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20" yWindow="-360" windowWidth="264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기관업무추진비!$I$1:$I$21</definedName>
  </definedNames>
  <calcPr calcId="125725"/>
</workbook>
</file>

<file path=xl/calcChain.xml><?xml version="1.0" encoding="utf-8"?>
<calcChain xmlns="http://schemas.openxmlformats.org/spreadsheetml/2006/main">
  <c r="F20" i="1"/>
  <c r="L6"/>
  <c r="L5"/>
  <c r="H22" l="1"/>
  <c r="M16"/>
  <c r="I22" l="1"/>
  <c r="L16"/>
  <c r="N16" s="1"/>
  <c r="H6" i="2"/>
  <c r="H12" l="1"/>
  <c r="L14" i="1" s="1"/>
  <c r="N14" s="1"/>
  <c r="L11"/>
</calcChain>
</file>

<file path=xl/sharedStrings.xml><?xml version="1.0" encoding="utf-8"?>
<sst xmlns="http://schemas.openxmlformats.org/spreadsheetml/2006/main" count="79" uniqueCount="68">
  <si>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</si>
  <si>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</si>
  <si>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</si>
  <si>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</si>
  <si>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</si>
  <si>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</si>
  <si>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</si>
  <si>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□ 경기도박물관 관장</t>
    <phoneticPr fontId="1" type="noConversion"/>
  </si>
  <si>
    <t>외부</t>
    <phoneticPr fontId="1" type="noConversion"/>
  </si>
  <si>
    <t xml:space="preserve"> </t>
    <phoneticPr fontId="1" type="noConversion"/>
  </si>
  <si>
    <t>대상수(인원)</t>
    <phoneticPr fontId="1" type="noConversion"/>
  </si>
  <si>
    <t>2021년 2분기 시책추진 업무추진비 공개자료</t>
    <phoneticPr fontId="1" type="noConversion"/>
  </si>
  <si>
    <t>경기도박물관 직원외</t>
    <phoneticPr fontId="1" type="noConversion"/>
  </si>
  <si>
    <t>유관기관 임직원 경조사비 지급</t>
    <phoneticPr fontId="1" type="noConversion"/>
  </si>
  <si>
    <t>김00(경기도박물관 협회 사무국장)</t>
    <phoneticPr fontId="1" type="noConversion"/>
  </si>
  <si>
    <t>2021년 2분기 기관운영 업무추진비 공개자료</t>
    <phoneticPr fontId="1" type="noConversion"/>
  </si>
  <si>
    <t xml:space="preserve"> </t>
    <phoneticPr fontId="1" type="noConversion"/>
  </si>
  <si>
    <t>□ 경기도박물관 관장</t>
    <phoneticPr fontId="1" type="noConversion"/>
  </si>
  <si>
    <t>대상수(인원)</t>
    <phoneticPr fontId="1" type="noConversion"/>
  </si>
  <si>
    <t>외부</t>
    <phoneticPr fontId="1" type="noConversion"/>
  </si>
  <si>
    <t>현금</t>
    <phoneticPr fontId="1" type="noConversion"/>
  </si>
  <si>
    <t>기관운영업무추진비</t>
    <phoneticPr fontId="1" type="noConversion"/>
  </si>
  <si>
    <t>학예운영실 회의후 도시락 점심</t>
    <phoneticPr fontId="1" type="noConversion"/>
  </si>
  <si>
    <t>㈜더비츠분당정자점</t>
    <phoneticPr fontId="1" type="noConversion"/>
  </si>
  <si>
    <t>김00 외 13명</t>
    <phoneticPr fontId="1" type="noConversion"/>
  </si>
  <si>
    <t>시책업무추진비</t>
    <phoneticPr fontId="1" type="noConversion"/>
  </si>
  <si>
    <t>유물기증자 정담회</t>
    <phoneticPr fontId="1" type="noConversion"/>
  </si>
  <si>
    <t>완벽한인생</t>
    <phoneticPr fontId="1" type="noConversion"/>
  </si>
  <si>
    <t>이00 유물기증자 외3명</t>
    <phoneticPr fontId="1" type="noConversion"/>
  </si>
  <si>
    <t>광역지자체 및 한국역사연구회 학술정담회 다과</t>
    <phoneticPr fontId="1" type="noConversion"/>
  </si>
  <si>
    <t>파리바케트</t>
    <phoneticPr fontId="1" type="noConversion"/>
  </si>
  <si>
    <t>최00 인천문화재단 대표이사외 3명</t>
    <phoneticPr fontId="1" type="noConversion"/>
  </si>
  <si>
    <t>직원경조사 축의금</t>
    <phoneticPr fontId="1" type="noConversion"/>
  </si>
  <si>
    <t>경기문화재단 인사팀 조00</t>
    <phoneticPr fontId="1" type="noConversion"/>
  </si>
  <si>
    <t>직원경조사 부의금</t>
    <phoneticPr fontId="1" type="noConversion"/>
  </si>
  <si>
    <t>지역문화교육본부 최00</t>
    <phoneticPr fontId="1" type="noConversion"/>
  </si>
  <si>
    <t>만월대 특별전시 기자정담회</t>
    <phoneticPr fontId="1" type="noConversion"/>
  </si>
  <si>
    <t>푸주옥</t>
    <phoneticPr fontId="1" type="noConversion"/>
  </si>
  <si>
    <t>중부일보 백00 외3명</t>
    <phoneticPr fontId="1" type="noConversion"/>
  </si>
  <si>
    <t>계</t>
    <phoneticPr fontId="1" type="noConversion"/>
  </si>
  <si>
    <t>전시디자인 개선 정담회</t>
    <phoneticPr fontId="1" type="noConversion"/>
  </si>
  <si>
    <t>스떼이크300블랙</t>
    <phoneticPr fontId="1" type="noConversion"/>
  </si>
  <si>
    <t>한국종합예술학교 설00 외 3명</t>
    <phoneticPr fontId="1" type="noConversion"/>
  </si>
  <si>
    <t>학예운영실 월간회의 도시락 구입</t>
    <phoneticPr fontId="1" type="noConversion"/>
  </si>
  <si>
    <t>본스시</t>
    <phoneticPr fontId="1" type="noConversion"/>
  </si>
  <si>
    <t>정00 외14명</t>
    <phoneticPr fontId="1" type="noConversion"/>
  </si>
  <si>
    <t>구분</t>
    <phoneticPr fontId="1" type="noConversion"/>
  </si>
  <si>
    <t>내부</t>
    <phoneticPr fontId="1" type="noConversion"/>
  </si>
  <si>
    <t>전국박물관인 대회 참석</t>
    <phoneticPr fontId="1" type="noConversion"/>
  </si>
  <si>
    <t>마리김의솜씨</t>
    <phoneticPr fontId="1" type="noConversion"/>
  </si>
  <si>
    <t>윤00 회장외 3명</t>
    <phoneticPr fontId="1" type="noConversion"/>
  </si>
  <si>
    <t>카드</t>
    <phoneticPr fontId="1" type="noConversion"/>
  </si>
  <si>
    <t>경기도박물관직원 근조화환</t>
    <phoneticPr fontId="1" type="noConversion"/>
  </si>
  <si>
    <t>수원꽃농원</t>
    <phoneticPr fontId="1" type="noConversion"/>
  </si>
  <si>
    <t>경기일보 기자 면담</t>
    <phoneticPr fontId="1" type="noConversion"/>
  </si>
  <si>
    <t>인심양심</t>
    <phoneticPr fontId="1" type="noConversion"/>
  </si>
  <si>
    <t>경기일보 정00 차장외1명</t>
    <phoneticPr fontId="1" type="noConversion"/>
  </si>
  <si>
    <t>식당공간 리뉴얼 자문</t>
    <phoneticPr fontId="1" type="noConversion"/>
  </si>
  <si>
    <t>디자인피드 김00대표 외2인</t>
    <phoneticPr fontId="1" type="noConversion"/>
  </si>
  <si>
    <t>학예운영실 월간회의 도시락</t>
    <phoneticPr fontId="1" type="noConversion"/>
  </si>
  <si>
    <t>싸움의고수 상갈점</t>
    <phoneticPr fontId="1" type="noConversion"/>
  </si>
  <si>
    <t>김00외 8명</t>
    <phoneticPr fontId="1" type="noConversion"/>
  </si>
  <si>
    <t>유관기관 임직원 경조사비</t>
    <phoneticPr fontId="1" type="noConversion"/>
  </si>
  <si>
    <t>경기도의원 진00</t>
    <phoneticPr fontId="1" type="noConversion"/>
  </si>
  <si>
    <t>개관25주년 기념품(떡) 구입</t>
    <phoneticPr fontId="1" type="noConversion"/>
  </si>
  <si>
    <t>모루망개떡</t>
    <phoneticPr fontId="1" type="noConversion"/>
  </si>
  <si>
    <t>한국전시협동조합 정00 전무외2인</t>
    <phoneticPr fontId="1" type="noConversion"/>
  </si>
  <si>
    <t xml:space="preserve">김00 근조화환 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</si>
</sst>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72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41" fontId="14" fillId="0" borderId="1" xfId="2" applyFont="1" applyBorder="1" applyAlignment="1">
      <alignment horizontal="center" vertical="center" wrapText="1"/>
    </xf>
    <xf numFmtId="41" fontId="11" fillId="2" borderId="1" xfId="4" applyFont="1" applyFill="1" applyBorder="1" applyAlignment="1">
      <alignment horizontal="center" vertical="center" wrapText="1"/>
    </xf>
    <xf numFmtId="3" fontId="11" fillId="2" borderId="1" xfId="2" applyNumberFormat="1" applyFont="1" applyFill="1" applyBorder="1" applyAlignment="1">
      <alignment horizontal="right" vertical="center" wrapText="1"/>
    </xf>
    <xf numFmtId="177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shrinkToFit="1"/>
    </xf>
    <xf numFmtId="41" fontId="8" fillId="4" borderId="1" xfId="2" applyFont="1" applyFill="1" applyBorder="1" applyAlignment="1">
      <alignment horizontal="center" vertical="center"/>
    </xf>
    <xf numFmtId="176" fontId="8" fillId="4" borderId="1" xfId="2" applyNumberFormat="1" applyFont="1" applyFill="1" applyBorder="1" applyAlignment="1">
      <alignment horizontal="center" vertical="center" wrapText="1"/>
    </xf>
    <xf numFmtId="41" fontId="8" fillId="4" borderId="1" xfId="2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177" fontId="16" fillId="0" borderId="5" xfId="0" applyNumberFormat="1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41" fontId="16" fillId="0" borderId="5" xfId="0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/>
    </xf>
    <xf numFmtId="0" fontId="14" fillId="0" borderId="2" xfId="1" applyFont="1" applyBorder="1" applyAlignment="1">
      <alignment horizontal="center" vertical="center" wrapText="1" shrinkToFit="1"/>
    </xf>
    <xf numFmtId="0" fontId="14" fillId="0" borderId="3" xfId="1" applyFont="1" applyBorder="1" applyAlignment="1">
      <alignment horizontal="center" vertical="center" wrapText="1" shrinkToFit="1"/>
    </xf>
    <xf numFmtId="0" fontId="14" fillId="0" borderId="4" xfId="1" applyFont="1" applyBorder="1" applyAlignment="1">
      <alignment horizontal="center" vertical="center" wrapText="1" shrinkToFit="1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1" fontId="17" fillId="0" borderId="0" xfId="4" applyFont="1" applyAlignment="1">
      <alignment horizontal="center" vertical="center"/>
    </xf>
    <xf numFmtId="41" fontId="17" fillId="0" borderId="0" xfId="4" applyFont="1">
      <alignment vertical="center"/>
    </xf>
    <xf numFmtId="0" fontId="2" fillId="0" borderId="0" xfId="1" applyNumberFormat="1" applyFont="1" applyBorder="1">
      <alignment vertical="center"/>
    </xf>
    <xf numFmtId="17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77" fontId="19" fillId="4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shrinkToFit="1"/>
    </xf>
    <xf numFmtId="41" fontId="19" fillId="4" borderId="1" xfId="2" applyFont="1" applyFill="1" applyBorder="1" applyAlignment="1">
      <alignment horizontal="center" vertical="center"/>
    </xf>
    <xf numFmtId="176" fontId="19" fillId="4" borderId="1" xfId="2" applyNumberFormat="1" applyFont="1" applyFill="1" applyBorder="1" applyAlignment="1">
      <alignment horizontal="center" vertical="center" wrapText="1"/>
    </xf>
    <xf numFmtId="41" fontId="19" fillId="4" borderId="1" xfId="2" applyFont="1" applyFill="1" applyBorder="1" applyAlignment="1">
      <alignment vertical="center"/>
    </xf>
    <xf numFmtId="41" fontId="19" fillId="4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41" fontId="20" fillId="0" borderId="5" xfId="0" applyNumberFormat="1" applyFont="1" applyBorder="1" applyAlignment="1">
      <alignment horizontal="center" vertical="center" shrinkToFit="1"/>
    </xf>
    <xf numFmtId="41" fontId="11" fillId="0" borderId="1" xfId="4" applyFont="1" applyBorder="1" applyAlignment="1">
      <alignment horizontal="right" vertical="center"/>
    </xf>
    <xf numFmtId="177" fontId="19" fillId="0" borderId="1" xfId="1" applyNumberFormat="1" applyFont="1" applyFill="1" applyBorder="1" applyAlignment="1">
      <alignment horizontal="center" vertical="center" wrapText="1" shrinkToFit="1"/>
    </xf>
    <xf numFmtId="0" fontId="19" fillId="0" borderId="2" xfId="1" applyFont="1" applyBorder="1" applyAlignment="1">
      <alignment horizontal="center" vertical="center" wrapText="1" shrinkToFit="1"/>
    </xf>
    <xf numFmtId="0" fontId="19" fillId="0" borderId="3" xfId="1" applyFont="1" applyBorder="1" applyAlignment="1">
      <alignment horizontal="center" vertical="center" wrapText="1" shrinkToFit="1"/>
    </xf>
    <xf numFmtId="0" fontId="19" fillId="0" borderId="4" xfId="1" applyFont="1" applyBorder="1" applyAlignment="1">
      <alignment horizontal="center" vertical="center" wrapText="1" shrinkToFit="1"/>
    </xf>
    <xf numFmtId="41" fontId="19" fillId="0" borderId="1" xfId="2" applyFont="1" applyBorder="1" applyAlignment="1">
      <alignment vertical="center" wrapText="1"/>
    </xf>
  </cellXfs>
  <cellStyles count="72"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3" xfId="68"/>
    <cellStyle name="쉼표 [0] 2 4" xfId="54"/>
    <cellStyle name="쉼표 [0] 2 5" xfId="50"/>
    <cellStyle name="쉼표 [0] 3" xfId="56"/>
    <cellStyle name="쉼표 [0] 3 2" xfId="69"/>
    <cellStyle name="쉼표 [0] 4" xfId="49"/>
    <cellStyle name="쉼표 [0] 5" xfId="53"/>
    <cellStyle name="쉼표 [0] 5 2" xfId="62"/>
    <cellStyle name="쉼표 [0] 6" xfId="64"/>
    <cellStyle name="쉼표 [0] 9" xfId="39"/>
    <cellStyle name="통화 [0] 2" xfId="67"/>
    <cellStyle name="통화 [0] 3" xfId="70"/>
    <cellStyle name="표준" xfId="0" builtinId="0"/>
    <cellStyle name="표준 10" xfId="12"/>
    <cellStyle name="표준 11" xfId="35"/>
    <cellStyle name="표준 12" xfId="36"/>
    <cellStyle name="표준 13" xfId="34"/>
    <cellStyle name="표준 14" xfId="41"/>
    <cellStyle name="표준 15" xfId="48"/>
    <cellStyle name="표준 16" xfId="51"/>
    <cellStyle name="표준 17" xfId="38"/>
    <cellStyle name="표준 18" xfId="45"/>
    <cellStyle name="표준 2" xfId="3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0" xfId="43"/>
    <cellStyle name="표준 21" xfId="42"/>
    <cellStyle name="표준 3" xfId="1"/>
    <cellStyle name="표준 3 2" xfId="32"/>
    <cellStyle name="표준 3 3" xfId="58"/>
    <cellStyle name="표준 3 4" xfId="71"/>
    <cellStyle name="표준 3 5" xfId="47"/>
    <cellStyle name="표준 4" xfId="46"/>
    <cellStyle name="표준 4 2" xfId="60"/>
    <cellStyle name="표준 4 3" xfId="52"/>
    <cellStyle name="표준 42 2" xfId="10"/>
    <cellStyle name="표준 43" xfId="13"/>
    <cellStyle name="표준 5" xfId="7"/>
    <cellStyle name="표준 5 2" xfId="59"/>
    <cellStyle name="표준 6" xfId="37"/>
    <cellStyle name="표준 60" xfId="31"/>
    <cellStyle name="표준 61" xfId="30"/>
    <cellStyle name="표준 62" xfId="29"/>
    <cellStyle name="표준 7" xfId="6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22"/>
  <sheetViews>
    <sheetView tabSelected="1" view="pageBreakPreview" topLeftCell="A4" zoomScaleNormal="100" zoomScaleSheetLayoutView="100" workbookViewId="0">
      <selection activeCell="E20" sqref="E20"/>
    </sheetView>
  </sheetViews>
  <sheetFormatPr defaultRowHeight="40.5" customHeight="1"/>
  <cols>
    <col min="1" max="1" width="3.75" style="32" customWidth="1"/>
    <col min="2" max="2" width="26.375" style="32" customWidth="1"/>
    <col min="3" max="3" width="35.875" style="33" customWidth="1"/>
    <col min="4" max="4" width="18.875" style="32" customWidth="1"/>
    <col min="5" max="5" width="41" style="32" customWidth="1"/>
    <col min="6" max="6" width="12.375" style="32" customWidth="1"/>
    <col min="7" max="7" width="15.25" style="34" customWidth="1"/>
    <col min="8" max="8" width="14.5" style="35" hidden="1" customWidth="1"/>
    <col min="9" max="9" width="11.375" style="36" hidden="1" customWidth="1"/>
    <col min="10" max="10" width="0" style="32" hidden="1" customWidth="1"/>
    <col min="11" max="11" width="18.625" style="32" hidden="1" customWidth="1"/>
    <col min="12" max="12" width="14" style="32" hidden="1" customWidth="1"/>
    <col min="13" max="14" width="13.375" style="32" hidden="1" customWidth="1"/>
    <col min="15" max="16384" width="9" style="32"/>
  </cols>
  <sheetData>
    <row r="1" spans="1:14" ht="21.75" customHeight="1"/>
    <row r="2" spans="1:14" ht="40.5" customHeight="1">
      <c r="A2" s="5"/>
      <c r="B2" s="28" t="s">
        <v>15</v>
      </c>
      <c r="C2" s="28"/>
      <c r="D2" s="28"/>
      <c r="E2" s="28"/>
      <c r="F2" s="28"/>
      <c r="G2" s="28"/>
      <c r="H2" s="28"/>
      <c r="I2" s="28"/>
    </row>
    <row r="3" spans="1:14" ht="16.5" customHeight="1">
      <c r="A3" s="37"/>
      <c r="B3" s="38"/>
      <c r="C3" s="39"/>
      <c r="D3" s="40"/>
      <c r="E3" s="39"/>
      <c r="F3" s="39"/>
    </row>
    <row r="4" spans="1:14" ht="26.25" customHeight="1">
      <c r="A4" s="6" t="s">
        <v>16</v>
      </c>
      <c r="B4" s="6" t="s">
        <v>17</v>
      </c>
      <c r="C4" s="7"/>
      <c r="D4" s="9"/>
      <c r="E4" s="7"/>
      <c r="F4" s="7"/>
    </row>
    <row r="5" spans="1:14" s="33" customFormat="1" ht="27" customHeight="1">
      <c r="A5" s="41"/>
      <c r="B5" s="42" t="s">
        <v>0</v>
      </c>
      <c r="C5" s="43" t="s">
        <v>1</v>
      </c>
      <c r="D5" s="44" t="s">
        <v>2</v>
      </c>
      <c r="E5" s="45" t="s">
        <v>3</v>
      </c>
      <c r="F5" s="45" t="s">
        <v>18</v>
      </c>
      <c r="G5" s="46" t="s">
        <v>4</v>
      </c>
      <c r="H5" s="47" t="s">
        <v>19</v>
      </c>
      <c r="I5" s="47" t="s">
        <v>20</v>
      </c>
      <c r="K5" s="48" t="s">
        <v>21</v>
      </c>
      <c r="L5" s="49">
        <f>G22</f>
        <v>1830510</v>
      </c>
      <c r="M5" s="50"/>
      <c r="N5" s="50"/>
    </row>
    <row r="6" spans="1:14" ht="27" customHeight="1">
      <c r="B6" s="51">
        <v>44291</v>
      </c>
      <c r="C6" s="52" t="s">
        <v>22</v>
      </c>
      <c r="D6" s="52" t="s">
        <v>23</v>
      </c>
      <c r="E6" s="52" t="s">
        <v>24</v>
      </c>
      <c r="F6" s="52">
        <v>14</v>
      </c>
      <c r="G6" s="53">
        <v>279600</v>
      </c>
      <c r="H6" s="54"/>
      <c r="I6" s="54"/>
      <c r="K6" s="32" t="s">
        <v>25</v>
      </c>
      <c r="L6" s="32">
        <f>시책추진업무추진비!G12</f>
        <v>50000</v>
      </c>
    </row>
    <row r="7" spans="1:14" ht="27" customHeight="1">
      <c r="B7" s="51">
        <v>44298</v>
      </c>
      <c r="C7" s="52" t="s">
        <v>26</v>
      </c>
      <c r="D7" s="52" t="s">
        <v>27</v>
      </c>
      <c r="E7" s="52" t="s">
        <v>28</v>
      </c>
      <c r="F7" s="52">
        <v>4</v>
      </c>
      <c r="G7" s="53">
        <v>96400</v>
      </c>
      <c r="H7" s="54"/>
      <c r="I7" s="54"/>
    </row>
    <row r="8" spans="1:14" ht="27" customHeight="1">
      <c r="B8" s="51">
        <v>44309</v>
      </c>
      <c r="C8" s="52" t="s">
        <v>29</v>
      </c>
      <c r="D8" s="52" t="s">
        <v>30</v>
      </c>
      <c r="E8" s="52" t="s">
        <v>31</v>
      </c>
      <c r="F8" s="52">
        <v>4</v>
      </c>
      <c r="G8" s="53">
        <v>43250</v>
      </c>
      <c r="H8" s="54"/>
      <c r="I8" s="54"/>
    </row>
    <row r="9" spans="1:14" ht="27" customHeight="1">
      <c r="B9" s="51">
        <v>44310</v>
      </c>
      <c r="C9" s="52" t="s">
        <v>32</v>
      </c>
      <c r="D9" s="52"/>
      <c r="E9" s="52" t="s">
        <v>33</v>
      </c>
      <c r="F9" s="52">
        <v>1</v>
      </c>
      <c r="G9" s="53">
        <v>50000</v>
      </c>
      <c r="H9" s="54"/>
      <c r="I9" s="54"/>
    </row>
    <row r="10" spans="1:14" ht="27" customHeight="1">
      <c r="B10" s="51">
        <v>44314</v>
      </c>
      <c r="C10" s="52" t="s">
        <v>34</v>
      </c>
      <c r="D10" s="52"/>
      <c r="E10" s="52" t="s">
        <v>35</v>
      </c>
      <c r="F10" s="52">
        <v>1</v>
      </c>
      <c r="G10" s="53">
        <v>50000</v>
      </c>
      <c r="H10" s="54"/>
      <c r="I10" s="54"/>
    </row>
    <row r="11" spans="1:14" ht="27" customHeight="1">
      <c r="B11" s="51">
        <v>44314</v>
      </c>
      <c r="C11" s="52" t="s">
        <v>36</v>
      </c>
      <c r="D11" s="52" t="s">
        <v>37</v>
      </c>
      <c r="E11" s="52" t="s">
        <v>38</v>
      </c>
      <c r="F11" s="52">
        <v>4</v>
      </c>
      <c r="G11" s="53">
        <v>66000</v>
      </c>
      <c r="H11" s="54"/>
      <c r="I11" s="54"/>
      <c r="K11" s="32" t="s">
        <v>39</v>
      </c>
      <c r="L11" s="32">
        <f>SUM(L5:L6)</f>
        <v>1880510</v>
      </c>
    </row>
    <row r="12" spans="1:14" ht="27" customHeight="1">
      <c r="B12" s="51">
        <v>44315</v>
      </c>
      <c r="C12" s="52" t="s">
        <v>40</v>
      </c>
      <c r="D12" s="52" t="s">
        <v>41</v>
      </c>
      <c r="E12" s="52" t="s">
        <v>42</v>
      </c>
      <c r="F12" s="52">
        <v>4</v>
      </c>
      <c r="G12" s="53">
        <v>83880</v>
      </c>
      <c r="H12" s="54"/>
      <c r="I12" s="54"/>
    </row>
    <row r="13" spans="1:14" ht="27" customHeight="1">
      <c r="B13" s="51">
        <v>44319</v>
      </c>
      <c r="C13" s="52" t="s">
        <v>43</v>
      </c>
      <c r="D13" s="52" t="s">
        <v>44</v>
      </c>
      <c r="E13" s="52" t="s">
        <v>45</v>
      </c>
      <c r="F13" s="52">
        <v>15</v>
      </c>
      <c r="G13" s="53">
        <v>195000</v>
      </c>
      <c r="H13" s="54"/>
      <c r="I13" s="54"/>
      <c r="K13" s="32" t="s">
        <v>46</v>
      </c>
      <c r="L13" s="32" t="s">
        <v>19</v>
      </c>
      <c r="M13" s="32" t="s">
        <v>47</v>
      </c>
      <c r="N13" s="32" t="s">
        <v>39</v>
      </c>
    </row>
    <row r="14" spans="1:14" ht="27" customHeight="1">
      <c r="B14" s="51">
        <v>44333</v>
      </c>
      <c r="C14" s="52" t="s">
        <v>48</v>
      </c>
      <c r="D14" s="52" t="s">
        <v>49</v>
      </c>
      <c r="E14" s="52" t="s">
        <v>50</v>
      </c>
      <c r="F14" s="52">
        <v>4</v>
      </c>
      <c r="G14" s="53">
        <v>73000</v>
      </c>
      <c r="H14" s="54"/>
      <c r="I14" s="54"/>
      <c r="K14" s="32" t="s">
        <v>51</v>
      </c>
      <c r="L14" s="32">
        <f>SUM(H22,시책추진업무추진비!H12)</f>
        <v>121000</v>
      </c>
      <c r="M14" s="32">
        <v>6532500</v>
      </c>
      <c r="N14" s="32">
        <f>SUM(L14:M14)</f>
        <v>6653500</v>
      </c>
    </row>
    <row r="15" spans="1:14" ht="27" customHeight="1">
      <c r="B15" s="51">
        <v>44341</v>
      </c>
      <c r="C15" s="52" t="s">
        <v>52</v>
      </c>
      <c r="D15" s="52" t="s">
        <v>53</v>
      </c>
      <c r="E15" s="52" t="s">
        <v>67</v>
      </c>
      <c r="F15" s="52">
        <v>1</v>
      </c>
      <c r="G15" s="53">
        <v>100000</v>
      </c>
      <c r="H15" s="54"/>
      <c r="I15" s="54"/>
    </row>
    <row r="16" spans="1:14" ht="27" customHeight="1">
      <c r="B16" s="51">
        <v>44343</v>
      </c>
      <c r="C16" s="52" t="s">
        <v>54</v>
      </c>
      <c r="D16" s="52" t="s">
        <v>55</v>
      </c>
      <c r="E16" s="52" t="s">
        <v>56</v>
      </c>
      <c r="F16" s="52">
        <v>2</v>
      </c>
      <c r="G16" s="53">
        <v>29800</v>
      </c>
      <c r="H16" s="54">
        <v>71000</v>
      </c>
      <c r="I16" s="54"/>
      <c r="K16" s="32" t="s">
        <v>20</v>
      </c>
      <c r="L16" s="32" t="e">
        <f>SUM(#REF!,#REF!,#REF!,#REF!)</f>
        <v>#REF!</v>
      </c>
      <c r="M16" s="32" t="e">
        <f>SUM(#REF!,#REF!,#REF!,#REF!,#REF!,#REF!,#REF!,#REF!,#REF!,#REF!)</f>
        <v>#REF!</v>
      </c>
      <c r="N16" s="32" t="e">
        <f>SUM(L16:M16)</f>
        <v>#REF!</v>
      </c>
    </row>
    <row r="17" spans="2:9" ht="27" customHeight="1">
      <c r="B17" s="51">
        <v>44349</v>
      </c>
      <c r="C17" s="52" t="s">
        <v>57</v>
      </c>
      <c r="D17" s="52" t="s">
        <v>41</v>
      </c>
      <c r="E17" s="52" t="s">
        <v>58</v>
      </c>
      <c r="F17" s="52">
        <v>3</v>
      </c>
      <c r="G17" s="53">
        <v>53890</v>
      </c>
      <c r="H17" s="54"/>
      <c r="I17" s="54"/>
    </row>
    <row r="18" spans="2:9" ht="27" customHeight="1">
      <c r="B18" s="51">
        <v>44354</v>
      </c>
      <c r="C18" s="52" t="s">
        <v>59</v>
      </c>
      <c r="D18" s="52" t="s">
        <v>60</v>
      </c>
      <c r="E18" s="52" t="s">
        <v>61</v>
      </c>
      <c r="F18" s="52">
        <v>9</v>
      </c>
      <c r="G18" s="53">
        <v>96600</v>
      </c>
      <c r="H18" s="54"/>
      <c r="I18" s="54"/>
    </row>
    <row r="19" spans="2:9" ht="27" customHeight="1">
      <c r="B19" s="51">
        <v>44356</v>
      </c>
      <c r="C19" s="52" t="s">
        <v>62</v>
      </c>
      <c r="D19" s="52"/>
      <c r="E19" s="52" t="s">
        <v>63</v>
      </c>
      <c r="F19" s="52">
        <v>1</v>
      </c>
      <c r="G19" s="53">
        <v>50000</v>
      </c>
      <c r="H19" s="54"/>
      <c r="I19" s="54"/>
    </row>
    <row r="20" spans="2:9" ht="27" customHeight="1">
      <c r="B20" s="51">
        <v>44365</v>
      </c>
      <c r="C20" s="52" t="s">
        <v>64</v>
      </c>
      <c r="D20" s="52" t="s">
        <v>65</v>
      </c>
      <c r="E20" s="52" t="s">
        <v>12</v>
      </c>
      <c r="F20" s="52">
        <f>-F967</f>
        <v>0</v>
      </c>
      <c r="G20" s="53">
        <v>490000</v>
      </c>
      <c r="H20" s="54"/>
      <c r="I20" s="54"/>
    </row>
    <row r="21" spans="2:9" ht="27" customHeight="1">
      <c r="B21" s="51">
        <v>44372</v>
      </c>
      <c r="C21" s="52" t="s">
        <v>57</v>
      </c>
      <c r="D21" s="52" t="s">
        <v>41</v>
      </c>
      <c r="E21" s="52" t="s">
        <v>66</v>
      </c>
      <c r="F21" s="52">
        <v>3</v>
      </c>
      <c r="G21" s="53">
        <v>73090</v>
      </c>
      <c r="H21" s="54"/>
      <c r="I21" s="54"/>
    </row>
    <row r="22" spans="2:9" ht="27" customHeight="1">
      <c r="B22" s="55"/>
      <c r="C22" s="56"/>
      <c r="D22" s="57"/>
      <c r="E22" s="57"/>
      <c r="F22" s="58"/>
      <c r="G22" s="59">
        <v>1830510</v>
      </c>
      <c r="H22" s="59">
        <f>SUM(H6:H21)</f>
        <v>71000</v>
      </c>
      <c r="I22" s="59">
        <f>SUM(I6:I21)</f>
        <v>0</v>
      </c>
    </row>
  </sheetData>
  <autoFilter ref="I1:I21"/>
  <mergeCells count="2">
    <mergeCell ref="B2:I2"/>
    <mergeCell ref="C22:F2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2"/>
  <sheetViews>
    <sheetView view="pageBreakPreview" zoomScaleNormal="100" zoomScaleSheetLayoutView="100" workbookViewId="0">
      <selection activeCell="B19" sqref="B19"/>
    </sheetView>
  </sheetViews>
  <sheetFormatPr defaultRowHeight="40.5" customHeight="1"/>
  <cols>
    <col min="1" max="1" width="3.75" customWidth="1"/>
    <col min="2" max="2" width="26.375" customWidth="1"/>
    <col min="3" max="3" width="35.875" customWidth="1"/>
    <col min="4" max="4" width="18.875" customWidth="1"/>
    <col min="5" max="5" width="24.75" customWidth="1"/>
    <col min="6" max="6" width="12.5" style="24" customWidth="1"/>
    <col min="7" max="7" width="15.125" style="2" customWidth="1"/>
    <col min="8" max="8" width="12.375" hidden="1" customWidth="1"/>
  </cols>
  <sheetData>
    <row r="1" spans="1:8" ht="21.75" customHeight="1"/>
    <row r="2" spans="1:8" ht="40.5" customHeight="1">
      <c r="A2" s="5"/>
      <c r="B2" s="28" t="s">
        <v>11</v>
      </c>
      <c r="C2" s="28"/>
      <c r="D2" s="28"/>
      <c r="E2" s="28"/>
      <c r="F2" s="28"/>
      <c r="G2" s="28"/>
      <c r="H2" s="28"/>
    </row>
    <row r="3" spans="1:8" ht="16.5" customHeight="1">
      <c r="A3" s="4"/>
      <c r="B3" s="10"/>
      <c r="C3" s="3"/>
      <c r="D3" s="8"/>
      <c r="E3" s="3"/>
      <c r="F3" s="3"/>
    </row>
    <row r="4" spans="1:8" ht="27" customHeight="1">
      <c r="A4" s="6" t="s">
        <v>6</v>
      </c>
      <c r="B4" s="6" t="s">
        <v>7</v>
      </c>
      <c r="C4" s="7"/>
      <c r="D4" s="9"/>
      <c r="E4" s="7"/>
      <c r="F4" s="7"/>
    </row>
    <row r="5" spans="1:8" s="1" customFormat="1" ht="27" customHeight="1">
      <c r="A5" s="11"/>
      <c r="B5" s="18" t="s">
        <v>0</v>
      </c>
      <c r="C5" s="19" t="s">
        <v>1</v>
      </c>
      <c r="D5" s="20" t="s">
        <v>2</v>
      </c>
      <c r="E5" s="21" t="s">
        <v>3</v>
      </c>
      <c r="F5" s="21" t="s">
        <v>10</v>
      </c>
      <c r="G5" s="22" t="s">
        <v>4</v>
      </c>
      <c r="H5" s="23" t="s">
        <v>8</v>
      </c>
    </row>
    <row r="6" spans="1:8" s="24" customFormat="1" ht="27" customHeight="1">
      <c r="A6" s="12"/>
      <c r="B6" s="25">
        <v>44297</v>
      </c>
      <c r="C6" s="26" t="s">
        <v>13</v>
      </c>
      <c r="D6" s="26"/>
      <c r="E6" s="26" t="s">
        <v>14</v>
      </c>
      <c r="F6" s="26">
        <v>1</v>
      </c>
      <c r="G6" s="27">
        <v>50000</v>
      </c>
      <c r="H6" s="17">
        <f>G6</f>
        <v>50000</v>
      </c>
    </row>
    <row r="7" spans="1:8" s="24" customFormat="1" ht="27" customHeight="1">
      <c r="A7" s="12"/>
      <c r="B7" s="25"/>
      <c r="C7" s="26"/>
      <c r="D7" s="26"/>
      <c r="E7" s="26"/>
      <c r="F7" s="26"/>
      <c r="G7" s="27"/>
      <c r="H7" s="17"/>
    </row>
    <row r="8" spans="1:8" s="24" customFormat="1" ht="27" customHeight="1">
      <c r="A8" s="12"/>
      <c r="B8" s="25"/>
      <c r="C8" s="26"/>
      <c r="D8" s="26"/>
      <c r="E8" s="26"/>
      <c r="F8" s="26"/>
      <c r="G8" s="27"/>
      <c r="H8" s="17"/>
    </row>
    <row r="9" spans="1:8" s="24" customFormat="1" ht="27" customHeight="1">
      <c r="A9" s="12"/>
      <c r="B9" s="25"/>
      <c r="C9" s="26"/>
      <c r="D9" s="26"/>
      <c r="E9" s="26"/>
      <c r="F9" s="26"/>
      <c r="G9" s="27"/>
      <c r="H9" s="17"/>
    </row>
    <row r="10" spans="1:8" s="24" customFormat="1" ht="27" customHeight="1">
      <c r="A10" s="12"/>
      <c r="B10" s="25"/>
      <c r="C10" s="26"/>
      <c r="D10" s="26"/>
      <c r="E10" s="26"/>
      <c r="F10" s="26"/>
      <c r="G10" s="27"/>
      <c r="H10" s="17"/>
    </row>
    <row r="11" spans="1:8" s="24" customFormat="1" ht="27" customHeight="1">
      <c r="A11" s="12"/>
      <c r="B11" s="25"/>
      <c r="C11" s="26"/>
      <c r="D11" s="26"/>
      <c r="E11" s="26"/>
      <c r="F11" s="13"/>
      <c r="G11" s="16"/>
      <c r="H11" s="17"/>
    </row>
    <row r="12" spans="1:8" ht="27" customHeight="1">
      <c r="B12" s="14" t="s">
        <v>5</v>
      </c>
      <c r="C12" s="29" t="s">
        <v>9</v>
      </c>
      <c r="D12" s="30"/>
      <c r="E12" s="30"/>
      <c r="F12" s="31"/>
      <c r="G12" s="15">
        <v>50000</v>
      </c>
      <c r="H12" s="15">
        <f>SUM(H6:H11)</f>
        <v>50000</v>
      </c>
    </row>
  </sheetData>
  <mergeCells count="2">
    <mergeCell ref="B2:H2"/>
    <mergeCell ref="C12:F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2021-07-12T06:26:43Z</dcterms:modified>
</cp:coreProperties>
</file>