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28035" windowHeight="14595"/>
  </bookViews>
  <sheets>
    <sheet name="원가계산서" sheetId="3" r:id="rId1"/>
    <sheet name="공종별집계표" sheetId="10" r:id="rId2"/>
    <sheet name="공종별내역서" sheetId="9" r:id="rId3"/>
    <sheet name="일위대가목록" sheetId="8" r:id="rId4"/>
    <sheet name="일위대가" sheetId="7" r:id="rId5"/>
    <sheet name="중기단가목록" sheetId="6" r:id="rId6"/>
    <sheet name="중기단가산출서" sheetId="5" r:id="rId7"/>
    <sheet name="단가대비표" sheetId="4" r:id="rId8"/>
    <sheet name=" 공사설정 " sheetId="2" r:id="rId9"/>
    <sheet name="Sheet1" sheetId="1" r:id="rId10"/>
  </sheets>
  <definedNames>
    <definedName name="_xlnm.Print_Area" localSheetId="2">공종별내역서!$A$1:$M$531</definedName>
    <definedName name="_xlnm.Print_Area" localSheetId="1">공종별집계표!$A$1:$M$48</definedName>
    <definedName name="_xlnm.Print_Area" localSheetId="7">단가대비표!$A$1:$X$119</definedName>
    <definedName name="_xlnm.Print_Area" localSheetId="4">일위대가!$A$1:$M$833</definedName>
    <definedName name="_xlnm.Print_Area" localSheetId="3">일위대가목록!$A$1:$J$142</definedName>
    <definedName name="_xlnm.Print_Area" localSheetId="5">중기단가목록!$A$1:$J$4</definedName>
    <definedName name="_xlnm.Print_Area" localSheetId="6">중기단가산출서!$A$1:$F$6</definedName>
    <definedName name="_xlnm.Print_Titles" localSheetId="2">공종별내역서!$1:$3</definedName>
    <definedName name="_xlnm.Print_Titles" localSheetId="1">공종별집계표!$1:$4</definedName>
    <definedName name="_xlnm.Print_Titles" localSheetId="7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  <definedName name="_xlnm.Print_Titles" localSheetId="5">중기단가목록!$1:$3</definedName>
    <definedName name="_xlnm.Print_Titles" localSheetId="6">중기단가산출서!$1:$3</definedName>
  </definedNames>
  <calcPr calcId="125725" iterate="1"/>
</workbook>
</file>

<file path=xl/calcChain.xml><?xml version="1.0" encoding="utf-8"?>
<calcChain xmlns="http://schemas.openxmlformats.org/spreadsheetml/2006/main">
  <c r="I832" i="7"/>
  <c r="G832"/>
  <c r="E832"/>
  <c r="I828"/>
  <c r="G828"/>
  <c r="E828"/>
  <c r="I827"/>
  <c r="G827"/>
  <c r="E827"/>
  <c r="I822"/>
  <c r="G822"/>
  <c r="E822"/>
  <c r="I818"/>
  <c r="G818"/>
  <c r="E818"/>
  <c r="I817"/>
  <c r="G817"/>
  <c r="E817"/>
  <c r="I816"/>
  <c r="G816"/>
  <c r="E816"/>
  <c r="I815"/>
  <c r="G815"/>
  <c r="E815"/>
  <c r="I811"/>
  <c r="G811"/>
  <c r="E811"/>
  <c r="I810"/>
  <c r="G810"/>
  <c r="E810"/>
  <c r="I805"/>
  <c r="G805"/>
  <c r="E805"/>
  <c r="I804"/>
  <c r="G804"/>
  <c r="E804"/>
  <c r="I803"/>
  <c r="G803"/>
  <c r="E803"/>
  <c r="I802"/>
  <c r="G802"/>
  <c r="E802"/>
  <c r="I801"/>
  <c r="G801"/>
  <c r="E801"/>
  <c r="I799"/>
  <c r="G799"/>
  <c r="E799"/>
  <c r="I798"/>
  <c r="G798"/>
  <c r="E798"/>
  <c r="I797"/>
  <c r="G797"/>
  <c r="E797"/>
  <c r="I792"/>
  <c r="G792"/>
  <c r="E792"/>
  <c r="I791"/>
  <c r="G791"/>
  <c r="E791"/>
  <c r="I790"/>
  <c r="G790"/>
  <c r="E790"/>
  <c r="I789"/>
  <c r="G789"/>
  <c r="E789"/>
  <c r="I788"/>
  <c r="G788"/>
  <c r="E788"/>
  <c r="I786"/>
  <c r="G786"/>
  <c r="E786"/>
  <c r="I785"/>
  <c r="G785"/>
  <c r="E785"/>
  <c r="I784"/>
  <c r="G784"/>
  <c r="E784"/>
  <c r="I774"/>
  <c r="G774"/>
  <c r="E774"/>
  <c r="I773"/>
  <c r="G773"/>
  <c r="E773"/>
  <c r="I764"/>
  <c r="G764"/>
  <c r="E764"/>
  <c r="I760"/>
  <c r="G760"/>
  <c r="E760"/>
  <c r="I758"/>
  <c r="G758"/>
  <c r="E758"/>
  <c r="I754"/>
  <c r="G754"/>
  <c r="E754"/>
  <c r="I753"/>
  <c r="G753"/>
  <c r="E753"/>
  <c r="I752"/>
  <c r="G752"/>
  <c r="E752"/>
  <c r="I751"/>
  <c r="G751"/>
  <c r="E751"/>
  <c r="I746"/>
  <c r="G746"/>
  <c r="E746"/>
  <c r="I745"/>
  <c r="G745"/>
  <c r="E745"/>
  <c r="I736"/>
  <c r="G736"/>
  <c r="E736"/>
  <c r="I733"/>
  <c r="G733"/>
  <c r="E733"/>
  <c r="I729"/>
  <c r="G729"/>
  <c r="E729"/>
  <c r="I726"/>
  <c r="G726"/>
  <c r="E726"/>
  <c r="I722"/>
  <c r="G722"/>
  <c r="E722"/>
  <c r="I719"/>
  <c r="G719"/>
  <c r="E719"/>
  <c r="I715"/>
  <c r="G715"/>
  <c r="E715"/>
  <c r="I711"/>
  <c r="G711"/>
  <c r="E711"/>
  <c r="I706"/>
  <c r="G706"/>
  <c r="E706"/>
  <c r="I705"/>
  <c r="G705"/>
  <c r="E705"/>
  <c r="I700"/>
  <c r="G700"/>
  <c r="E700"/>
  <c r="I699"/>
  <c r="G699"/>
  <c r="E699"/>
  <c r="I694"/>
  <c r="G694"/>
  <c r="E694"/>
  <c r="I693"/>
  <c r="G693"/>
  <c r="E693"/>
  <c r="I688"/>
  <c r="G688"/>
  <c r="E688"/>
  <c r="I687"/>
  <c r="G687"/>
  <c r="E687"/>
  <c r="I683"/>
  <c r="G683"/>
  <c r="E683"/>
  <c r="I682"/>
  <c r="G682"/>
  <c r="E682"/>
  <c r="I678"/>
  <c r="G678"/>
  <c r="E678"/>
  <c r="I676"/>
  <c r="G676"/>
  <c r="E676"/>
  <c r="I675"/>
  <c r="G675"/>
  <c r="E675"/>
  <c r="I671"/>
  <c r="G671"/>
  <c r="E671"/>
  <c r="I664"/>
  <c r="G664"/>
  <c r="E664"/>
  <c r="I663"/>
  <c r="G663"/>
  <c r="E663"/>
  <c r="I659"/>
  <c r="G659"/>
  <c r="E659"/>
  <c r="I658"/>
  <c r="G658"/>
  <c r="E658"/>
  <c r="I654"/>
  <c r="G654"/>
  <c r="E654"/>
  <c r="I653"/>
  <c r="G653"/>
  <c r="E653"/>
  <c r="I652"/>
  <c r="G652"/>
  <c r="E652"/>
  <c r="I647"/>
  <c r="G647"/>
  <c r="E647"/>
  <c r="I646"/>
  <c r="G646"/>
  <c r="E646"/>
  <c r="I645"/>
  <c r="G645"/>
  <c r="E645"/>
  <c r="I644"/>
  <c r="G644"/>
  <c r="H644" s="1"/>
  <c r="E644"/>
  <c r="I638"/>
  <c r="G638"/>
  <c r="E638"/>
  <c r="I637"/>
  <c r="G637"/>
  <c r="E637"/>
  <c r="I636"/>
  <c r="G636"/>
  <c r="E636"/>
  <c r="I635"/>
  <c r="G635"/>
  <c r="E635"/>
  <c r="I634"/>
  <c r="G634"/>
  <c r="E634"/>
  <c r="I633"/>
  <c r="G633"/>
  <c r="E633"/>
  <c r="I628"/>
  <c r="G628"/>
  <c r="E628"/>
  <c r="I627"/>
  <c r="G627"/>
  <c r="E627"/>
  <c r="I626"/>
  <c r="G626"/>
  <c r="E626"/>
  <c r="I625"/>
  <c r="G625"/>
  <c r="E625"/>
  <c r="I624"/>
  <c r="G624"/>
  <c r="E624"/>
  <c r="I623"/>
  <c r="G623"/>
  <c r="E623"/>
  <c r="I619"/>
  <c r="G619"/>
  <c r="E619"/>
  <c r="I618"/>
  <c r="G618"/>
  <c r="E618"/>
  <c r="I617"/>
  <c r="G617"/>
  <c r="E617"/>
  <c r="I616"/>
  <c r="G616"/>
  <c r="E616"/>
  <c r="I611"/>
  <c r="G611"/>
  <c r="E611"/>
  <c r="I607"/>
  <c r="G607"/>
  <c r="E607"/>
  <c r="I606"/>
  <c r="G606"/>
  <c r="E606"/>
  <c r="I605"/>
  <c r="G605"/>
  <c r="E605"/>
  <c r="I604"/>
  <c r="G604"/>
  <c r="E604"/>
  <c r="I600"/>
  <c r="G600"/>
  <c r="E600"/>
  <c r="I599"/>
  <c r="G599"/>
  <c r="E599"/>
  <c r="I595"/>
  <c r="G595"/>
  <c r="E595"/>
  <c r="I594"/>
  <c r="G594"/>
  <c r="E594"/>
  <c r="I593"/>
  <c r="G593"/>
  <c r="E593"/>
  <c r="I592"/>
  <c r="G592"/>
  <c r="E592"/>
  <c r="I588"/>
  <c r="G588"/>
  <c r="E588"/>
  <c r="I584"/>
  <c r="G584"/>
  <c r="E584"/>
  <c r="I583"/>
  <c r="G583"/>
  <c r="E583"/>
  <c r="I580"/>
  <c r="G580"/>
  <c r="E580"/>
  <c r="I571"/>
  <c r="G571"/>
  <c r="E571"/>
  <c r="I570"/>
  <c r="G570"/>
  <c r="E570"/>
  <c r="I569"/>
  <c r="G569"/>
  <c r="E569"/>
  <c r="I568"/>
  <c r="G568"/>
  <c r="E568"/>
  <c r="I567"/>
  <c r="G567"/>
  <c r="E567"/>
  <c r="I565"/>
  <c r="G565"/>
  <c r="E565"/>
  <c r="I564"/>
  <c r="G564"/>
  <c r="E564"/>
  <c r="I563"/>
  <c r="G563"/>
  <c r="E563"/>
  <c r="I558"/>
  <c r="G558"/>
  <c r="E558"/>
  <c r="I557"/>
  <c r="G557"/>
  <c r="E557"/>
  <c r="I556"/>
  <c r="G556"/>
  <c r="E556"/>
  <c r="I555"/>
  <c r="G555"/>
  <c r="E555"/>
  <c r="I554"/>
  <c r="G554"/>
  <c r="E554"/>
  <c r="I552"/>
  <c r="G552"/>
  <c r="E552"/>
  <c r="I551"/>
  <c r="G551"/>
  <c r="E551"/>
  <c r="I550"/>
  <c r="G550"/>
  <c r="E550"/>
  <c r="I541"/>
  <c r="G541"/>
  <c r="E541"/>
  <c r="I540"/>
  <c r="G540"/>
  <c r="E540"/>
  <c r="I538"/>
  <c r="G538"/>
  <c r="E538"/>
  <c r="I530"/>
  <c r="G530"/>
  <c r="E530"/>
  <c r="I529"/>
  <c r="G529"/>
  <c r="E529"/>
  <c r="I524"/>
  <c r="G524"/>
  <c r="E524"/>
  <c r="I523"/>
  <c r="G523"/>
  <c r="E523"/>
  <c r="I518"/>
  <c r="G518"/>
  <c r="E518"/>
  <c r="I513"/>
  <c r="G513"/>
  <c r="E513"/>
  <c r="I512"/>
  <c r="G512"/>
  <c r="E512"/>
  <c r="I506"/>
  <c r="G506"/>
  <c r="E506"/>
  <c r="I505"/>
  <c r="G505"/>
  <c r="E505"/>
  <c r="I501"/>
  <c r="G501"/>
  <c r="E501"/>
  <c r="I497"/>
  <c r="G497"/>
  <c r="E497"/>
  <c r="I496"/>
  <c r="G496"/>
  <c r="E496"/>
  <c r="I491"/>
  <c r="G491"/>
  <c r="E491"/>
  <c r="I490"/>
  <c r="G490"/>
  <c r="E490"/>
  <c r="I485"/>
  <c r="G485"/>
  <c r="E485"/>
  <c r="I484"/>
  <c r="G484"/>
  <c r="E484"/>
  <c r="I483"/>
  <c r="G483"/>
  <c r="E483"/>
  <c r="I482"/>
  <c r="G482"/>
  <c r="E482"/>
  <c r="I481"/>
  <c r="G481"/>
  <c r="E481"/>
  <c r="I479"/>
  <c r="G479"/>
  <c r="E479"/>
  <c r="I478"/>
  <c r="G478"/>
  <c r="E478"/>
  <c r="I477"/>
  <c r="G477"/>
  <c r="E477"/>
  <c r="I472"/>
  <c r="G472"/>
  <c r="E472"/>
  <c r="I471"/>
  <c r="G471"/>
  <c r="E471"/>
  <c r="I470"/>
  <c r="G470"/>
  <c r="E470"/>
  <c r="I469"/>
  <c r="G469"/>
  <c r="E469"/>
  <c r="I468"/>
  <c r="G468"/>
  <c r="E468"/>
  <c r="I466"/>
  <c r="G466"/>
  <c r="E466"/>
  <c r="I465"/>
  <c r="G465"/>
  <c r="E465"/>
  <c r="I464"/>
  <c r="G464"/>
  <c r="E464"/>
  <c r="I450"/>
  <c r="G450"/>
  <c r="E450"/>
  <c r="I447"/>
  <c r="G447"/>
  <c r="E447"/>
  <c r="I442"/>
  <c r="G442"/>
  <c r="E442"/>
  <c r="I441"/>
  <c r="G441"/>
  <c r="E441"/>
  <c r="I437"/>
  <c r="G437"/>
  <c r="E437"/>
  <c r="I436"/>
  <c r="G436"/>
  <c r="E436"/>
  <c r="I431"/>
  <c r="G431"/>
  <c r="E431"/>
  <c r="I430"/>
  <c r="G430"/>
  <c r="E430"/>
  <c r="I425"/>
  <c r="G425"/>
  <c r="E425"/>
  <c r="I424"/>
  <c r="G424"/>
  <c r="H424" s="1"/>
  <c r="E424"/>
  <c r="I419"/>
  <c r="G419"/>
  <c r="E419"/>
  <c r="I418"/>
  <c r="G418"/>
  <c r="E418"/>
  <c r="I417"/>
  <c r="G417"/>
  <c r="E417"/>
  <c r="I416"/>
  <c r="G416"/>
  <c r="E416"/>
  <c r="I415"/>
  <c r="G415"/>
  <c r="E415"/>
  <c r="I411"/>
  <c r="G411"/>
  <c r="E411"/>
  <c r="I406"/>
  <c r="G406"/>
  <c r="E406"/>
  <c r="I401"/>
  <c r="G401"/>
  <c r="E401"/>
  <c r="I400"/>
  <c r="G400"/>
  <c r="E400"/>
  <c r="I396"/>
  <c r="G396"/>
  <c r="E396"/>
  <c r="I391"/>
  <c r="G391"/>
  <c r="E391"/>
  <c r="I390"/>
  <c r="G390"/>
  <c r="E390"/>
  <c r="I385"/>
  <c r="G385"/>
  <c r="E385"/>
  <c r="I384"/>
  <c r="G384"/>
  <c r="E384"/>
  <c r="I379"/>
  <c r="G379"/>
  <c r="E379"/>
  <c r="I378"/>
  <c r="G378"/>
  <c r="E378"/>
  <c r="I377"/>
  <c r="G377"/>
  <c r="E377"/>
  <c r="I373"/>
  <c r="G373"/>
  <c r="E373"/>
  <c r="I372"/>
  <c r="G372"/>
  <c r="E372"/>
  <c r="I367"/>
  <c r="G367"/>
  <c r="E367"/>
  <c r="I366"/>
  <c r="G366"/>
  <c r="E366"/>
  <c r="I361"/>
  <c r="G361"/>
  <c r="E361"/>
  <c r="I360"/>
  <c r="G360"/>
  <c r="E360"/>
  <c r="I355"/>
  <c r="G355"/>
  <c r="E355"/>
  <c r="I354"/>
  <c r="G354"/>
  <c r="E354"/>
  <c r="I349"/>
  <c r="G349"/>
  <c r="E349"/>
  <c r="I344"/>
  <c r="G344"/>
  <c r="E344"/>
  <c r="I339"/>
  <c r="G339"/>
  <c r="E339"/>
  <c r="I334"/>
  <c r="G334"/>
  <c r="E334"/>
  <c r="I329"/>
  <c r="G329"/>
  <c r="E329"/>
  <c r="I328"/>
  <c r="G328"/>
  <c r="E328"/>
  <c r="I323"/>
  <c r="G323"/>
  <c r="E323"/>
  <c r="I322"/>
  <c r="G322"/>
  <c r="E322"/>
  <c r="I318"/>
  <c r="G318"/>
  <c r="E318"/>
  <c r="I317"/>
  <c r="G317"/>
  <c r="E317"/>
  <c r="I311"/>
  <c r="G311"/>
  <c r="E311"/>
  <c r="I310"/>
  <c r="G310"/>
  <c r="E310"/>
  <c r="I300"/>
  <c r="G300"/>
  <c r="E300"/>
  <c r="I283"/>
  <c r="G283"/>
  <c r="E283"/>
  <c r="I279"/>
  <c r="G279"/>
  <c r="E279"/>
  <c r="I249"/>
  <c r="G249"/>
  <c r="E249"/>
  <c r="I248"/>
  <c r="G248"/>
  <c r="E248"/>
  <c r="I247"/>
  <c r="G247"/>
  <c r="E247"/>
  <c r="I246"/>
  <c r="G246"/>
  <c r="E246"/>
  <c r="I239"/>
  <c r="G239"/>
  <c r="E239"/>
  <c r="I238"/>
  <c r="G238"/>
  <c r="E238"/>
  <c r="I237"/>
  <c r="G237"/>
  <c r="E237"/>
  <c r="I236"/>
  <c r="G236"/>
  <c r="E236"/>
  <c r="I229"/>
  <c r="G229"/>
  <c r="E229"/>
  <c r="I228"/>
  <c r="G228"/>
  <c r="E228"/>
  <c r="I219"/>
  <c r="G219"/>
  <c r="E219"/>
  <c r="I218"/>
  <c r="G218"/>
  <c r="E218"/>
  <c r="I214"/>
  <c r="G214"/>
  <c r="E214"/>
  <c r="I210"/>
  <c r="G210"/>
  <c r="E210"/>
  <c r="I205"/>
  <c r="G205"/>
  <c r="E205"/>
  <c r="I163"/>
  <c r="G163"/>
  <c r="E163"/>
  <c r="I159"/>
  <c r="G159"/>
  <c r="E159"/>
  <c r="I155"/>
  <c r="G155"/>
  <c r="E155"/>
  <c r="I150"/>
  <c r="G150"/>
  <c r="E150"/>
  <c r="I149"/>
  <c r="G149"/>
  <c r="E149"/>
  <c r="I144"/>
  <c r="G144"/>
  <c r="E144"/>
  <c r="I143"/>
  <c r="G143"/>
  <c r="E143"/>
  <c r="I138"/>
  <c r="G138"/>
  <c r="E138"/>
  <c r="I133"/>
  <c r="G133"/>
  <c r="E133"/>
  <c r="I129"/>
  <c r="G129"/>
  <c r="E129"/>
  <c r="I100"/>
  <c r="G100"/>
  <c r="E100"/>
  <c r="I95"/>
  <c r="G95"/>
  <c r="E95"/>
  <c r="I91"/>
  <c r="G91"/>
  <c r="E91"/>
  <c r="I86"/>
  <c r="G86"/>
  <c r="E86"/>
  <c r="I85"/>
  <c r="G85"/>
  <c r="E85"/>
  <c r="I69"/>
  <c r="G69"/>
  <c r="E69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0"/>
  <c r="G50"/>
  <c r="E50"/>
  <c r="I49"/>
  <c r="G49"/>
  <c r="E49"/>
  <c r="I21"/>
  <c r="G21"/>
  <c r="E21"/>
  <c r="I20"/>
  <c r="G20"/>
  <c r="E20"/>
  <c r="I16"/>
  <c r="G16"/>
  <c r="E16"/>
  <c r="I10"/>
  <c r="G10"/>
  <c r="E10"/>
  <c r="I9"/>
  <c r="G9"/>
  <c r="E9"/>
  <c r="I5"/>
  <c r="G5"/>
  <c r="E5"/>
  <c r="O119" i="4"/>
  <c r="O117"/>
  <c r="O116"/>
  <c r="O115"/>
  <c r="O114"/>
  <c r="O113"/>
  <c r="O112"/>
  <c r="O111"/>
  <c r="O110"/>
  <c r="O109"/>
  <c r="O108"/>
  <c r="O107"/>
  <c r="O106"/>
  <c r="O105"/>
  <c r="V87"/>
  <c r="O86"/>
  <c r="V85"/>
  <c r="V84"/>
  <c r="V83"/>
  <c r="V82"/>
  <c r="O81"/>
  <c r="V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V7"/>
  <c r="V6"/>
  <c r="V5"/>
  <c r="F833" i="7"/>
  <c r="F832"/>
  <c r="H832"/>
  <c r="H833" s="1"/>
  <c r="F142" i="8" s="1"/>
  <c r="G316" i="7" s="1"/>
  <c r="H316" s="1"/>
  <c r="J832"/>
  <c r="J833" s="1"/>
  <c r="G142" i="8" s="1"/>
  <c r="I316" i="7" s="1"/>
  <c r="J316" s="1"/>
  <c r="K832"/>
  <c r="F828"/>
  <c r="H828"/>
  <c r="J828"/>
  <c r="K828"/>
  <c r="F827"/>
  <c r="F829" s="1"/>
  <c r="H827"/>
  <c r="H829" s="1"/>
  <c r="F141" i="8" s="1"/>
  <c r="G315" i="7" s="1"/>
  <c r="H315" s="1"/>
  <c r="J827"/>
  <c r="J829" s="1"/>
  <c r="G141" i="8" s="1"/>
  <c r="I315" i="7" s="1"/>
  <c r="J315" s="1"/>
  <c r="K827"/>
  <c r="H823"/>
  <c r="J823"/>
  <c r="F822"/>
  <c r="E823" s="1"/>
  <c r="H822"/>
  <c r="H824" s="1"/>
  <c r="F140" i="8" s="1"/>
  <c r="G305" i="7" s="1"/>
  <c r="H305" s="1"/>
  <c r="J822"/>
  <c r="J824" s="1"/>
  <c r="G140" i="8" s="1"/>
  <c r="I305" i="7" s="1"/>
  <c r="J305" s="1"/>
  <c r="K822"/>
  <c r="F818"/>
  <c r="H818"/>
  <c r="J818"/>
  <c r="K818"/>
  <c r="F817"/>
  <c r="H817"/>
  <c r="J817"/>
  <c r="K817"/>
  <c r="F816"/>
  <c r="H816"/>
  <c r="J816"/>
  <c r="K816"/>
  <c r="F815"/>
  <c r="F819" s="1"/>
  <c r="H815"/>
  <c r="H819" s="1"/>
  <c r="F139" i="8" s="1"/>
  <c r="G304" i="7" s="1"/>
  <c r="H304" s="1"/>
  <c r="J815"/>
  <c r="J819" s="1"/>
  <c r="G139" i="8" s="1"/>
  <c r="I304" i="7" s="1"/>
  <c r="J304" s="1"/>
  <c r="K815"/>
  <c r="J812"/>
  <c r="G138" i="8" s="1"/>
  <c r="I275" i="7" s="1"/>
  <c r="J275" s="1"/>
  <c r="F811"/>
  <c r="H811"/>
  <c r="J811"/>
  <c r="K811"/>
  <c r="F810"/>
  <c r="F812" s="1"/>
  <c r="H810"/>
  <c r="H812" s="1"/>
  <c r="F138" i="8" s="1"/>
  <c r="G275" i="7" s="1"/>
  <c r="H275" s="1"/>
  <c r="J810"/>
  <c r="K810"/>
  <c r="H806"/>
  <c r="J806"/>
  <c r="F805"/>
  <c r="H805"/>
  <c r="L805" s="1"/>
  <c r="J805"/>
  <c r="K805"/>
  <c r="F804"/>
  <c r="H804"/>
  <c r="J804"/>
  <c r="K804"/>
  <c r="F803"/>
  <c r="H803"/>
  <c r="J803"/>
  <c r="K803"/>
  <c r="F802"/>
  <c r="H802"/>
  <c r="E806" s="1"/>
  <c r="F806" s="1"/>
  <c r="L806" s="1"/>
  <c r="J802"/>
  <c r="K802"/>
  <c r="F801"/>
  <c r="H801"/>
  <c r="J801"/>
  <c r="K801"/>
  <c r="F799"/>
  <c r="H799"/>
  <c r="J799"/>
  <c r="K799"/>
  <c r="F798"/>
  <c r="H798"/>
  <c r="J798"/>
  <c r="K798"/>
  <c r="F797"/>
  <c r="H797"/>
  <c r="J797"/>
  <c r="K797"/>
  <c r="H793"/>
  <c r="J793"/>
  <c r="F792"/>
  <c r="H792"/>
  <c r="J792"/>
  <c r="K792"/>
  <c r="F791"/>
  <c r="H791"/>
  <c r="J791"/>
  <c r="K791"/>
  <c r="F790"/>
  <c r="H790"/>
  <c r="J790"/>
  <c r="K790"/>
  <c r="F789"/>
  <c r="H789"/>
  <c r="E793" s="1"/>
  <c r="F793" s="1"/>
  <c r="J789"/>
  <c r="K789"/>
  <c r="F788"/>
  <c r="H788"/>
  <c r="J788"/>
  <c r="K788"/>
  <c r="F786"/>
  <c r="H786"/>
  <c r="J786"/>
  <c r="K786"/>
  <c r="F785"/>
  <c r="H785"/>
  <c r="J785"/>
  <c r="K785"/>
  <c r="F784"/>
  <c r="H784"/>
  <c r="J784"/>
  <c r="K784"/>
  <c r="F775"/>
  <c r="H775"/>
  <c r="F774"/>
  <c r="H774"/>
  <c r="J774"/>
  <c r="K774"/>
  <c r="F773"/>
  <c r="F776" s="1"/>
  <c r="H773"/>
  <c r="I775" s="1"/>
  <c r="K775" s="1"/>
  <c r="J773"/>
  <c r="K773"/>
  <c r="F764"/>
  <c r="H764"/>
  <c r="J764"/>
  <c r="K764"/>
  <c r="F760"/>
  <c r="H760"/>
  <c r="J760"/>
  <c r="K760"/>
  <c r="F758"/>
  <c r="H758"/>
  <c r="J758"/>
  <c r="K758"/>
  <c r="H755"/>
  <c r="F130" i="8" s="1"/>
  <c r="G741" i="7" s="1"/>
  <c r="H741" s="1"/>
  <c r="F754"/>
  <c r="H754"/>
  <c r="J754"/>
  <c r="K754"/>
  <c r="F753"/>
  <c r="H753"/>
  <c r="J753"/>
  <c r="K753"/>
  <c r="F752"/>
  <c r="H752"/>
  <c r="J752"/>
  <c r="K752"/>
  <c r="F751"/>
  <c r="F755" s="1"/>
  <c r="H751"/>
  <c r="J751"/>
  <c r="J755" s="1"/>
  <c r="G130" i="8" s="1"/>
  <c r="I741" i="7" s="1"/>
  <c r="J741" s="1"/>
  <c r="K751"/>
  <c r="H747"/>
  <c r="J747"/>
  <c r="F746"/>
  <c r="H746"/>
  <c r="J746"/>
  <c r="K746"/>
  <c r="F745"/>
  <c r="E747" s="1"/>
  <c r="H745"/>
  <c r="H748" s="1"/>
  <c r="F129" i="8" s="1"/>
  <c r="G740" i="7" s="1"/>
  <c r="H740" s="1"/>
  <c r="J745"/>
  <c r="J748" s="1"/>
  <c r="G129" i="8" s="1"/>
  <c r="I740" i="7" s="1"/>
  <c r="J740" s="1"/>
  <c r="K745"/>
  <c r="F736"/>
  <c r="H736"/>
  <c r="J736"/>
  <c r="K736"/>
  <c r="F733"/>
  <c r="H733"/>
  <c r="L733" s="1"/>
  <c r="J733"/>
  <c r="K733"/>
  <c r="F729"/>
  <c r="H729"/>
  <c r="J729"/>
  <c r="K729"/>
  <c r="F726"/>
  <c r="H726"/>
  <c r="J726"/>
  <c r="K726"/>
  <c r="F722"/>
  <c r="H722"/>
  <c r="J722"/>
  <c r="K722"/>
  <c r="F719"/>
  <c r="H719"/>
  <c r="J719"/>
  <c r="K719"/>
  <c r="F715"/>
  <c r="H715"/>
  <c r="J715"/>
  <c r="K715"/>
  <c r="F711"/>
  <c r="H711"/>
  <c r="L711" s="1"/>
  <c r="J711"/>
  <c r="K711"/>
  <c r="F707"/>
  <c r="H707"/>
  <c r="F706"/>
  <c r="H706"/>
  <c r="J706"/>
  <c r="K706"/>
  <c r="F705"/>
  <c r="F708" s="1"/>
  <c r="E123" i="8" s="1"/>
  <c r="E250" i="7" s="1"/>
  <c r="H705"/>
  <c r="H708" s="1"/>
  <c r="F123" i="8" s="1"/>
  <c r="G250" i="7" s="1"/>
  <c r="H250" s="1"/>
  <c r="J705"/>
  <c r="K705"/>
  <c r="H702"/>
  <c r="F122" i="8" s="1"/>
  <c r="G240" i="7" s="1"/>
  <c r="H240" s="1"/>
  <c r="F701"/>
  <c r="H701"/>
  <c r="F700"/>
  <c r="H700"/>
  <c r="J700"/>
  <c r="K700"/>
  <c r="F699"/>
  <c r="F702" s="1"/>
  <c r="H699"/>
  <c r="I701" s="1"/>
  <c r="K701" s="1"/>
  <c r="J699"/>
  <c r="K699"/>
  <c r="F696"/>
  <c r="F695"/>
  <c r="H695"/>
  <c r="F694"/>
  <c r="H694"/>
  <c r="J694"/>
  <c r="K694"/>
  <c r="F693"/>
  <c r="H693"/>
  <c r="J693"/>
  <c r="K693"/>
  <c r="F689"/>
  <c r="H689"/>
  <c r="F688"/>
  <c r="H688"/>
  <c r="J688"/>
  <c r="K688"/>
  <c r="F687"/>
  <c r="F690" s="1"/>
  <c r="H687"/>
  <c r="I689" s="1"/>
  <c r="K689" s="1"/>
  <c r="J687"/>
  <c r="K687"/>
  <c r="F684"/>
  <c r="F683"/>
  <c r="H683"/>
  <c r="J683"/>
  <c r="K683"/>
  <c r="F682"/>
  <c r="H682"/>
  <c r="H684" s="1"/>
  <c r="F119" i="8" s="1"/>
  <c r="G230" i="7" s="1"/>
  <c r="H230" s="1"/>
  <c r="J682"/>
  <c r="J684" s="1"/>
  <c r="G119" i="8" s="1"/>
  <c r="I230" i="7" s="1"/>
  <c r="J230" s="1"/>
  <c r="K682"/>
  <c r="F678"/>
  <c r="H678"/>
  <c r="J678"/>
  <c r="K678"/>
  <c r="H677"/>
  <c r="J677"/>
  <c r="F676"/>
  <c r="E677" s="1"/>
  <c r="F677" s="1"/>
  <c r="H676"/>
  <c r="J676"/>
  <c r="K676"/>
  <c r="F675"/>
  <c r="H675"/>
  <c r="J675"/>
  <c r="K675"/>
  <c r="H672"/>
  <c r="F117" i="8" s="1"/>
  <c r="G666" i="7" s="1"/>
  <c r="H666" s="1"/>
  <c r="F671"/>
  <c r="F672" s="1"/>
  <c r="H671"/>
  <c r="J671"/>
  <c r="J672" s="1"/>
  <c r="G117" i="8" s="1"/>
  <c r="I666" i="7" s="1"/>
  <c r="J666" s="1"/>
  <c r="K671"/>
  <c r="F665"/>
  <c r="H665"/>
  <c r="F664"/>
  <c r="H664"/>
  <c r="J664"/>
  <c r="K664"/>
  <c r="F663"/>
  <c r="H663"/>
  <c r="I665" s="1"/>
  <c r="K665" s="1"/>
  <c r="J663"/>
  <c r="K663"/>
  <c r="F659"/>
  <c r="H659"/>
  <c r="J659"/>
  <c r="K659"/>
  <c r="F658"/>
  <c r="F660" s="1"/>
  <c r="H658"/>
  <c r="H660" s="1"/>
  <c r="F115" i="8" s="1"/>
  <c r="G197" i="7" s="1"/>
  <c r="H197" s="1"/>
  <c r="J658"/>
  <c r="J660" s="1"/>
  <c r="G115" i="8" s="1"/>
  <c r="I197" i="7" s="1"/>
  <c r="J197" s="1"/>
  <c r="K658"/>
  <c r="F655"/>
  <c r="H655"/>
  <c r="F114" i="8" s="1"/>
  <c r="G196" i="7" s="1"/>
  <c r="H196" s="1"/>
  <c r="F654"/>
  <c r="H654"/>
  <c r="J654"/>
  <c r="K654"/>
  <c r="F653"/>
  <c r="H653"/>
  <c r="J653"/>
  <c r="L653" s="1"/>
  <c r="K653"/>
  <c r="F652"/>
  <c r="H652"/>
  <c r="J652"/>
  <c r="J655" s="1"/>
  <c r="G114" i="8" s="1"/>
  <c r="I196" i="7" s="1"/>
  <c r="J196" s="1"/>
  <c r="K652"/>
  <c r="F648"/>
  <c r="J648"/>
  <c r="F647"/>
  <c r="H647"/>
  <c r="J647"/>
  <c r="K647"/>
  <c r="F646"/>
  <c r="H646"/>
  <c r="J646"/>
  <c r="K646"/>
  <c r="F645"/>
  <c r="H645"/>
  <c r="J645"/>
  <c r="K645"/>
  <c r="F644"/>
  <c r="F649" s="1"/>
  <c r="J644"/>
  <c r="K644"/>
  <c r="F640"/>
  <c r="H640"/>
  <c r="F639"/>
  <c r="J639"/>
  <c r="F638"/>
  <c r="H638"/>
  <c r="J638"/>
  <c r="K638"/>
  <c r="F637"/>
  <c r="H637"/>
  <c r="G639" s="1"/>
  <c r="K639" s="1"/>
  <c r="J637"/>
  <c r="K637"/>
  <c r="F636"/>
  <c r="H636"/>
  <c r="L636" s="1"/>
  <c r="J636"/>
  <c r="K636"/>
  <c r="F635"/>
  <c r="H635"/>
  <c r="J635"/>
  <c r="K635"/>
  <c r="F634"/>
  <c r="H634"/>
  <c r="J634"/>
  <c r="K634"/>
  <c r="F633"/>
  <c r="F641" s="1"/>
  <c r="H633"/>
  <c r="J633"/>
  <c r="K633"/>
  <c r="F629"/>
  <c r="H629"/>
  <c r="F628"/>
  <c r="H628"/>
  <c r="J628"/>
  <c r="K628"/>
  <c r="F627"/>
  <c r="H627"/>
  <c r="I629" s="1"/>
  <c r="K629" s="1"/>
  <c r="J627"/>
  <c r="K627"/>
  <c r="F626"/>
  <c r="H626"/>
  <c r="J626"/>
  <c r="K626"/>
  <c r="F625"/>
  <c r="H625"/>
  <c r="J625"/>
  <c r="K625"/>
  <c r="F624"/>
  <c r="H624"/>
  <c r="J624"/>
  <c r="K624"/>
  <c r="F623"/>
  <c r="H623"/>
  <c r="H630" s="1"/>
  <c r="F111" i="8" s="1"/>
  <c r="G184" i="7" s="1"/>
  <c r="H184" s="1"/>
  <c r="J623"/>
  <c r="K623"/>
  <c r="H620"/>
  <c r="F110" i="8" s="1"/>
  <c r="F619" i="7"/>
  <c r="H619"/>
  <c r="J619"/>
  <c r="K619"/>
  <c r="F618"/>
  <c r="H618"/>
  <c r="J618"/>
  <c r="K618"/>
  <c r="F617"/>
  <c r="H617"/>
  <c r="J617"/>
  <c r="K617"/>
  <c r="F616"/>
  <c r="H616"/>
  <c r="J616"/>
  <c r="J620" s="1"/>
  <c r="G110" i="8" s="1"/>
  <c r="K616" i="7"/>
  <c r="H612"/>
  <c r="J612"/>
  <c r="F611"/>
  <c r="E612" s="1"/>
  <c r="H611"/>
  <c r="H613" s="1"/>
  <c r="F109" i="8" s="1"/>
  <c r="G191" i="7" s="1"/>
  <c r="H191" s="1"/>
  <c r="J611"/>
  <c r="J613" s="1"/>
  <c r="G109" i="8" s="1"/>
  <c r="I191" i="7" s="1"/>
  <c r="J191" s="1"/>
  <c r="K611"/>
  <c r="F607"/>
  <c r="H607"/>
  <c r="J607"/>
  <c r="K607"/>
  <c r="F606"/>
  <c r="H606"/>
  <c r="J606"/>
  <c r="K606"/>
  <c r="F605"/>
  <c r="H605"/>
  <c r="J605"/>
  <c r="K605"/>
  <c r="F604"/>
  <c r="F608" s="1"/>
  <c r="H604"/>
  <c r="H608" s="1"/>
  <c r="F108" i="8" s="1"/>
  <c r="J604" i="7"/>
  <c r="J608" s="1"/>
  <c r="G108" i="8" s="1"/>
  <c r="K604" i="7"/>
  <c r="J601"/>
  <c r="G107" i="8" s="1"/>
  <c r="F600" i="7"/>
  <c r="H600"/>
  <c r="J600"/>
  <c r="K600"/>
  <c r="F599"/>
  <c r="F601" s="1"/>
  <c r="H599"/>
  <c r="J599"/>
  <c r="K599"/>
  <c r="H596"/>
  <c r="F106" i="8" s="1"/>
  <c r="F595" i="7"/>
  <c r="H595"/>
  <c r="J595"/>
  <c r="K595"/>
  <c r="F594"/>
  <c r="H594"/>
  <c r="J594"/>
  <c r="K594"/>
  <c r="F593"/>
  <c r="H593"/>
  <c r="J593"/>
  <c r="K593"/>
  <c r="F592"/>
  <c r="H592"/>
  <c r="J592"/>
  <c r="J596" s="1"/>
  <c r="G106" i="8" s="1"/>
  <c r="K592" i="7"/>
  <c r="F588"/>
  <c r="F589" s="1"/>
  <c r="H588"/>
  <c r="H589" s="1"/>
  <c r="F105" i="8" s="1"/>
  <c r="G134" i="7" s="1"/>
  <c r="H134" s="1"/>
  <c r="J588"/>
  <c r="J589" s="1"/>
  <c r="G105" i="8" s="1"/>
  <c r="I134" i="7" s="1"/>
  <c r="J134" s="1"/>
  <c r="K588"/>
  <c r="F584"/>
  <c r="H584"/>
  <c r="J584"/>
  <c r="K584"/>
  <c r="F583"/>
  <c r="H583"/>
  <c r="J583"/>
  <c r="K583"/>
  <c r="F580"/>
  <c r="H580"/>
  <c r="J580"/>
  <c r="K580"/>
  <c r="F572"/>
  <c r="H572"/>
  <c r="F571"/>
  <c r="H571"/>
  <c r="J571"/>
  <c r="K571"/>
  <c r="F570"/>
  <c r="H570"/>
  <c r="J570"/>
  <c r="K570"/>
  <c r="F569"/>
  <c r="H569"/>
  <c r="J569"/>
  <c r="K569"/>
  <c r="F568"/>
  <c r="H568"/>
  <c r="I572" s="1"/>
  <c r="K572" s="1"/>
  <c r="J568"/>
  <c r="K568"/>
  <c r="F567"/>
  <c r="H567"/>
  <c r="J567"/>
  <c r="K567"/>
  <c r="F565"/>
  <c r="H565"/>
  <c r="J565"/>
  <c r="K565"/>
  <c r="F564"/>
  <c r="H564"/>
  <c r="J564"/>
  <c r="K564"/>
  <c r="F563"/>
  <c r="H563"/>
  <c r="J563"/>
  <c r="K563"/>
  <c r="F559"/>
  <c r="H559"/>
  <c r="F558"/>
  <c r="H558"/>
  <c r="J558"/>
  <c r="K558"/>
  <c r="F557"/>
  <c r="H557"/>
  <c r="J557"/>
  <c r="K557"/>
  <c r="F556"/>
  <c r="H556"/>
  <c r="J556"/>
  <c r="K556"/>
  <c r="F555"/>
  <c r="H555"/>
  <c r="J555"/>
  <c r="K555"/>
  <c r="F554"/>
  <c r="H554"/>
  <c r="J554"/>
  <c r="K554"/>
  <c r="F552"/>
  <c r="H552"/>
  <c r="J552"/>
  <c r="K552"/>
  <c r="F551"/>
  <c r="H551"/>
  <c r="J551"/>
  <c r="K551"/>
  <c r="F550"/>
  <c r="H550"/>
  <c r="J550"/>
  <c r="K550"/>
  <c r="F541"/>
  <c r="H541"/>
  <c r="J541"/>
  <c r="K541"/>
  <c r="F540"/>
  <c r="H540"/>
  <c r="J540"/>
  <c r="K540"/>
  <c r="F538"/>
  <c r="H538"/>
  <c r="J538"/>
  <c r="K538"/>
  <c r="F531"/>
  <c r="F530"/>
  <c r="H530"/>
  <c r="J530"/>
  <c r="K530"/>
  <c r="F529"/>
  <c r="H529"/>
  <c r="J529"/>
  <c r="J531" s="1"/>
  <c r="G97" i="8" s="1"/>
  <c r="I81" i="7" s="1"/>
  <c r="J81" s="1"/>
  <c r="K529"/>
  <c r="H526"/>
  <c r="F96" i="8" s="1"/>
  <c r="G76" i="7" s="1"/>
  <c r="H76" s="1"/>
  <c r="F525"/>
  <c r="H525"/>
  <c r="I525"/>
  <c r="K525" s="1"/>
  <c r="F524"/>
  <c r="H524"/>
  <c r="J524"/>
  <c r="K524"/>
  <c r="F523"/>
  <c r="F526" s="1"/>
  <c r="H523"/>
  <c r="J523"/>
  <c r="K523"/>
  <c r="F520"/>
  <c r="F519"/>
  <c r="H519"/>
  <c r="F518"/>
  <c r="H518"/>
  <c r="H520" s="1"/>
  <c r="F95" i="8" s="1"/>
  <c r="G71" i="7" s="1"/>
  <c r="H71" s="1"/>
  <c r="J518"/>
  <c r="K518"/>
  <c r="F514"/>
  <c r="H514"/>
  <c r="I514"/>
  <c r="K514" s="1"/>
  <c r="F513"/>
  <c r="H513"/>
  <c r="J513"/>
  <c r="K513"/>
  <c r="F512"/>
  <c r="H512"/>
  <c r="H515" s="1"/>
  <c r="F94" i="8" s="1"/>
  <c r="G65" i="7" s="1"/>
  <c r="H65" s="1"/>
  <c r="J512"/>
  <c r="K512"/>
  <c r="F509"/>
  <c r="F508"/>
  <c r="H508"/>
  <c r="F507"/>
  <c r="J507"/>
  <c r="F506"/>
  <c r="H506"/>
  <c r="J506"/>
  <c r="K506"/>
  <c r="F505"/>
  <c r="H505"/>
  <c r="J505"/>
  <c r="K505"/>
  <c r="F501"/>
  <c r="F502" s="1"/>
  <c r="H501"/>
  <c r="H502" s="1"/>
  <c r="F92" i="8" s="1"/>
  <c r="J501" i="7"/>
  <c r="J502" s="1"/>
  <c r="G92" i="8" s="1"/>
  <c r="K501" i="7"/>
  <c r="F497"/>
  <c r="H497"/>
  <c r="J497"/>
  <c r="K497"/>
  <c r="F496"/>
  <c r="F498" s="1"/>
  <c r="H496"/>
  <c r="J496"/>
  <c r="J498" s="1"/>
  <c r="G91" i="8" s="1"/>
  <c r="I460" i="7" s="1"/>
  <c r="J460" s="1"/>
  <c r="K496"/>
  <c r="H493"/>
  <c r="H492"/>
  <c r="J492"/>
  <c r="F491"/>
  <c r="H491"/>
  <c r="J491"/>
  <c r="K491"/>
  <c r="F490"/>
  <c r="E492" s="1"/>
  <c r="H490"/>
  <c r="J490"/>
  <c r="J493" s="1"/>
  <c r="G90" i="8" s="1"/>
  <c r="I459" i="7" s="1"/>
  <c r="J459" s="1"/>
  <c r="K490"/>
  <c r="F90" i="8"/>
  <c r="G459" i="7" s="1"/>
  <c r="H459" s="1"/>
  <c r="F486"/>
  <c r="H486"/>
  <c r="F485"/>
  <c r="H485"/>
  <c r="J485"/>
  <c r="K485"/>
  <c r="F484"/>
  <c r="H484"/>
  <c r="J484"/>
  <c r="K484"/>
  <c r="F483"/>
  <c r="H483"/>
  <c r="J483"/>
  <c r="K483"/>
  <c r="F482"/>
  <c r="H482"/>
  <c r="J482"/>
  <c r="K482"/>
  <c r="F481"/>
  <c r="H481"/>
  <c r="J481"/>
  <c r="K481"/>
  <c r="F479"/>
  <c r="H479"/>
  <c r="J479"/>
  <c r="K479"/>
  <c r="F478"/>
  <c r="H478"/>
  <c r="J478"/>
  <c r="K478"/>
  <c r="F477"/>
  <c r="H477"/>
  <c r="J477"/>
  <c r="K477"/>
  <c r="F473"/>
  <c r="H473"/>
  <c r="F472"/>
  <c r="H472"/>
  <c r="J472"/>
  <c r="K472"/>
  <c r="F471"/>
  <c r="H471"/>
  <c r="J471"/>
  <c r="K471"/>
  <c r="F470"/>
  <c r="H470"/>
  <c r="J470"/>
  <c r="K470"/>
  <c r="F469"/>
  <c r="H469"/>
  <c r="J469"/>
  <c r="K469"/>
  <c r="F468"/>
  <c r="H468"/>
  <c r="J468"/>
  <c r="K468"/>
  <c r="F466"/>
  <c r="H466"/>
  <c r="J466"/>
  <c r="K466"/>
  <c r="F465"/>
  <c r="H465"/>
  <c r="J465"/>
  <c r="K465"/>
  <c r="F464"/>
  <c r="H464"/>
  <c r="J464"/>
  <c r="K464"/>
  <c r="F450"/>
  <c r="H450"/>
  <c r="J450"/>
  <c r="K450"/>
  <c r="F447"/>
  <c r="H447"/>
  <c r="J447"/>
  <c r="K447"/>
  <c r="F443"/>
  <c r="H443"/>
  <c r="F442"/>
  <c r="H442"/>
  <c r="J442"/>
  <c r="K442"/>
  <c r="F441"/>
  <c r="F444" s="1"/>
  <c r="H441"/>
  <c r="H444" s="1"/>
  <c r="F84" i="8" s="1"/>
  <c r="G432" i="7" s="1"/>
  <c r="H432" s="1"/>
  <c r="H433" s="1"/>
  <c r="F82" i="8" s="1"/>
  <c r="J441" i="7"/>
  <c r="K441"/>
  <c r="H438"/>
  <c r="F83" i="8" s="1"/>
  <c r="G426" i="7" s="1"/>
  <c r="H426" s="1"/>
  <c r="F437"/>
  <c r="H437"/>
  <c r="J437"/>
  <c r="K437"/>
  <c r="F436"/>
  <c r="F438" s="1"/>
  <c r="H436"/>
  <c r="J436"/>
  <c r="J438" s="1"/>
  <c r="G83" i="8" s="1"/>
  <c r="I426" i="7" s="1"/>
  <c r="J426" s="1"/>
  <c r="K436"/>
  <c r="F431"/>
  <c r="H431"/>
  <c r="J431"/>
  <c r="K431"/>
  <c r="F430"/>
  <c r="H430"/>
  <c r="J430"/>
  <c r="K430"/>
  <c r="F425"/>
  <c r="H425"/>
  <c r="J425"/>
  <c r="K425"/>
  <c r="F424"/>
  <c r="J424"/>
  <c r="H421"/>
  <c r="F80" i="8" s="1"/>
  <c r="G33" i="7" s="1"/>
  <c r="H33" s="1"/>
  <c r="F420"/>
  <c r="H420"/>
  <c r="F419"/>
  <c r="H419"/>
  <c r="I420" s="1"/>
  <c r="K420" s="1"/>
  <c r="J419"/>
  <c r="K419"/>
  <c r="F418"/>
  <c r="H418"/>
  <c r="J418"/>
  <c r="K418"/>
  <c r="F417"/>
  <c r="H417"/>
  <c r="J417"/>
  <c r="K417"/>
  <c r="F416"/>
  <c r="H416"/>
  <c r="J416"/>
  <c r="K416"/>
  <c r="F415"/>
  <c r="F421" s="1"/>
  <c r="H415"/>
  <c r="J415"/>
  <c r="K415"/>
  <c r="F412"/>
  <c r="F411"/>
  <c r="H411"/>
  <c r="H412" s="1"/>
  <c r="F79" i="8" s="1"/>
  <c r="G407" i="7" s="1"/>
  <c r="H407" s="1"/>
  <c r="J411"/>
  <c r="J412" s="1"/>
  <c r="G79" i="8" s="1"/>
  <c r="I407" i="7" s="1"/>
  <c r="J407" s="1"/>
  <c r="K411"/>
  <c r="F406"/>
  <c r="H406"/>
  <c r="L406" s="1"/>
  <c r="J406"/>
  <c r="K406"/>
  <c r="F402"/>
  <c r="H402"/>
  <c r="F401"/>
  <c r="H401"/>
  <c r="J401"/>
  <c r="K401"/>
  <c r="F400"/>
  <c r="F403" s="1"/>
  <c r="H400"/>
  <c r="H403" s="1"/>
  <c r="F77" i="8" s="1"/>
  <c r="G22" i="7" s="1"/>
  <c r="H22" s="1"/>
  <c r="J400"/>
  <c r="K400"/>
  <c r="F396"/>
  <c r="F397" s="1"/>
  <c r="H396"/>
  <c r="H397" s="1"/>
  <c r="F76" i="8" s="1"/>
  <c r="G392" i="7" s="1"/>
  <c r="H392" s="1"/>
  <c r="J396"/>
  <c r="J397" s="1"/>
  <c r="G76" i="8" s="1"/>
  <c r="I392" i="7" s="1"/>
  <c r="J392" s="1"/>
  <c r="K396"/>
  <c r="F391"/>
  <c r="H391"/>
  <c r="J391"/>
  <c r="K391"/>
  <c r="F390"/>
  <c r="H390"/>
  <c r="J390"/>
  <c r="K390"/>
  <c r="F386"/>
  <c r="H386"/>
  <c r="F385"/>
  <c r="H385"/>
  <c r="J385"/>
  <c r="K385"/>
  <c r="F384"/>
  <c r="F387" s="1"/>
  <c r="H384"/>
  <c r="J384"/>
  <c r="K384"/>
  <c r="F380"/>
  <c r="H380"/>
  <c r="F379"/>
  <c r="H379"/>
  <c r="J379"/>
  <c r="K379"/>
  <c r="F378"/>
  <c r="H378"/>
  <c r="J378"/>
  <c r="K378"/>
  <c r="F377"/>
  <c r="F381" s="1"/>
  <c r="H377"/>
  <c r="I380" s="1"/>
  <c r="K380" s="1"/>
  <c r="J377"/>
  <c r="K377"/>
  <c r="F374"/>
  <c r="H374"/>
  <c r="F72" i="8" s="1"/>
  <c r="F373" i="7"/>
  <c r="H373"/>
  <c r="J373"/>
  <c r="K373"/>
  <c r="F372"/>
  <c r="H372"/>
  <c r="J372"/>
  <c r="J374" s="1"/>
  <c r="G72" i="8" s="1"/>
  <c r="K372" i="7"/>
  <c r="F368"/>
  <c r="H368"/>
  <c r="F367"/>
  <c r="H367"/>
  <c r="J367"/>
  <c r="K367"/>
  <c r="F366"/>
  <c r="F369" s="1"/>
  <c r="H366"/>
  <c r="J366"/>
  <c r="K366"/>
  <c r="F363"/>
  <c r="H363"/>
  <c r="F70" i="8" s="1"/>
  <c r="F362" i="7"/>
  <c r="H362"/>
  <c r="I362"/>
  <c r="K362" s="1"/>
  <c r="F361"/>
  <c r="H361"/>
  <c r="J361"/>
  <c r="K361"/>
  <c r="F360"/>
  <c r="H360"/>
  <c r="J360"/>
  <c r="K360"/>
  <c r="F356"/>
  <c r="H356"/>
  <c r="F355"/>
  <c r="H355"/>
  <c r="J355"/>
  <c r="K355"/>
  <c r="F354"/>
  <c r="F357" s="1"/>
  <c r="H354"/>
  <c r="I356" s="1"/>
  <c r="K356" s="1"/>
  <c r="J354"/>
  <c r="K354"/>
  <c r="F350"/>
  <c r="H350"/>
  <c r="F349"/>
  <c r="F351" s="1"/>
  <c r="H349"/>
  <c r="I350" s="1"/>
  <c r="K350" s="1"/>
  <c r="J349"/>
  <c r="K349"/>
  <c r="H346"/>
  <c r="F67" i="8" s="1"/>
  <c r="F345" i="7"/>
  <c r="H345"/>
  <c r="I345"/>
  <c r="K345" s="1"/>
  <c r="F344"/>
  <c r="F346" s="1"/>
  <c r="H344"/>
  <c r="J344"/>
  <c r="K344"/>
  <c r="F341"/>
  <c r="F340"/>
  <c r="H340"/>
  <c r="F339"/>
  <c r="H339"/>
  <c r="J339"/>
  <c r="K339"/>
  <c r="F335"/>
  <c r="H335"/>
  <c r="F334"/>
  <c r="F336" s="1"/>
  <c r="H334"/>
  <c r="I335" s="1"/>
  <c r="K335" s="1"/>
  <c r="J334"/>
  <c r="K334"/>
  <c r="F330"/>
  <c r="H330"/>
  <c r="F329"/>
  <c r="H329"/>
  <c r="J329"/>
  <c r="K329"/>
  <c r="F328"/>
  <c r="H328"/>
  <c r="I330" s="1"/>
  <c r="K330" s="1"/>
  <c r="J328"/>
  <c r="K328"/>
  <c r="J325"/>
  <c r="G63" i="8" s="1"/>
  <c r="H324" i="7"/>
  <c r="J324"/>
  <c r="F323"/>
  <c r="H323"/>
  <c r="J323"/>
  <c r="K323"/>
  <c r="F322"/>
  <c r="H322"/>
  <c r="H325" s="1"/>
  <c r="F63" i="8" s="1"/>
  <c r="J322" i="7"/>
  <c r="K322"/>
  <c r="F318"/>
  <c r="H318"/>
  <c r="J318"/>
  <c r="K318"/>
  <c r="F317"/>
  <c r="H317"/>
  <c r="J317"/>
  <c r="K317"/>
  <c r="F312"/>
  <c r="H312"/>
  <c r="F61" i="8" s="1"/>
  <c r="F311" i="7"/>
  <c r="H311"/>
  <c r="J311"/>
  <c r="K311"/>
  <c r="F310"/>
  <c r="H310"/>
  <c r="J310"/>
  <c r="J312" s="1"/>
  <c r="G61" i="8" s="1"/>
  <c r="K310" i="7"/>
  <c r="F300"/>
  <c r="F301" s="1"/>
  <c r="H300"/>
  <c r="H301" s="1"/>
  <c r="F59" i="8" s="1"/>
  <c r="J300" i="7"/>
  <c r="J301" s="1"/>
  <c r="G59" i="8" s="1"/>
  <c r="K300" i="7"/>
  <c r="F283"/>
  <c r="H283"/>
  <c r="J283"/>
  <c r="K283"/>
  <c r="J280"/>
  <c r="G54" i="8" s="1"/>
  <c r="F279" i="7"/>
  <c r="F280" s="1"/>
  <c r="H279"/>
  <c r="H280" s="1"/>
  <c r="F54" i="8" s="1"/>
  <c r="J279" i="7"/>
  <c r="K279"/>
  <c r="F249"/>
  <c r="H249"/>
  <c r="J249"/>
  <c r="K249"/>
  <c r="F248"/>
  <c r="H248"/>
  <c r="J248"/>
  <c r="K248"/>
  <c r="F247"/>
  <c r="H247"/>
  <c r="J247"/>
  <c r="K247"/>
  <c r="F246"/>
  <c r="H246"/>
  <c r="J246"/>
  <c r="K246"/>
  <c r="F239"/>
  <c r="H239"/>
  <c r="J239"/>
  <c r="K239"/>
  <c r="F238"/>
  <c r="H238"/>
  <c r="J238"/>
  <c r="K238"/>
  <c r="F237"/>
  <c r="H237"/>
  <c r="J237"/>
  <c r="K237"/>
  <c r="F236"/>
  <c r="H236"/>
  <c r="J236"/>
  <c r="K236"/>
  <c r="F229"/>
  <c r="H229"/>
  <c r="J229"/>
  <c r="K229"/>
  <c r="F228"/>
  <c r="H228"/>
  <c r="J228"/>
  <c r="K228"/>
  <c r="F219"/>
  <c r="H219"/>
  <c r="J219"/>
  <c r="K219"/>
  <c r="F218"/>
  <c r="F220" s="1"/>
  <c r="E45" i="8" s="1"/>
  <c r="H218" i="7"/>
  <c r="J218"/>
  <c r="J220" s="1"/>
  <c r="G45" i="8" s="1"/>
  <c r="K218" i="7"/>
  <c r="F215"/>
  <c r="F214"/>
  <c r="H214"/>
  <c r="H215" s="1"/>
  <c r="F44" i="8" s="1"/>
  <c r="J214" i="7"/>
  <c r="J215" s="1"/>
  <c r="G44" i="8" s="1"/>
  <c r="K214" i="7"/>
  <c r="F210"/>
  <c r="F211" s="1"/>
  <c r="H210"/>
  <c r="H211" s="1"/>
  <c r="F43" i="8" s="1"/>
  <c r="J210" i="7"/>
  <c r="J211" s="1"/>
  <c r="G43" i="8" s="1"/>
  <c r="K210" i="7"/>
  <c r="F207"/>
  <c r="F206"/>
  <c r="H206"/>
  <c r="F205"/>
  <c r="H205"/>
  <c r="J205"/>
  <c r="K205"/>
  <c r="F163"/>
  <c r="F164" s="1"/>
  <c r="H163"/>
  <c r="H164" s="1"/>
  <c r="F34" i="8" s="1"/>
  <c r="J163" i="7"/>
  <c r="J164" s="1"/>
  <c r="G34" i="8" s="1"/>
  <c r="K163" i="7"/>
  <c r="F159"/>
  <c r="F160" s="1"/>
  <c r="H159"/>
  <c r="H160" s="1"/>
  <c r="F33" i="8" s="1"/>
  <c r="J159" i="7"/>
  <c r="J160" s="1"/>
  <c r="G33" i="8" s="1"/>
  <c r="K159" i="7"/>
  <c r="F155"/>
  <c r="F156" s="1"/>
  <c r="H155"/>
  <c r="J155"/>
  <c r="J156" s="1"/>
  <c r="G32" i="8" s="1"/>
  <c r="K155" i="7"/>
  <c r="H152"/>
  <c r="F31" i="8" s="1"/>
  <c r="F151" i="7"/>
  <c r="H151"/>
  <c r="I151"/>
  <c r="K151" s="1"/>
  <c r="F150"/>
  <c r="H150"/>
  <c r="J150"/>
  <c r="K150"/>
  <c r="F149"/>
  <c r="F152" s="1"/>
  <c r="H149"/>
  <c r="J149"/>
  <c r="K149"/>
  <c r="F146"/>
  <c r="F145"/>
  <c r="H145"/>
  <c r="I145"/>
  <c r="K145" s="1"/>
  <c r="F144"/>
  <c r="H144"/>
  <c r="J144"/>
  <c r="K144"/>
  <c r="F143"/>
  <c r="H143"/>
  <c r="H146" s="1"/>
  <c r="F30" i="8" s="1"/>
  <c r="J143" i="7"/>
  <c r="K143"/>
  <c r="F139"/>
  <c r="H139"/>
  <c r="F138"/>
  <c r="F140" s="1"/>
  <c r="H138"/>
  <c r="J138"/>
  <c r="K138"/>
  <c r="F133"/>
  <c r="H133"/>
  <c r="J133"/>
  <c r="K133"/>
  <c r="H130"/>
  <c r="F27" i="8" s="1"/>
  <c r="F129" i="7"/>
  <c r="F130" s="1"/>
  <c r="E27" i="8" s="1"/>
  <c r="H129" i="7"/>
  <c r="J129"/>
  <c r="J130" s="1"/>
  <c r="G27" i="8" s="1"/>
  <c r="K129" i="7"/>
  <c r="F100"/>
  <c r="H100"/>
  <c r="J100"/>
  <c r="K100"/>
  <c r="F95"/>
  <c r="H95"/>
  <c r="J95"/>
  <c r="K95"/>
  <c r="F91"/>
  <c r="F92" s="1"/>
  <c r="H91"/>
  <c r="H92" s="1"/>
  <c r="F18" i="8" s="1"/>
  <c r="J91" i="7"/>
  <c r="J92" s="1"/>
  <c r="G18" i="8" s="1"/>
  <c r="K91" i="7"/>
  <c r="F87"/>
  <c r="H87"/>
  <c r="F86"/>
  <c r="H86"/>
  <c r="J86"/>
  <c r="K86"/>
  <c r="F85"/>
  <c r="F88" s="1"/>
  <c r="H85"/>
  <c r="H88" s="1"/>
  <c r="F17" i="8" s="1"/>
  <c r="J85" i="7"/>
  <c r="K85"/>
  <c r="H70"/>
  <c r="J70"/>
  <c r="F69"/>
  <c r="H69"/>
  <c r="J69"/>
  <c r="K69"/>
  <c r="F64"/>
  <c r="H64"/>
  <c r="J64"/>
  <c r="K64"/>
  <c r="F63"/>
  <c r="H63"/>
  <c r="J63"/>
  <c r="K63"/>
  <c r="F62"/>
  <c r="H62"/>
  <c r="J62"/>
  <c r="K62"/>
  <c r="F61"/>
  <c r="H61"/>
  <c r="J61"/>
  <c r="K61"/>
  <c r="F60"/>
  <c r="H60"/>
  <c r="J60"/>
  <c r="K60"/>
  <c r="F59"/>
  <c r="H59"/>
  <c r="J59"/>
  <c r="K59"/>
  <c r="F58"/>
  <c r="H58"/>
  <c r="J58"/>
  <c r="K58"/>
  <c r="F57"/>
  <c r="H57"/>
  <c r="J57"/>
  <c r="K57"/>
  <c r="F56"/>
  <c r="H56"/>
  <c r="J56"/>
  <c r="K56"/>
  <c r="F55"/>
  <c r="H55"/>
  <c r="J55"/>
  <c r="K55"/>
  <c r="F50"/>
  <c r="H50"/>
  <c r="J50"/>
  <c r="K50"/>
  <c r="F49"/>
  <c r="H49"/>
  <c r="J49"/>
  <c r="K49"/>
  <c r="F21"/>
  <c r="H21"/>
  <c r="J21"/>
  <c r="K21"/>
  <c r="F20"/>
  <c r="H20"/>
  <c r="J20"/>
  <c r="K20"/>
  <c r="F17"/>
  <c r="F16"/>
  <c r="H16"/>
  <c r="L16" s="1"/>
  <c r="J16"/>
  <c r="J17" s="1"/>
  <c r="G6" i="8" s="1"/>
  <c r="K16" i="7"/>
  <c r="F11"/>
  <c r="H11"/>
  <c r="I11"/>
  <c r="K11" s="1"/>
  <c r="F10"/>
  <c r="H10"/>
  <c r="J10"/>
  <c r="K10"/>
  <c r="F9"/>
  <c r="H9"/>
  <c r="J9"/>
  <c r="K9"/>
  <c r="J6"/>
  <c r="G4" i="8" s="1"/>
  <c r="F5" i="7"/>
  <c r="F6" s="1"/>
  <c r="H5"/>
  <c r="J5"/>
  <c r="K5"/>
  <c r="E27" i="10"/>
  <c r="I27"/>
  <c r="J27" s="1"/>
  <c r="G15"/>
  <c r="H15" s="1"/>
  <c r="E15"/>
  <c r="I15"/>
  <c r="J15" s="1"/>
  <c r="F331" i="7" l="1"/>
  <c r="H351"/>
  <c r="F68" i="8" s="1"/>
  <c r="J408" i="7"/>
  <c r="G78" i="8" s="1"/>
  <c r="I23" i="7" s="1"/>
  <c r="J23" s="1"/>
  <c r="F630"/>
  <c r="H776"/>
  <c r="F134" i="8" s="1"/>
  <c r="G765" i="7" s="1"/>
  <c r="H765" s="1"/>
  <c r="H766" s="1"/>
  <c r="F132" i="8" s="1"/>
  <c r="G269" i="7" s="1"/>
  <c r="H269" s="1"/>
  <c r="I519"/>
  <c r="K519" s="1"/>
  <c r="J679"/>
  <c r="G118" i="8" s="1"/>
  <c r="I667" i="7" s="1"/>
  <c r="J667" s="1"/>
  <c r="I707"/>
  <c r="K707" s="1"/>
  <c r="L793"/>
  <c r="L390"/>
  <c r="H393"/>
  <c r="F75" i="8" s="1"/>
  <c r="H231" i="7"/>
  <c r="F47" i="8" s="1"/>
  <c r="J231" i="7"/>
  <c r="G47" i="8" s="1"/>
  <c r="G566" i="7"/>
  <c r="H566" s="1"/>
  <c r="G800"/>
  <c r="H800" s="1"/>
  <c r="G553"/>
  <c r="H553" s="1"/>
  <c r="G787"/>
  <c r="H787" s="1"/>
  <c r="I443"/>
  <c r="K443" s="1"/>
  <c r="L322"/>
  <c r="H331"/>
  <c r="F64" i="8" s="1"/>
  <c r="H381" i="7"/>
  <c r="F73" i="8" s="1"/>
  <c r="J393" i="7"/>
  <c r="G75" i="8" s="1"/>
  <c r="L447" i="7"/>
  <c r="L464"/>
  <c r="L471"/>
  <c r="H573"/>
  <c r="F102" i="8" s="1"/>
  <c r="G546" i="7" s="1"/>
  <c r="H546" s="1"/>
  <c r="L565"/>
  <c r="L659"/>
  <c r="I480"/>
  <c r="J480" s="1"/>
  <c r="I566"/>
  <c r="J566" s="1"/>
  <c r="I800"/>
  <c r="J800" s="1"/>
  <c r="J807" s="1"/>
  <c r="G137" i="8" s="1"/>
  <c r="I780" i="7" s="1"/>
  <c r="J780" s="1"/>
  <c r="I553"/>
  <c r="J553" s="1"/>
  <c r="I787"/>
  <c r="J787" s="1"/>
  <c r="J794" s="1"/>
  <c r="G136" i="8" s="1"/>
  <c r="I779" i="7" s="1"/>
  <c r="J779" s="1"/>
  <c r="J781" s="1"/>
  <c r="G135" i="8" s="1"/>
  <c r="I769" i="7" s="1"/>
  <c r="J769" s="1"/>
  <c r="J770" s="1"/>
  <c r="G133" i="8" s="1"/>
  <c r="I759" i="7" s="1"/>
  <c r="J759" s="1"/>
  <c r="J761" s="1"/>
  <c r="G131" i="8" s="1"/>
  <c r="I268" i="7" s="1"/>
  <c r="J268" s="1"/>
  <c r="L155"/>
  <c r="H156"/>
  <c r="F32" i="8" s="1"/>
  <c r="L366" i="7"/>
  <c r="I368"/>
  <c r="K368" s="1"/>
  <c r="H387"/>
  <c r="F74" i="8" s="1"/>
  <c r="I386" i="7"/>
  <c r="K386" s="1"/>
  <c r="L529"/>
  <c r="H531"/>
  <c r="F97" i="8" s="1"/>
  <c r="G81" i="7" s="1"/>
  <c r="H81" s="1"/>
  <c r="H336"/>
  <c r="F65" i="8" s="1"/>
  <c r="L355" i="7"/>
  <c r="H369"/>
  <c r="F71" i="8" s="1"/>
  <c r="I402" i="7"/>
  <c r="K402" s="1"/>
  <c r="H408"/>
  <c r="F78" i="8" s="1"/>
  <c r="G23" i="7" s="1"/>
  <c r="H23" s="1"/>
  <c r="F515"/>
  <c r="L530"/>
  <c r="I640"/>
  <c r="K640" s="1"/>
  <c r="H690"/>
  <c r="F120" i="8" s="1"/>
  <c r="G244" i="7" s="1"/>
  <c r="H244" s="1"/>
  <c r="I16" i="10"/>
  <c r="J16" s="1"/>
  <c r="H207" i="7"/>
  <c r="F42" i="8" s="1"/>
  <c r="I206" i="7"/>
  <c r="K206" s="1"/>
  <c r="I18" i="10"/>
  <c r="J18" s="1"/>
  <c r="I7"/>
  <c r="J7" s="1"/>
  <c r="H140" i="7"/>
  <c r="F29" i="8" s="1"/>
  <c r="I139" i="7"/>
  <c r="K139" s="1"/>
  <c r="L218"/>
  <c r="H220"/>
  <c r="F45" i="8" s="1"/>
  <c r="H341" i="7"/>
  <c r="F66" i="8" s="1"/>
  <c r="I340" i="7"/>
  <c r="K340" s="1"/>
  <c r="H696"/>
  <c r="F121" i="8" s="1"/>
  <c r="G245" i="7" s="1"/>
  <c r="H245" s="1"/>
  <c r="H251" s="1"/>
  <c r="F49" i="8" s="1"/>
  <c r="I695" i="7"/>
  <c r="K695" s="1"/>
  <c r="J135"/>
  <c r="G28" i="8" s="1"/>
  <c r="H17" i="7"/>
  <c r="F6" i="8" s="1"/>
  <c r="L20" i="7"/>
  <c r="L56"/>
  <c r="L133"/>
  <c r="L219"/>
  <c r="L310"/>
  <c r="L311"/>
  <c r="L372"/>
  <c r="H135"/>
  <c r="F28" i="8" s="1"/>
  <c r="L652" i="7"/>
  <c r="L654"/>
  <c r="H679"/>
  <c r="F118" i="8" s="1"/>
  <c r="G667" i="7" s="1"/>
  <c r="H667" s="1"/>
  <c r="L764"/>
  <c r="H807"/>
  <c r="F137" i="8" s="1"/>
  <c r="G780" i="7" s="1"/>
  <c r="H780" s="1"/>
  <c r="L5"/>
  <c r="L228"/>
  <c r="L229"/>
  <c r="L334"/>
  <c r="L479"/>
  <c r="L485"/>
  <c r="L490"/>
  <c r="L496"/>
  <c r="H66"/>
  <c r="F13" i="8" s="1"/>
  <c r="H72" i="7"/>
  <c r="F14" i="8" s="1"/>
  <c r="L541" i="7"/>
  <c r="L555"/>
  <c r="H560"/>
  <c r="F101" i="8" s="1"/>
  <c r="G545" i="7" s="1"/>
  <c r="H545" s="1"/>
  <c r="H547" s="1"/>
  <c r="F100" i="8" s="1"/>
  <c r="L599" i="7"/>
  <c r="F620"/>
  <c r="H6"/>
  <c r="F4" i="8" s="1"/>
  <c r="L10" i="7"/>
  <c r="L91"/>
  <c r="L163"/>
  <c r="L430"/>
  <c r="L436"/>
  <c r="H498"/>
  <c r="F91" i="8" s="1"/>
  <c r="G460" i="7" s="1"/>
  <c r="H460" s="1"/>
  <c r="L540"/>
  <c r="F596"/>
  <c r="E106" i="8" s="1"/>
  <c r="H601" i="7"/>
  <c r="F107" i="8" s="1"/>
  <c r="L611" i="7"/>
  <c r="J649"/>
  <c r="G113" i="8" s="1"/>
  <c r="I192" i="7" s="1"/>
  <c r="J192" s="1"/>
  <c r="L647"/>
  <c r="L745"/>
  <c r="G27" i="10"/>
  <c r="H27" s="1"/>
  <c r="F27"/>
  <c r="F15"/>
  <c r="L15" s="1"/>
  <c r="T15" s="1"/>
  <c r="K15"/>
  <c r="J319" i="7"/>
  <c r="G62" i="8" s="1"/>
  <c r="L832" i="7"/>
  <c r="H319"/>
  <c r="F62" i="8" s="1"/>
  <c r="L833" i="7"/>
  <c r="E142" i="8"/>
  <c r="E316" i="7" s="1"/>
  <c r="L828"/>
  <c r="L827"/>
  <c r="L829"/>
  <c r="E141" i="8"/>
  <c r="E315" i="7" s="1"/>
  <c r="K823"/>
  <c r="F823"/>
  <c r="L823" s="1"/>
  <c r="L822"/>
  <c r="L818"/>
  <c r="L817"/>
  <c r="L816"/>
  <c r="L819"/>
  <c r="E139" i="8"/>
  <c r="E304" i="7" s="1"/>
  <c r="L815"/>
  <c r="L811"/>
  <c r="L810"/>
  <c r="L812"/>
  <c r="E138" i="8"/>
  <c r="E275" i="7" s="1"/>
  <c r="L804"/>
  <c r="L803"/>
  <c r="L802"/>
  <c r="L801"/>
  <c r="L799"/>
  <c r="L798"/>
  <c r="L797"/>
  <c r="K806"/>
  <c r="L792"/>
  <c r="L791"/>
  <c r="L790"/>
  <c r="L789"/>
  <c r="L788"/>
  <c r="H794"/>
  <c r="F136" i="8" s="1"/>
  <c r="G779" i="7" s="1"/>
  <c r="H779" s="1"/>
  <c r="H781" s="1"/>
  <c r="F135" i="8" s="1"/>
  <c r="G769" i="7" s="1"/>
  <c r="H769" s="1"/>
  <c r="H770" s="1"/>
  <c r="F133" i="8" s="1"/>
  <c r="G759" i="7" s="1"/>
  <c r="H759" s="1"/>
  <c r="H761" s="1"/>
  <c r="F131" i="8" s="1"/>
  <c r="G268" i="7" s="1"/>
  <c r="H268" s="1"/>
  <c r="L786"/>
  <c r="L785"/>
  <c r="K793"/>
  <c r="L784"/>
  <c r="L774"/>
  <c r="L773"/>
  <c r="L760"/>
  <c r="L758"/>
  <c r="L754"/>
  <c r="L753"/>
  <c r="L752"/>
  <c r="J742"/>
  <c r="G128" i="8" s="1"/>
  <c r="I714" i="7" s="1"/>
  <c r="J714" s="1"/>
  <c r="H742"/>
  <c r="F128" i="8" s="1"/>
  <c r="G714" i="7" s="1"/>
  <c r="H714" s="1"/>
  <c r="L755"/>
  <c r="E130" i="8"/>
  <c r="E741" i="7" s="1"/>
  <c r="L751"/>
  <c r="L746"/>
  <c r="F747"/>
  <c r="K747"/>
  <c r="L736"/>
  <c r="L729"/>
  <c r="L726"/>
  <c r="L722"/>
  <c r="L719"/>
  <c r="L715"/>
  <c r="L706"/>
  <c r="F250"/>
  <c r="L705"/>
  <c r="L700"/>
  <c r="L699"/>
  <c r="L694"/>
  <c r="G235"/>
  <c r="H235" s="1"/>
  <c r="L693"/>
  <c r="L688"/>
  <c r="G234"/>
  <c r="H234" s="1"/>
  <c r="L687"/>
  <c r="L683"/>
  <c r="L682"/>
  <c r="L684"/>
  <c r="E119" i="8"/>
  <c r="E230" i="7" s="1"/>
  <c r="L678"/>
  <c r="L677"/>
  <c r="F679"/>
  <c r="E118" i="8" s="1"/>
  <c r="L676" i="7"/>
  <c r="L675"/>
  <c r="H668"/>
  <c r="F116" i="8" s="1"/>
  <c r="G201" i="7" s="1"/>
  <c r="H201" s="1"/>
  <c r="H202" s="1"/>
  <c r="F41" i="8" s="1"/>
  <c r="L671" i="7"/>
  <c r="L672"/>
  <c r="E117" i="8"/>
  <c r="E666" i="7" s="1"/>
  <c r="L664"/>
  <c r="L663"/>
  <c r="J198"/>
  <c r="G40" i="8" s="1"/>
  <c r="L658" i="7"/>
  <c r="L660"/>
  <c r="H198"/>
  <c r="F40" i="8" s="1"/>
  <c r="E115"/>
  <c r="L655" i="7"/>
  <c r="E114" i="8"/>
  <c r="E196" i="7" s="1"/>
  <c r="L646"/>
  <c r="L645"/>
  <c r="G648"/>
  <c r="K648" s="1"/>
  <c r="L644"/>
  <c r="L638"/>
  <c r="L637"/>
  <c r="L635"/>
  <c r="L634"/>
  <c r="L633"/>
  <c r="E112" i="8"/>
  <c r="E190" i="7" s="1"/>
  <c r="L628"/>
  <c r="L627"/>
  <c r="L626"/>
  <c r="L625"/>
  <c r="L624"/>
  <c r="L623"/>
  <c r="L619"/>
  <c r="L618"/>
  <c r="L617"/>
  <c r="I186"/>
  <c r="J186" s="1"/>
  <c r="I180"/>
  <c r="J180" s="1"/>
  <c r="I306"/>
  <c r="J306" s="1"/>
  <c r="J307" s="1"/>
  <c r="G60" i="8" s="1"/>
  <c r="L616" i="7"/>
  <c r="G186"/>
  <c r="H186" s="1"/>
  <c r="G306"/>
  <c r="H306" s="1"/>
  <c r="H307" s="1"/>
  <c r="F60" i="8" s="1"/>
  <c r="G180" i="7"/>
  <c r="H180" s="1"/>
  <c r="L620"/>
  <c r="E110" i="8"/>
  <c r="H110" s="1"/>
  <c r="I185" i="7"/>
  <c r="J185" s="1"/>
  <c r="I179"/>
  <c r="J179" s="1"/>
  <c r="G179"/>
  <c r="H179" s="1"/>
  <c r="G185"/>
  <c r="H185" s="1"/>
  <c r="H187" s="1"/>
  <c r="F38" i="8" s="1"/>
  <c r="F612" i="7"/>
  <c r="K612"/>
  <c r="L607"/>
  <c r="L606"/>
  <c r="L605"/>
  <c r="I178"/>
  <c r="J178" s="1"/>
  <c r="J181" s="1"/>
  <c r="G37" i="8" s="1"/>
  <c r="I172" i="7"/>
  <c r="J172" s="1"/>
  <c r="G178"/>
  <c r="H178" s="1"/>
  <c r="G172"/>
  <c r="H172" s="1"/>
  <c r="L608"/>
  <c r="E108" i="8"/>
  <c r="H108" s="1"/>
  <c r="L604" i="7"/>
  <c r="L600"/>
  <c r="I174"/>
  <c r="J174" s="1"/>
  <c r="I168"/>
  <c r="J168" s="1"/>
  <c r="G174"/>
  <c r="H174" s="1"/>
  <c r="G168"/>
  <c r="H168" s="1"/>
  <c r="E107" i="8"/>
  <c r="H107" s="1"/>
  <c r="L595" i="7"/>
  <c r="L594"/>
  <c r="L593"/>
  <c r="I167"/>
  <c r="J167" s="1"/>
  <c r="I173"/>
  <c r="J173" s="1"/>
  <c r="J175" s="1"/>
  <c r="G36" i="8" s="1"/>
  <c r="G173" i="7"/>
  <c r="H173" s="1"/>
  <c r="G167"/>
  <c r="H167" s="1"/>
  <c r="L596"/>
  <c r="L592"/>
  <c r="L589"/>
  <c r="E105" i="8"/>
  <c r="E134" i="7" s="1"/>
  <c r="L588"/>
  <c r="L584"/>
  <c r="L583"/>
  <c r="L580"/>
  <c r="L571"/>
  <c r="L570"/>
  <c r="L569"/>
  <c r="L568"/>
  <c r="L567"/>
  <c r="L564"/>
  <c r="L563"/>
  <c r="L558"/>
  <c r="L557"/>
  <c r="L556"/>
  <c r="I559"/>
  <c r="K559" s="1"/>
  <c r="L554"/>
  <c r="L552"/>
  <c r="L551"/>
  <c r="L550"/>
  <c r="L538"/>
  <c r="L531"/>
  <c r="E97" i="8"/>
  <c r="E81" i="7" s="1"/>
  <c r="L524"/>
  <c r="L523"/>
  <c r="L518"/>
  <c r="L513"/>
  <c r="L512"/>
  <c r="L506"/>
  <c r="G507"/>
  <c r="K507" s="1"/>
  <c r="I508"/>
  <c r="K508" s="1"/>
  <c r="L505"/>
  <c r="E93" i="8"/>
  <c r="E51" i="7" s="1"/>
  <c r="I467"/>
  <c r="J467" s="1"/>
  <c r="L501"/>
  <c r="G467"/>
  <c r="H467" s="1"/>
  <c r="H474" s="1"/>
  <c r="F88" i="8" s="1"/>
  <c r="G454" i="7" s="1"/>
  <c r="H454" s="1"/>
  <c r="G480"/>
  <c r="H480" s="1"/>
  <c r="H487" s="1"/>
  <c r="F89" i="8" s="1"/>
  <c r="G455" i="7" s="1"/>
  <c r="H455" s="1"/>
  <c r="L502"/>
  <c r="E92" i="8"/>
  <c r="H92" s="1"/>
  <c r="L497" i="7"/>
  <c r="J461"/>
  <c r="G87" i="8" s="1"/>
  <c r="L498" i="7"/>
  <c r="H461"/>
  <c r="F87" i="8" s="1"/>
  <c r="E91"/>
  <c r="E460" i="7" s="1"/>
  <c r="L491"/>
  <c r="F492"/>
  <c r="K492"/>
  <c r="I486"/>
  <c r="K486" s="1"/>
  <c r="L484"/>
  <c r="L483"/>
  <c r="L482"/>
  <c r="L481"/>
  <c r="L478"/>
  <c r="L477"/>
  <c r="L472"/>
  <c r="I473"/>
  <c r="K473" s="1"/>
  <c r="L470"/>
  <c r="L469"/>
  <c r="L468"/>
  <c r="L466"/>
  <c r="L465"/>
  <c r="L450"/>
  <c r="L442"/>
  <c r="L441"/>
  <c r="L437"/>
  <c r="J427"/>
  <c r="G81" i="8" s="1"/>
  <c r="I28" i="7" s="1"/>
  <c r="J28" s="1"/>
  <c r="L438"/>
  <c r="E83" i="8"/>
  <c r="E426" i="7" s="1"/>
  <c r="L431"/>
  <c r="G29"/>
  <c r="H29" s="1"/>
  <c r="G40"/>
  <c r="H40" s="1"/>
  <c r="G224"/>
  <c r="H224" s="1"/>
  <c r="G34"/>
  <c r="H34" s="1"/>
  <c r="G45"/>
  <c r="H45" s="1"/>
  <c r="H35"/>
  <c r="F9" i="8" s="1"/>
  <c r="L425" i="7"/>
  <c r="L424"/>
  <c r="H427"/>
  <c r="F81" i="8" s="1"/>
  <c r="K424" i="7"/>
  <c r="L419"/>
  <c r="L418"/>
  <c r="L417"/>
  <c r="L416"/>
  <c r="G44"/>
  <c r="H44" s="1"/>
  <c r="G27"/>
  <c r="H27" s="1"/>
  <c r="L415"/>
  <c r="L412"/>
  <c r="L411"/>
  <c r="E79" i="8"/>
  <c r="E407" i="7" s="1"/>
  <c r="H24"/>
  <c r="F7" i="8" s="1"/>
  <c r="L401" i="7"/>
  <c r="L400"/>
  <c r="L396"/>
  <c r="L397"/>
  <c r="E76" i="8"/>
  <c r="E392" i="7" s="1"/>
  <c r="L391"/>
  <c r="I274"/>
  <c r="J274" s="1"/>
  <c r="J276" s="1"/>
  <c r="G53" i="8" s="1"/>
  <c r="I80" i="7"/>
  <c r="J80" s="1"/>
  <c r="J82" s="1"/>
  <c r="G16" i="8" s="1"/>
  <c r="I75" i="7"/>
  <c r="J75" s="1"/>
  <c r="I12"/>
  <c r="J12" s="1"/>
  <c r="G274"/>
  <c r="H274" s="1"/>
  <c r="H276" s="1"/>
  <c r="F53" i="8" s="1"/>
  <c r="G80" i="7"/>
  <c r="H80" s="1"/>
  <c r="H82" s="1"/>
  <c r="F16" i="8" s="1"/>
  <c r="G12" i="7"/>
  <c r="H12" s="1"/>
  <c r="H13" s="1"/>
  <c r="F5" i="8" s="1"/>
  <c r="G75" i="7"/>
  <c r="H75" s="1"/>
  <c r="H77" s="1"/>
  <c r="F15" i="8" s="1"/>
  <c r="L385" i="7"/>
  <c r="L384"/>
  <c r="L379"/>
  <c r="L378"/>
  <c r="L377"/>
  <c r="L373"/>
  <c r="L374"/>
  <c r="E72" i="8"/>
  <c r="L367" i="7"/>
  <c r="E71" i="8"/>
  <c r="L361" i="7"/>
  <c r="L360"/>
  <c r="H357"/>
  <c r="F69" i="8" s="1"/>
  <c r="L354" i="7"/>
  <c r="L349"/>
  <c r="L344"/>
  <c r="L339"/>
  <c r="E65" i="8"/>
  <c r="L329" i="7"/>
  <c r="L328"/>
  <c r="L323"/>
  <c r="E324"/>
  <c r="L318"/>
  <c r="L317"/>
  <c r="L312"/>
  <c r="E61" i="8"/>
  <c r="L300" i="7"/>
  <c r="L301"/>
  <c r="E59" i="8"/>
  <c r="L283" i="7"/>
  <c r="L279"/>
  <c r="L280"/>
  <c r="E54" i="8"/>
  <c r="L249" i="7"/>
  <c r="L248"/>
  <c r="L247"/>
  <c r="L246"/>
  <c r="L239"/>
  <c r="L238"/>
  <c r="L237"/>
  <c r="L236"/>
  <c r="L214"/>
  <c r="L215"/>
  <c r="E44" i="8"/>
  <c r="L210" i="7"/>
  <c r="L211"/>
  <c r="E43" i="8"/>
  <c r="L205" i="7"/>
  <c r="L164"/>
  <c r="E34" i="8"/>
  <c r="L160" i="7"/>
  <c r="E33" i="8"/>
  <c r="H33" s="1"/>
  <c r="L159" i="7"/>
  <c r="L156"/>
  <c r="E32" i="8"/>
  <c r="L150" i="7"/>
  <c r="L149"/>
  <c r="L144"/>
  <c r="L143"/>
  <c r="L138"/>
  <c r="L129"/>
  <c r="L130"/>
  <c r="L100"/>
  <c r="L95"/>
  <c r="L92"/>
  <c r="E18" i="8"/>
  <c r="L86" i="7"/>
  <c r="I87"/>
  <c r="K87" s="1"/>
  <c r="L85"/>
  <c r="L69"/>
  <c r="E70"/>
  <c r="F70" s="1"/>
  <c r="L70" s="1"/>
  <c r="L64"/>
  <c r="L63"/>
  <c r="L62"/>
  <c r="L61"/>
  <c r="L60"/>
  <c r="L59"/>
  <c r="L58"/>
  <c r="L57"/>
  <c r="L55"/>
  <c r="L50"/>
  <c r="L49"/>
  <c r="L21"/>
  <c r="E6" i="8"/>
  <c r="L9" i="7"/>
  <c r="L6"/>
  <c r="E134" i="8"/>
  <c r="J775" i="7"/>
  <c r="H130" i="8"/>
  <c r="J707" i="7"/>
  <c r="E122" i="8"/>
  <c r="J701" i="7"/>
  <c r="E121" i="8"/>
  <c r="J695" i="7"/>
  <c r="E120" i="8"/>
  <c r="J689" i="7"/>
  <c r="K677"/>
  <c r="J665"/>
  <c r="E113" i="8"/>
  <c r="J640" i="7"/>
  <c r="H639"/>
  <c r="L639" s="1"/>
  <c r="E111" i="8"/>
  <c r="J629" i="7"/>
  <c r="J572"/>
  <c r="E96" i="8"/>
  <c r="J525" i="7"/>
  <c r="E95" i="8"/>
  <c r="E71" i="7" s="1"/>
  <c r="J519"/>
  <c r="E94" i="8"/>
  <c r="J514" i="7"/>
  <c r="J486"/>
  <c r="J473"/>
  <c r="E84" i="8"/>
  <c r="J443" i="7"/>
  <c r="E80" i="8"/>
  <c r="J420" i="7"/>
  <c r="H79" i="8"/>
  <c r="E77"/>
  <c r="J402" i="7"/>
  <c r="E74" i="8"/>
  <c r="E73"/>
  <c r="J380" i="7"/>
  <c r="J368"/>
  <c r="E70" i="8"/>
  <c r="J362" i="7"/>
  <c r="E69" i="8"/>
  <c r="J356" i="7"/>
  <c r="E68" i="8"/>
  <c r="J350" i="7"/>
  <c r="E67" i="8"/>
  <c r="J345" i="7"/>
  <c r="E66" i="8"/>
  <c r="J340" i="7"/>
  <c r="J335"/>
  <c r="E64" i="8"/>
  <c r="J330" i="7"/>
  <c r="L220"/>
  <c r="H45" i="8"/>
  <c r="E42"/>
  <c r="J206" i="7"/>
  <c r="E31" i="8"/>
  <c r="J151" i="7"/>
  <c r="E30" i="8"/>
  <c r="J145" i="7"/>
  <c r="E29" i="8"/>
  <c r="J139" i="7"/>
  <c r="H27" i="8"/>
  <c r="E17"/>
  <c r="J11" i="7"/>
  <c r="E4" i="8"/>
  <c r="H456" i="7" l="1"/>
  <c r="F86" i="8" s="1"/>
  <c r="G727" i="7" s="1"/>
  <c r="H727" s="1"/>
  <c r="H730" s="1"/>
  <c r="F126" i="8" s="1"/>
  <c r="H241" i="7"/>
  <c r="F48" i="8" s="1"/>
  <c r="G21" i="10" s="1"/>
  <c r="H21" s="1"/>
  <c r="J169" i="7"/>
  <c r="G35" i="8" s="1"/>
  <c r="K27" i="10"/>
  <c r="L27"/>
  <c r="T27" s="1"/>
  <c r="G720" i="7"/>
  <c r="H720" s="1"/>
  <c r="G539"/>
  <c r="H539" s="1"/>
  <c r="H542" s="1"/>
  <c r="F99" i="8" s="1"/>
  <c r="G534" i="7" s="1"/>
  <c r="H534" s="1"/>
  <c r="H535" s="1"/>
  <c r="F98" i="8" s="1"/>
  <c r="G284" i="7" s="1"/>
  <c r="H284" s="1"/>
  <c r="H285" s="1"/>
  <c r="F55" i="8" s="1"/>
  <c r="G581" i="7"/>
  <c r="H581" s="1"/>
  <c r="H585" s="1"/>
  <c r="F104" i="8" s="1"/>
  <c r="G576" i="7" s="1"/>
  <c r="H576" s="1"/>
  <c r="H577" s="1"/>
  <c r="F103" i="8" s="1"/>
  <c r="G712" i="7"/>
  <c r="H712" s="1"/>
  <c r="H61" i="8"/>
  <c r="G11" i="10"/>
  <c r="H11" s="1"/>
  <c r="H32" i="8"/>
  <c r="H43"/>
  <c r="H72"/>
  <c r="I449" i="7"/>
  <c r="J449" s="1"/>
  <c r="I582"/>
  <c r="J582" s="1"/>
  <c r="I735"/>
  <c r="J735" s="1"/>
  <c r="I728"/>
  <c r="J728" s="1"/>
  <c r="I721"/>
  <c r="J721" s="1"/>
  <c r="I713"/>
  <c r="J713" s="1"/>
  <c r="H46"/>
  <c r="F11" i="8" s="1"/>
  <c r="G16" i="10"/>
  <c r="H16" s="1"/>
  <c r="J531" i="9"/>
  <c r="I28" i="10" s="1"/>
  <c r="J28" s="1"/>
  <c r="G449" i="7"/>
  <c r="H449" s="1"/>
  <c r="G582"/>
  <c r="H582" s="1"/>
  <c r="G735"/>
  <c r="H735" s="1"/>
  <c r="G728"/>
  <c r="H728" s="1"/>
  <c r="G721"/>
  <c r="H721" s="1"/>
  <c r="G713"/>
  <c r="H713" s="1"/>
  <c r="G26" i="10"/>
  <c r="H26" s="1"/>
  <c r="G14"/>
  <c r="H14" s="1"/>
  <c r="H18" i="8"/>
  <c r="H34"/>
  <c r="H4"/>
  <c r="H54"/>
  <c r="H59"/>
  <c r="E800" i="7"/>
  <c r="E553"/>
  <c r="E787"/>
  <c r="E566"/>
  <c r="H6" i="8"/>
  <c r="H105"/>
  <c r="H716" i="7"/>
  <c r="F124" i="8" s="1"/>
  <c r="G254" i="7" s="1"/>
  <c r="H254" s="1"/>
  <c r="H531" i="9"/>
  <c r="G28" i="10" s="1"/>
  <c r="H28" s="1"/>
  <c r="H175" i="7"/>
  <c r="F36" i="8" s="1"/>
  <c r="J386" i="7"/>
  <c r="J387" s="1"/>
  <c r="H139" i="8"/>
  <c r="L17" i="7"/>
  <c r="H44" i="8"/>
  <c r="G23" i="10"/>
  <c r="H23" s="1"/>
  <c r="H169" i="7"/>
  <c r="F35" i="8" s="1"/>
  <c r="L601" i="7"/>
  <c r="G7" i="10"/>
  <c r="H7" s="1"/>
  <c r="G18"/>
  <c r="H18" s="1"/>
  <c r="F824" i="7"/>
  <c r="E140" i="8" s="1"/>
  <c r="K316" i="7"/>
  <c r="F316"/>
  <c r="L316" s="1"/>
  <c r="H142" i="8"/>
  <c r="H141"/>
  <c r="K315" i="7"/>
  <c r="F315"/>
  <c r="F304"/>
  <c r="L304" s="1"/>
  <c r="K304"/>
  <c r="K275"/>
  <c r="F275"/>
  <c r="L275" s="1"/>
  <c r="H138" i="8"/>
  <c r="L775" i="7"/>
  <c r="J776"/>
  <c r="E765"/>
  <c r="K741"/>
  <c r="F741"/>
  <c r="L741" s="1"/>
  <c r="L747"/>
  <c r="F748"/>
  <c r="L707"/>
  <c r="J708"/>
  <c r="L701"/>
  <c r="J702"/>
  <c r="E240"/>
  <c r="L695"/>
  <c r="J696"/>
  <c r="E235"/>
  <c r="E245"/>
  <c r="L689"/>
  <c r="J690"/>
  <c r="E234"/>
  <c r="E244"/>
  <c r="K230"/>
  <c r="F230"/>
  <c r="H119" i="8"/>
  <c r="L679" i="7"/>
  <c r="H118" i="8"/>
  <c r="E667" i="7"/>
  <c r="K666"/>
  <c r="F666"/>
  <c r="H117" i="8"/>
  <c r="L665" i="7"/>
  <c r="J668"/>
  <c r="H115" i="8"/>
  <c r="E197" i="7"/>
  <c r="F196"/>
  <c r="K196"/>
  <c r="H114" i="8"/>
  <c r="H648" i="7"/>
  <c r="L648" s="1"/>
  <c r="E192"/>
  <c r="L640"/>
  <c r="J641"/>
  <c r="G112" i="8" s="1"/>
  <c r="I190" i="7" s="1"/>
  <c r="J190" s="1"/>
  <c r="J193" s="1"/>
  <c r="G39" i="8" s="1"/>
  <c r="H641" i="7"/>
  <c r="F190"/>
  <c r="L629"/>
  <c r="J630"/>
  <c r="E184"/>
  <c r="H181"/>
  <c r="F37" i="8" s="1"/>
  <c r="E180" i="7"/>
  <c r="E306"/>
  <c r="E186"/>
  <c r="L612"/>
  <c r="F613"/>
  <c r="E172"/>
  <c r="E178"/>
  <c r="E168"/>
  <c r="E174"/>
  <c r="E173"/>
  <c r="E167"/>
  <c r="H106" i="8"/>
  <c r="K134" i="7"/>
  <c r="F134"/>
  <c r="G101"/>
  <c r="H101" s="1"/>
  <c r="H102" s="1"/>
  <c r="F20" i="8" s="1"/>
  <c r="L572" i="7"/>
  <c r="J573"/>
  <c r="J559"/>
  <c r="J560" s="1"/>
  <c r="K81"/>
  <c r="F81"/>
  <c r="L81" s="1"/>
  <c r="H97" i="8"/>
  <c r="L525" i="7"/>
  <c r="J526"/>
  <c r="E76"/>
  <c r="L519"/>
  <c r="J520"/>
  <c r="F71"/>
  <c r="F72" s="1"/>
  <c r="E14" i="8" s="1"/>
  <c r="L514" i="7"/>
  <c r="J515"/>
  <c r="E65"/>
  <c r="J508"/>
  <c r="L508" s="1"/>
  <c r="H507"/>
  <c r="L507" s="1"/>
  <c r="H509"/>
  <c r="F51"/>
  <c r="E467"/>
  <c r="E480"/>
  <c r="F460"/>
  <c r="L460" s="1"/>
  <c r="K460"/>
  <c r="H91" i="8"/>
  <c r="L492" i="7"/>
  <c r="F493"/>
  <c r="L486"/>
  <c r="J487"/>
  <c r="L473"/>
  <c r="J474"/>
  <c r="L443"/>
  <c r="J444"/>
  <c r="E432"/>
  <c r="I39"/>
  <c r="J39" s="1"/>
  <c r="K426"/>
  <c r="F426"/>
  <c r="H83" i="8"/>
  <c r="G39" i="7"/>
  <c r="H39" s="1"/>
  <c r="G28"/>
  <c r="H28" s="1"/>
  <c r="H30" s="1"/>
  <c r="F8" i="8" s="1"/>
  <c r="L420" i="7"/>
  <c r="J421"/>
  <c r="E33"/>
  <c r="E44"/>
  <c r="E27"/>
  <c r="K407"/>
  <c r="F407"/>
  <c r="L402"/>
  <c r="J403"/>
  <c r="E22"/>
  <c r="K392"/>
  <c r="F392"/>
  <c r="H76" i="8"/>
  <c r="L380" i="7"/>
  <c r="J381"/>
  <c r="L368"/>
  <c r="J369"/>
  <c r="L362"/>
  <c r="J363"/>
  <c r="L356"/>
  <c r="J357"/>
  <c r="G69" i="8" s="1"/>
  <c r="L350" i="7"/>
  <c r="J351"/>
  <c r="L345"/>
  <c r="J346"/>
  <c r="L340"/>
  <c r="J341"/>
  <c r="L335"/>
  <c r="J336"/>
  <c r="L330"/>
  <c r="J331"/>
  <c r="F324"/>
  <c r="K324"/>
  <c r="L206"/>
  <c r="J207"/>
  <c r="L151"/>
  <c r="J152"/>
  <c r="L145"/>
  <c r="J146"/>
  <c r="L139"/>
  <c r="J140"/>
  <c r="J87"/>
  <c r="L87"/>
  <c r="J88"/>
  <c r="K70"/>
  <c r="L11"/>
  <c r="J13"/>
  <c r="G263" l="1"/>
  <c r="H263" s="1"/>
  <c r="G256"/>
  <c r="H256" s="1"/>
  <c r="J509"/>
  <c r="G93" i="8" s="1"/>
  <c r="I51" i="7" s="1"/>
  <c r="J51" s="1"/>
  <c r="J52" s="1"/>
  <c r="G12" i="8" s="1"/>
  <c r="L824" i="7"/>
  <c r="G448"/>
  <c r="H448" s="1"/>
  <c r="H451" s="1"/>
  <c r="F85" i="8" s="1"/>
  <c r="G38" i="7" s="1"/>
  <c r="H38" s="1"/>
  <c r="H649"/>
  <c r="G734"/>
  <c r="H734" s="1"/>
  <c r="G261"/>
  <c r="H261" s="1"/>
  <c r="F566"/>
  <c r="K566"/>
  <c r="G8" i="10"/>
  <c r="H8" s="1"/>
  <c r="L386" i="7"/>
  <c r="L559"/>
  <c r="G113"/>
  <c r="H113" s="1"/>
  <c r="H114" s="1"/>
  <c r="F23" i="8" s="1"/>
  <c r="G117" i="7"/>
  <c r="H117" s="1"/>
  <c r="H118" s="1"/>
  <c r="F24" i="8" s="1"/>
  <c r="G292" i="7"/>
  <c r="H292" s="1"/>
  <c r="H293" s="1"/>
  <c r="F57" i="8" s="1"/>
  <c r="G296" i="7"/>
  <c r="H296" s="1"/>
  <c r="H297" s="1"/>
  <c r="F58" i="8" s="1"/>
  <c r="G105" i="7"/>
  <c r="H105" s="1"/>
  <c r="H106" s="1"/>
  <c r="F21" i="8" s="1"/>
  <c r="G109" i="7"/>
  <c r="H109" s="1"/>
  <c r="H110" s="1"/>
  <c r="F22" i="8" s="1"/>
  <c r="G121" i="7"/>
  <c r="H121" s="1"/>
  <c r="H122" s="1"/>
  <c r="F25" i="8" s="1"/>
  <c r="G125" i="7"/>
  <c r="H125" s="1"/>
  <c r="H126" s="1"/>
  <c r="F26" i="8" s="1"/>
  <c r="G288" i="7"/>
  <c r="H288" s="1"/>
  <c r="H289" s="1"/>
  <c r="F56" i="8" s="1"/>
  <c r="H737" i="7"/>
  <c r="F127" i="8" s="1"/>
  <c r="H69"/>
  <c r="F800" i="7"/>
  <c r="K800"/>
  <c r="L531" i="9"/>
  <c r="G24" i="10"/>
  <c r="H24" s="1"/>
  <c r="G10"/>
  <c r="H10" s="1"/>
  <c r="F787" i="7"/>
  <c r="K787"/>
  <c r="K553"/>
  <c r="F553"/>
  <c r="H723"/>
  <c r="F125" i="8" s="1"/>
  <c r="G96" i="7"/>
  <c r="H96" s="1"/>
  <c r="H97" s="1"/>
  <c r="F19" i="8" s="1"/>
  <c r="F531" i="9"/>
  <c r="E28" i="10" s="1"/>
  <c r="G19"/>
  <c r="H19" s="1"/>
  <c r="F319" i="7"/>
  <c r="L315"/>
  <c r="E305"/>
  <c r="H140" i="8"/>
  <c r="G134"/>
  <c r="L776" i="7"/>
  <c r="F765"/>
  <c r="L748"/>
  <c r="E129" i="8"/>
  <c r="G123"/>
  <c r="L708" i="7"/>
  <c r="G122" i="8"/>
  <c r="L702" i="7"/>
  <c r="F240"/>
  <c r="G121" i="8"/>
  <c r="L696" i="7"/>
  <c r="F245"/>
  <c r="F235"/>
  <c r="G120" i="8"/>
  <c r="L690" i="7"/>
  <c r="F244"/>
  <c r="F234"/>
  <c r="F231"/>
  <c r="L230"/>
  <c r="F667"/>
  <c r="L667" s="1"/>
  <c r="K667"/>
  <c r="L666"/>
  <c r="G116" i="8"/>
  <c r="K197" i="7"/>
  <c r="F197"/>
  <c r="L197" s="1"/>
  <c r="L196"/>
  <c r="F113" i="8"/>
  <c r="L649" i="7"/>
  <c r="F192"/>
  <c r="F112" i="8"/>
  <c r="L641" i="7"/>
  <c r="G111" i="8"/>
  <c r="L630" i="7"/>
  <c r="F184"/>
  <c r="K186"/>
  <c r="F186"/>
  <c r="L186" s="1"/>
  <c r="K306"/>
  <c r="F306"/>
  <c r="K180"/>
  <c r="F180"/>
  <c r="L180" s="1"/>
  <c r="L613"/>
  <c r="E109" i="8"/>
  <c r="F178" i="7"/>
  <c r="K178"/>
  <c r="F172"/>
  <c r="L172" s="1"/>
  <c r="K172"/>
  <c r="K174"/>
  <c r="F174"/>
  <c r="L174" s="1"/>
  <c r="K168"/>
  <c r="F168"/>
  <c r="L168" s="1"/>
  <c r="K167"/>
  <c r="F167"/>
  <c r="K173"/>
  <c r="F173"/>
  <c r="F135"/>
  <c r="L134"/>
  <c r="G102" i="8"/>
  <c r="G101"/>
  <c r="G96"/>
  <c r="L526" i="7"/>
  <c r="F76"/>
  <c r="G95" i="8"/>
  <c r="L520" i="7"/>
  <c r="G94" i="8"/>
  <c r="L515" i="7"/>
  <c r="F65"/>
  <c r="F93" i="8"/>
  <c r="L509" i="7"/>
  <c r="F52"/>
  <c r="H41"/>
  <c r="F10" i="8" s="1"/>
  <c r="K480" i="7"/>
  <c r="F480"/>
  <c r="F467"/>
  <c r="K467"/>
  <c r="G270"/>
  <c r="H270" s="1"/>
  <c r="H271" s="1"/>
  <c r="F52" i="8" s="1"/>
  <c r="G223" i="7"/>
  <c r="H223" s="1"/>
  <c r="H225" s="1"/>
  <c r="F46" i="8" s="1"/>
  <c r="L493" i="7"/>
  <c r="E90" i="8"/>
  <c r="G89"/>
  <c r="G88"/>
  <c r="G84"/>
  <c r="L444" i="7"/>
  <c r="F432"/>
  <c r="F427"/>
  <c r="L426"/>
  <c r="G80" i="8"/>
  <c r="L421" i="7"/>
  <c r="F27"/>
  <c r="F44"/>
  <c r="F33"/>
  <c r="F408"/>
  <c r="L407"/>
  <c r="G77" i="8"/>
  <c r="L403" i="7"/>
  <c r="F22"/>
  <c r="F393"/>
  <c r="L392"/>
  <c r="G74" i="8"/>
  <c r="L387" i="7"/>
  <c r="G73" i="8"/>
  <c r="L381" i="7"/>
  <c r="G71" i="8"/>
  <c r="L369" i="7"/>
  <c r="G70" i="8"/>
  <c r="L363" i="7"/>
  <c r="L357"/>
  <c r="G68" i="8"/>
  <c r="L351" i="7"/>
  <c r="G67" i="8"/>
  <c r="L346" i="7"/>
  <c r="G66" i="8"/>
  <c r="L341" i="7"/>
  <c r="G65" i="8"/>
  <c r="L336" i="7"/>
  <c r="G64" i="8"/>
  <c r="L331" i="7"/>
  <c r="L324"/>
  <c r="F325"/>
  <c r="G42" i="8"/>
  <c r="L207" i="7"/>
  <c r="G31" i="8"/>
  <c r="L152" i="7"/>
  <c r="G30" i="8"/>
  <c r="L146" i="7"/>
  <c r="G29" i="8"/>
  <c r="L140" i="7"/>
  <c r="G17" i="8"/>
  <c r="L88" i="7"/>
  <c r="G5" i="8"/>
  <c r="F668" i="7" l="1"/>
  <c r="E116" i="8" s="1"/>
  <c r="E201" i="7" s="1"/>
  <c r="F201" s="1"/>
  <c r="H31" i="8"/>
  <c r="H71"/>
  <c r="H74"/>
  <c r="G12" i="10"/>
  <c r="H12" s="1"/>
  <c r="G255" i="7"/>
  <c r="H255" s="1"/>
  <c r="H258" s="1"/>
  <c r="F50" i="8" s="1"/>
  <c r="G262" i="7"/>
  <c r="H262" s="1"/>
  <c r="E18" i="10"/>
  <c r="F560" i="7"/>
  <c r="L553"/>
  <c r="G264"/>
  <c r="H264" s="1"/>
  <c r="G257"/>
  <c r="H257" s="1"/>
  <c r="E16" i="10"/>
  <c r="I8"/>
  <c r="J8" s="1"/>
  <c r="H29" i="8"/>
  <c r="H65"/>
  <c r="H17"/>
  <c r="H30"/>
  <c r="H42"/>
  <c r="H64"/>
  <c r="H66"/>
  <c r="H68"/>
  <c r="F794" i="7"/>
  <c r="L787"/>
  <c r="H67" i="8"/>
  <c r="L800" i="7"/>
  <c r="F807"/>
  <c r="H70" i="8"/>
  <c r="H73"/>
  <c r="K28" i="10"/>
  <c r="F28"/>
  <c r="L28" s="1"/>
  <c r="E7"/>
  <c r="F573" i="7"/>
  <c r="L566"/>
  <c r="F198"/>
  <c r="L198" s="1"/>
  <c r="L319"/>
  <c r="E62" i="8"/>
  <c r="K305" i="7"/>
  <c r="F305"/>
  <c r="L305" s="1"/>
  <c r="I765"/>
  <c r="H134" i="8"/>
  <c r="F766" i="7"/>
  <c r="H129" i="8"/>
  <c r="E740" i="7"/>
  <c r="I250"/>
  <c r="H123" i="8"/>
  <c r="I240" i="7"/>
  <c r="H122" i="8"/>
  <c r="I245" i="7"/>
  <c r="I235"/>
  <c r="H121" i="8"/>
  <c r="I244" i="7"/>
  <c r="I234"/>
  <c r="H120" i="8"/>
  <c r="F241" i="7"/>
  <c r="F251"/>
  <c r="L231"/>
  <c r="E47" i="8"/>
  <c r="L668" i="7"/>
  <c r="I201"/>
  <c r="H116" i="8"/>
  <c r="F202" i="7"/>
  <c r="E40" i="8"/>
  <c r="G192" i="7"/>
  <c r="H113" i="8"/>
  <c r="G190" i="7"/>
  <c r="H112" i="8"/>
  <c r="I184" i="7"/>
  <c r="H111" i="8"/>
  <c r="L306" i="7"/>
  <c r="E191"/>
  <c r="E185"/>
  <c r="E179"/>
  <c r="H109" i="8"/>
  <c r="L178" i="7"/>
  <c r="F175"/>
  <c r="L173"/>
  <c r="F169"/>
  <c r="L167"/>
  <c r="L135"/>
  <c r="E28" i="8"/>
  <c r="I546" i="7"/>
  <c r="I545"/>
  <c r="I76"/>
  <c r="H96" i="8"/>
  <c r="I71" i="7"/>
  <c r="H95" i="8"/>
  <c r="I65" i="7"/>
  <c r="H94" i="8"/>
  <c r="F66" i="7"/>
  <c r="G51"/>
  <c r="H93" i="8"/>
  <c r="E12"/>
  <c r="L467" i="7"/>
  <c r="F474"/>
  <c r="F487"/>
  <c r="L480"/>
  <c r="E459"/>
  <c r="H90" i="8"/>
  <c r="I455" i="7"/>
  <c r="I454"/>
  <c r="I432"/>
  <c r="H84" i="8"/>
  <c r="F433" i="7"/>
  <c r="E81" i="8"/>
  <c r="L427" i="7"/>
  <c r="I33"/>
  <c r="I27"/>
  <c r="I44"/>
  <c r="H80" i="8"/>
  <c r="L408" i="7"/>
  <c r="E78" i="8"/>
  <c r="I22" i="7"/>
  <c r="H77" i="8"/>
  <c r="L393" i="7"/>
  <c r="E75" i="8"/>
  <c r="L325" i="7"/>
  <c r="E63" i="8"/>
  <c r="H265" i="7" l="1"/>
  <c r="F51" i="8" s="1"/>
  <c r="H40"/>
  <c r="H63"/>
  <c r="K18" i="10"/>
  <c r="F18"/>
  <c r="L18" s="1"/>
  <c r="H47" i="8"/>
  <c r="E102"/>
  <c r="L573" i="7"/>
  <c r="F7" i="10"/>
  <c r="K7"/>
  <c r="E136" i="8"/>
  <c r="L794" i="7"/>
  <c r="I19" i="10"/>
  <c r="J19" s="1"/>
  <c r="H28" i="8"/>
  <c r="H62"/>
  <c r="L807" i="7"/>
  <c r="E137" i="8"/>
  <c r="K16" i="10"/>
  <c r="F16"/>
  <c r="L16" s="1"/>
  <c r="E101" i="8"/>
  <c r="L560" i="7"/>
  <c r="F307"/>
  <c r="L307" s="1"/>
  <c r="G22" i="10"/>
  <c r="H22" s="1"/>
  <c r="J765" i="7"/>
  <c r="K765"/>
  <c r="E132" i="8"/>
  <c r="K740" i="7"/>
  <c r="F740"/>
  <c r="J250"/>
  <c r="L250" s="1"/>
  <c r="K250"/>
  <c r="J240"/>
  <c r="L240" s="1"/>
  <c r="K240"/>
  <c r="J235"/>
  <c r="L235" s="1"/>
  <c r="K235"/>
  <c r="J245"/>
  <c r="L245" s="1"/>
  <c r="K245"/>
  <c r="J234"/>
  <c r="K234"/>
  <c r="J244"/>
  <c r="K244"/>
  <c r="E49" i="8"/>
  <c r="E48"/>
  <c r="J201" i="7"/>
  <c r="K201"/>
  <c r="E41" i="8"/>
  <c r="H192" i="7"/>
  <c r="L192" s="1"/>
  <c r="K192"/>
  <c r="H190"/>
  <c r="K190"/>
  <c r="J184"/>
  <c r="K184"/>
  <c r="E60" i="8"/>
  <c r="K179" i="7"/>
  <c r="F179"/>
  <c r="K185"/>
  <c r="F185"/>
  <c r="F191"/>
  <c r="K191"/>
  <c r="E35" i="8"/>
  <c r="L169" i="7"/>
  <c r="L175"/>
  <c r="E36" i="8"/>
  <c r="J546" i="7"/>
  <c r="J545"/>
  <c r="J76"/>
  <c r="K76"/>
  <c r="J71"/>
  <c r="K71"/>
  <c r="J65"/>
  <c r="K65"/>
  <c r="E13" i="8"/>
  <c r="H51" i="7"/>
  <c r="K51"/>
  <c r="E89" i="8"/>
  <c r="L487" i="7"/>
  <c r="E88" i="8"/>
  <c r="L474" i="7"/>
  <c r="F459"/>
  <c r="K459"/>
  <c r="J455"/>
  <c r="J454"/>
  <c r="J432"/>
  <c r="K432"/>
  <c r="E82" i="8"/>
  <c r="E28" i="7"/>
  <c r="H81" i="8"/>
  <c r="E39" i="7"/>
  <c r="J27"/>
  <c r="K27"/>
  <c r="J44"/>
  <c r="K44"/>
  <c r="J33"/>
  <c r="K33"/>
  <c r="E23"/>
  <c r="H78" i="8"/>
  <c r="J22" i="7"/>
  <c r="K22"/>
  <c r="H75" i="8"/>
  <c r="E75" i="7"/>
  <c r="E12"/>
  <c r="E80"/>
  <c r="E274"/>
  <c r="E545" l="1"/>
  <c r="H101" i="8"/>
  <c r="I23" i="10"/>
  <c r="J23" s="1"/>
  <c r="L7"/>
  <c r="H60" i="8"/>
  <c r="H36"/>
  <c r="H35"/>
  <c r="E780" i="7"/>
  <c r="H137" i="8"/>
  <c r="E779" i="7"/>
  <c r="H136" i="8"/>
  <c r="E546" i="7"/>
  <c r="H102" i="8"/>
  <c r="J766" i="7"/>
  <c r="L765"/>
  <c r="E269"/>
  <c r="L740"/>
  <c r="F742"/>
  <c r="J251"/>
  <c r="L244"/>
  <c r="J241"/>
  <c r="L234"/>
  <c r="J202"/>
  <c r="L201"/>
  <c r="H193"/>
  <c r="F39" i="8" s="1"/>
  <c r="L190" i="7"/>
  <c r="J187"/>
  <c r="G38" i="8" s="1"/>
  <c r="L184" i="7"/>
  <c r="F187"/>
  <c r="L185"/>
  <c r="L179"/>
  <c r="F181"/>
  <c r="F193"/>
  <c r="L191"/>
  <c r="J547"/>
  <c r="J77"/>
  <c r="G15" i="8" s="1"/>
  <c r="I11" i="10" s="1"/>
  <c r="J11" s="1"/>
  <c r="L76" i="7"/>
  <c r="J72"/>
  <c r="L71"/>
  <c r="J66"/>
  <c r="L65"/>
  <c r="H52"/>
  <c r="L51"/>
  <c r="E454"/>
  <c r="H88" i="8"/>
  <c r="E455" i="7"/>
  <c r="H89" i="8"/>
  <c r="F461" i="7"/>
  <c r="L459"/>
  <c r="J456"/>
  <c r="J433"/>
  <c r="L432"/>
  <c r="E34"/>
  <c r="E224"/>
  <c r="E40"/>
  <c r="E45"/>
  <c r="E29"/>
  <c r="F39"/>
  <c r="K39"/>
  <c r="K28"/>
  <c r="F28"/>
  <c r="L44"/>
  <c r="L33"/>
  <c r="L27"/>
  <c r="F23"/>
  <c r="K23"/>
  <c r="J24"/>
  <c r="L22"/>
  <c r="K80"/>
  <c r="F80"/>
  <c r="K75"/>
  <c r="F75"/>
  <c r="K12"/>
  <c r="F12"/>
  <c r="F274"/>
  <c r="K274"/>
  <c r="G25" i="10" l="1"/>
  <c r="H25" s="1"/>
  <c r="G13"/>
  <c r="H13" s="1"/>
  <c r="F780" i="7"/>
  <c r="L780" s="1"/>
  <c r="K780"/>
  <c r="F545"/>
  <c r="K545"/>
  <c r="F546"/>
  <c r="L546" s="1"/>
  <c r="K546"/>
  <c r="E21" i="10"/>
  <c r="K779" i="7"/>
  <c r="F779"/>
  <c r="I13" i="10"/>
  <c r="J13" s="1"/>
  <c r="I25"/>
  <c r="J25" s="1"/>
  <c r="G132" i="8"/>
  <c r="L766" i="7"/>
  <c r="F269"/>
  <c r="E128" i="8"/>
  <c r="L742" i="7"/>
  <c r="G49" i="8"/>
  <c r="L251" i="7"/>
  <c r="G48" i="8"/>
  <c r="L241" i="7"/>
  <c r="G41" i="8"/>
  <c r="L202" i="7"/>
  <c r="E37" i="8"/>
  <c r="L181" i="7"/>
  <c r="L193"/>
  <c r="E39" i="8"/>
  <c r="E38"/>
  <c r="L187" i="7"/>
  <c r="G100" i="8"/>
  <c r="G14"/>
  <c r="L72" i="7"/>
  <c r="G13" i="8"/>
  <c r="L66" i="7"/>
  <c r="F12" i="8"/>
  <c r="L52" i="7"/>
  <c r="F455"/>
  <c r="K455"/>
  <c r="F454"/>
  <c r="L454" s="1"/>
  <c r="K454"/>
  <c r="E87" i="8"/>
  <c r="L461" i="7"/>
  <c r="G86" i="8"/>
  <c r="G82"/>
  <c r="L433" i="7"/>
  <c r="F40"/>
  <c r="F224"/>
  <c r="F29"/>
  <c r="F34"/>
  <c r="F45"/>
  <c r="L28"/>
  <c r="F30"/>
  <c r="E8" i="8" s="1"/>
  <c r="L39" i="7"/>
  <c r="L23"/>
  <c r="F24"/>
  <c r="E7" i="8" s="1"/>
  <c r="G7"/>
  <c r="F77" i="7"/>
  <c r="L75"/>
  <c r="L80"/>
  <c r="F82"/>
  <c r="L274"/>
  <c r="F276"/>
  <c r="F13"/>
  <c r="L12"/>
  <c r="I734" l="1"/>
  <c r="J734" s="1"/>
  <c r="J737" s="1"/>
  <c r="G127" i="8" s="1"/>
  <c r="I727" i="7"/>
  <c r="J727" s="1"/>
  <c r="J730" s="1"/>
  <c r="G126" i="8" s="1"/>
  <c r="I720" i="7"/>
  <c r="J720" s="1"/>
  <c r="J723" s="1"/>
  <c r="G125" i="8" s="1"/>
  <c r="H12"/>
  <c r="H14"/>
  <c r="H39"/>
  <c r="E14" i="10"/>
  <c r="H49" i="8"/>
  <c r="H38"/>
  <c r="H37"/>
  <c r="H48"/>
  <c r="L779" i="7"/>
  <c r="F781"/>
  <c r="E26" i="10"/>
  <c r="H41" i="8"/>
  <c r="I712" i="7"/>
  <c r="J712" s="1"/>
  <c r="J716" s="1"/>
  <c r="G124" i="8" s="1"/>
  <c r="I581" i="7"/>
  <c r="J581" s="1"/>
  <c r="J585" s="1"/>
  <c r="G104" i="8" s="1"/>
  <c r="I576" i="7" s="1"/>
  <c r="J576" s="1"/>
  <c r="J577" s="1"/>
  <c r="G103" i="8" s="1"/>
  <c r="E735" i="7"/>
  <c r="E728"/>
  <c r="E721"/>
  <c r="E713"/>
  <c r="E582"/>
  <c r="H13" i="8"/>
  <c r="F21" i="10"/>
  <c r="F547" i="7"/>
  <c r="L545"/>
  <c r="E10" i="10"/>
  <c r="I269" i="7"/>
  <c r="H132" i="8"/>
  <c r="E714" i="7"/>
  <c r="H128" i="8"/>
  <c r="I539" i="7"/>
  <c r="F456"/>
  <c r="L455"/>
  <c r="E449"/>
  <c r="H87" i="8"/>
  <c r="I448" i="7"/>
  <c r="I224"/>
  <c r="I45"/>
  <c r="I40"/>
  <c r="I29"/>
  <c r="I34"/>
  <c r="H82" i="8"/>
  <c r="F35" i="7"/>
  <c r="F46"/>
  <c r="L24"/>
  <c r="H7" i="8"/>
  <c r="L82" i="7"/>
  <c r="E16" i="8"/>
  <c r="L13" i="7"/>
  <c r="E5" i="8"/>
  <c r="L276" i="7"/>
  <c r="E53" i="8"/>
  <c r="E15"/>
  <c r="L77" i="7"/>
  <c r="I261" l="1"/>
  <c r="J261" s="1"/>
  <c r="I254"/>
  <c r="J254" s="1"/>
  <c r="F14" i="10"/>
  <c r="H15" i="8"/>
  <c r="I105" i="7"/>
  <c r="J105" s="1"/>
  <c r="J106" s="1"/>
  <c r="G21" i="8" s="1"/>
  <c r="I296" i="7"/>
  <c r="J296" s="1"/>
  <c r="J297" s="1"/>
  <c r="G58" i="8" s="1"/>
  <c r="I292" i="7"/>
  <c r="J292" s="1"/>
  <c r="J293" s="1"/>
  <c r="G57" i="8" s="1"/>
  <c r="I117" i="7"/>
  <c r="J117" s="1"/>
  <c r="J118" s="1"/>
  <c r="G24" i="8" s="1"/>
  <c r="I109" i="7"/>
  <c r="J109" s="1"/>
  <c r="J110" s="1"/>
  <c r="G22" i="8" s="1"/>
  <c r="I288" i="7"/>
  <c r="J288" s="1"/>
  <c r="J289" s="1"/>
  <c r="G56" i="8" s="1"/>
  <c r="I125" i="7"/>
  <c r="J125" s="1"/>
  <c r="J126" s="1"/>
  <c r="G26" i="8" s="1"/>
  <c r="I121" i="7"/>
  <c r="J121" s="1"/>
  <c r="J122" s="1"/>
  <c r="G25" i="8" s="1"/>
  <c r="I113" i="7"/>
  <c r="J113" s="1"/>
  <c r="J114" s="1"/>
  <c r="G23" i="8" s="1"/>
  <c r="F26" i="10"/>
  <c r="H5" i="8"/>
  <c r="F10" i="10"/>
  <c r="F582" i="7"/>
  <c r="L582" s="1"/>
  <c r="K582"/>
  <c r="F735"/>
  <c r="L735" s="1"/>
  <c r="K735"/>
  <c r="I257"/>
  <c r="J257" s="1"/>
  <c r="I264"/>
  <c r="J264" s="1"/>
  <c r="H53" i="8"/>
  <c r="H16"/>
  <c r="E100"/>
  <c r="L547" i="7"/>
  <c r="K721"/>
  <c r="F721"/>
  <c r="L721" s="1"/>
  <c r="I262"/>
  <c r="J262" s="1"/>
  <c r="I255"/>
  <c r="J255" s="1"/>
  <c r="K713"/>
  <c r="F713"/>
  <c r="L713" s="1"/>
  <c r="F728"/>
  <c r="L728" s="1"/>
  <c r="K728"/>
  <c r="L781"/>
  <c r="E135" i="8"/>
  <c r="I263" i="7"/>
  <c r="J263" s="1"/>
  <c r="I256"/>
  <c r="J256" s="1"/>
  <c r="J269"/>
  <c r="L269" s="1"/>
  <c r="K269"/>
  <c r="F714"/>
  <c r="K714"/>
  <c r="J539"/>
  <c r="E86" i="8"/>
  <c r="L456" i="7"/>
  <c r="K449"/>
  <c r="F449"/>
  <c r="J448"/>
  <c r="J45"/>
  <c r="K45"/>
  <c r="J34"/>
  <c r="K34"/>
  <c r="J224"/>
  <c r="K224"/>
  <c r="J29"/>
  <c r="K29"/>
  <c r="J40"/>
  <c r="K40"/>
  <c r="E11" i="8"/>
  <c r="E9"/>
  <c r="E25" i="10" l="1"/>
  <c r="J258" i="7"/>
  <c r="G50" i="8" s="1"/>
  <c r="E581" i="7"/>
  <c r="E712"/>
  <c r="E539"/>
  <c r="H100" i="8"/>
  <c r="E13" i="10"/>
  <c r="I26"/>
  <c r="I10"/>
  <c r="E734" i="7"/>
  <c r="E727"/>
  <c r="E720"/>
  <c r="G20" i="10"/>
  <c r="H20" s="1"/>
  <c r="G17" s="1"/>
  <c r="H17" s="1"/>
  <c r="G9"/>
  <c r="H9" s="1"/>
  <c r="G6" s="1"/>
  <c r="H6" s="1"/>
  <c r="H135" i="8"/>
  <c r="E769" i="7"/>
  <c r="I21" i="10"/>
  <c r="I14"/>
  <c r="J265" i="7"/>
  <c r="G51" i="8" s="1"/>
  <c r="L714" i="7"/>
  <c r="J542"/>
  <c r="E448"/>
  <c r="H86" i="8"/>
  <c r="L449" i="7"/>
  <c r="J451"/>
  <c r="J30"/>
  <c r="L29"/>
  <c r="J35"/>
  <c r="L34"/>
  <c r="L40"/>
  <c r="L224"/>
  <c r="J46"/>
  <c r="L45"/>
  <c r="G5" i="10" l="1"/>
  <c r="H5" s="1"/>
  <c r="H48" s="1"/>
  <c r="J21"/>
  <c r="L21" s="1"/>
  <c r="K21"/>
  <c r="K727" i="7"/>
  <c r="F727"/>
  <c r="J26" i="10"/>
  <c r="L26" s="1"/>
  <c r="K26"/>
  <c r="F539" i="7"/>
  <c r="K539"/>
  <c r="K769"/>
  <c r="F769"/>
  <c r="F734"/>
  <c r="K734"/>
  <c r="E19" i="10"/>
  <c r="F13"/>
  <c r="L13" s="1"/>
  <c r="K13"/>
  <c r="K712" i="7"/>
  <c r="F712"/>
  <c r="E23" i="10"/>
  <c r="K720" i="7"/>
  <c r="F720"/>
  <c r="J10" i="10"/>
  <c r="L10" s="1"/>
  <c r="K10"/>
  <c r="F25"/>
  <c r="L25" s="1"/>
  <c r="K25"/>
  <c r="J14"/>
  <c r="L14" s="1"/>
  <c r="K14"/>
  <c r="F581" i="7"/>
  <c r="K581"/>
  <c r="E11" i="10"/>
  <c r="E8"/>
  <c r="G99" i="8"/>
  <c r="F448" i="7"/>
  <c r="K448"/>
  <c r="G85" i="8"/>
  <c r="G9"/>
  <c r="L35" i="7"/>
  <c r="G11" i="8"/>
  <c r="L46" i="7"/>
  <c r="G8" i="8"/>
  <c r="L30" i="7"/>
  <c r="H11" i="8" l="1"/>
  <c r="L712" i="7"/>
  <c r="F716"/>
  <c r="F19" i="10"/>
  <c r="K19"/>
  <c r="F585" i="7"/>
  <c r="L581"/>
  <c r="F723"/>
  <c r="L720"/>
  <c r="L769"/>
  <c r="F770"/>
  <c r="H8" i="8"/>
  <c r="H9"/>
  <c r="F23" i="10"/>
  <c r="L23" s="1"/>
  <c r="K23"/>
  <c r="F737" i="7"/>
  <c r="L734"/>
  <c r="F542"/>
  <c r="L539"/>
  <c r="F11" i="10"/>
  <c r="L11" s="1"/>
  <c r="K11"/>
  <c r="K8"/>
  <c r="F8"/>
  <c r="F730" i="7"/>
  <c r="L727"/>
  <c r="I534"/>
  <c r="L448"/>
  <c r="F451"/>
  <c r="I38"/>
  <c r="I223"/>
  <c r="I270"/>
  <c r="E99" i="8" l="1"/>
  <c r="L542" i="7"/>
  <c r="L8" i="10"/>
  <c r="E127" i="8"/>
  <c r="L737" i="7"/>
  <c r="L723"/>
  <c r="E125" i="8"/>
  <c r="L19" i="10"/>
  <c r="E126" i="8"/>
  <c r="L730" i="7"/>
  <c r="L585"/>
  <c r="E104" i="8"/>
  <c r="L770" i="7"/>
  <c r="E133" i="8"/>
  <c r="L716" i="7"/>
  <c r="E124" i="8"/>
  <c r="J534" i="7"/>
  <c r="E85" i="8"/>
  <c r="L451" i="7"/>
  <c r="J270"/>
  <c r="J223"/>
  <c r="J38"/>
  <c r="E263" l="1"/>
  <c r="H126" i="8"/>
  <c r="E256" i="7"/>
  <c r="H125" i="8"/>
  <c r="E262" i="7"/>
  <c r="E255"/>
  <c r="E534"/>
  <c r="H99" i="8"/>
  <c r="E254" i="7"/>
  <c r="H124" i="8"/>
  <c r="E261" i="7"/>
  <c r="H133" i="8"/>
  <c r="E759" i="7"/>
  <c r="E257"/>
  <c r="E264"/>
  <c r="H127" i="8"/>
  <c r="E576" i="7"/>
  <c r="H104" i="8"/>
  <c r="J535" i="7"/>
  <c r="E38"/>
  <c r="E223"/>
  <c r="E270"/>
  <c r="H85" i="8"/>
  <c r="J225" i="7"/>
  <c r="J41"/>
  <c r="J271"/>
  <c r="F576" l="1"/>
  <c r="K576"/>
  <c r="K257"/>
  <c r="F257"/>
  <c r="L257" s="1"/>
  <c r="K255"/>
  <c r="F255"/>
  <c r="L255" s="1"/>
  <c r="F759"/>
  <c r="K759"/>
  <c r="K254"/>
  <c r="F254"/>
  <c r="F262"/>
  <c r="L262" s="1"/>
  <c r="K262"/>
  <c r="K263"/>
  <c r="F263"/>
  <c r="L263" s="1"/>
  <c r="F264"/>
  <c r="L264" s="1"/>
  <c r="K264"/>
  <c r="K261"/>
  <c r="F261"/>
  <c r="F534"/>
  <c r="K534"/>
  <c r="F256"/>
  <c r="L256" s="1"/>
  <c r="K256"/>
  <c r="G98" i="8"/>
  <c r="F270" i="7"/>
  <c r="K270"/>
  <c r="F223"/>
  <c r="K223"/>
  <c r="F38"/>
  <c r="K38"/>
  <c r="G10" i="8"/>
  <c r="I9" i="10" s="1"/>
  <c r="J9" s="1"/>
  <c r="G52" i="8"/>
  <c r="I22" i="10" s="1"/>
  <c r="J22" s="1"/>
  <c r="G46" i="8"/>
  <c r="I20" i="10" s="1"/>
  <c r="J20" s="1"/>
  <c r="L576" i="7" l="1"/>
  <c r="F577"/>
  <c r="L261"/>
  <c r="F265"/>
  <c r="F258"/>
  <c r="L254"/>
  <c r="F535"/>
  <c r="L534"/>
  <c r="L759"/>
  <c r="F761"/>
  <c r="I101"/>
  <c r="I96"/>
  <c r="I284"/>
  <c r="F225"/>
  <c r="L223"/>
  <c r="F41"/>
  <c r="L38"/>
  <c r="L270"/>
  <c r="L761" l="1"/>
  <c r="E131" i="8"/>
  <c r="E103"/>
  <c r="L577" i="7"/>
  <c r="L258"/>
  <c r="E50" i="8"/>
  <c r="E98"/>
  <c r="L535" i="7"/>
  <c r="E51" i="8"/>
  <c r="L265" i="7"/>
  <c r="J284"/>
  <c r="J96"/>
  <c r="J101"/>
  <c r="E46" i="8"/>
  <c r="L225" i="7"/>
  <c r="E10" i="8"/>
  <c r="L41" i="7"/>
  <c r="H46" i="8" l="1"/>
  <c r="H50"/>
  <c r="H131"/>
  <c r="E268" i="7"/>
  <c r="E101"/>
  <c r="E284"/>
  <c r="E96"/>
  <c r="H98" i="8"/>
  <c r="H103"/>
  <c r="E113" i="7"/>
  <c r="E109"/>
  <c r="E117"/>
  <c r="E288"/>
  <c r="E121"/>
  <c r="E292"/>
  <c r="E296"/>
  <c r="E105"/>
  <c r="E125"/>
  <c r="H51" i="8"/>
  <c r="H10"/>
  <c r="J97" i="7"/>
  <c r="J102"/>
  <c r="J285"/>
  <c r="F292" l="1"/>
  <c r="K292"/>
  <c r="F109"/>
  <c r="K109"/>
  <c r="F96"/>
  <c r="K96"/>
  <c r="F296"/>
  <c r="K296"/>
  <c r="K117"/>
  <c r="F117"/>
  <c r="F268"/>
  <c r="K268"/>
  <c r="F105"/>
  <c r="K105"/>
  <c r="K288"/>
  <c r="F288"/>
  <c r="F101"/>
  <c r="K101"/>
  <c r="F125"/>
  <c r="K125"/>
  <c r="K121"/>
  <c r="F121"/>
  <c r="K113"/>
  <c r="F113"/>
  <c r="F284"/>
  <c r="K284"/>
  <c r="G55" i="8"/>
  <c r="G19"/>
  <c r="G20"/>
  <c r="L268" i="7" l="1"/>
  <c r="F271"/>
  <c r="F293"/>
  <c r="L292"/>
  <c r="I12" i="10"/>
  <c r="J12" s="1"/>
  <c r="I6" s="1"/>
  <c r="J6" s="1"/>
  <c r="F126" i="7"/>
  <c r="L125"/>
  <c r="F102"/>
  <c r="L101"/>
  <c r="F297"/>
  <c r="L296"/>
  <c r="F114"/>
  <c r="L113"/>
  <c r="F285"/>
  <c r="L284"/>
  <c r="F110"/>
  <c r="L109"/>
  <c r="L105"/>
  <c r="F106"/>
  <c r="F97"/>
  <c r="L96"/>
  <c r="I24" i="10"/>
  <c r="J24" s="1"/>
  <c r="I17" s="1"/>
  <c r="J17" s="1"/>
  <c r="F122" i="7"/>
  <c r="L121"/>
  <c r="E9" i="10"/>
  <c r="L288" i="7"/>
  <c r="F289"/>
  <c r="E20" i="10"/>
  <c r="L117" i="7"/>
  <c r="F118"/>
  <c r="I5" i="10" l="1"/>
  <c r="J5" s="1"/>
  <c r="J48" s="1"/>
  <c r="E55" i="8"/>
  <c r="L285" i="7"/>
  <c r="E24" i="8"/>
  <c r="L118" i="7"/>
  <c r="E52" i="8"/>
  <c r="L271" i="7"/>
  <c r="L122"/>
  <c r="E25" i="8"/>
  <c r="E20"/>
  <c r="L102" i="7"/>
  <c r="L289"/>
  <c r="E56" i="8"/>
  <c r="L110" i="7"/>
  <c r="E22" i="8"/>
  <c r="E26"/>
  <c r="L126" i="7"/>
  <c r="L293"/>
  <c r="E57" i="8"/>
  <c r="L114" i="7"/>
  <c r="E23" i="8"/>
  <c r="L106" i="7"/>
  <c r="E21" i="8"/>
  <c r="E19"/>
  <c r="L97" i="7"/>
  <c r="L297"/>
  <c r="E58" i="8"/>
  <c r="F20" i="10"/>
  <c r="K20"/>
  <c r="F9"/>
  <c r="K9"/>
  <c r="L20" l="1"/>
  <c r="H19" i="8"/>
  <c r="H26"/>
  <c r="H55"/>
  <c r="H23"/>
  <c r="H56"/>
  <c r="H25"/>
  <c r="L9" i="10"/>
  <c r="H20" i="8"/>
  <c r="H52"/>
  <c r="H24"/>
  <c r="H58"/>
  <c r="H21"/>
  <c r="H57"/>
  <c r="H22"/>
  <c r="E12" i="10" l="1"/>
  <c r="E22"/>
  <c r="E24"/>
  <c r="F12" l="1"/>
  <c r="K12"/>
  <c r="F24"/>
  <c r="L24" s="1"/>
  <c r="K24"/>
  <c r="F22"/>
  <c r="K22"/>
  <c r="L12" l="1"/>
  <c r="E6"/>
  <c r="L22"/>
  <c r="E17"/>
  <c r="F6" l="1"/>
  <c r="K6"/>
  <c r="F17"/>
  <c r="L17" s="1"/>
  <c r="K17"/>
  <c r="E5" l="1"/>
  <c r="L6"/>
  <c r="F5" l="1"/>
  <c r="K5"/>
  <c r="F48" l="1"/>
  <c r="L5"/>
  <c r="L48" s="1"/>
</calcChain>
</file>

<file path=xl/sharedStrings.xml><?xml version="1.0" encoding="utf-8"?>
<sst xmlns="http://schemas.openxmlformats.org/spreadsheetml/2006/main" count="12840" uniqueCount="2026">
  <si>
    <t>공 종 별 집 계 표</t>
  </si>
  <si>
    <t>[ 경기광역 생활문화센터 생생1990 리모델링공사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</si>
  <si>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</si>
  <si>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</si>
  <si>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</si>
  <si>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</si>
  <si>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</si>
  <si>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</si>
  <si>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</si>
  <si>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</si>
  <si>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</si>
  <si>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</si>
  <si>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</si>
  <si>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</si>
  <si>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</si>
  <si>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</si>
  <si>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</si>
  <si>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</si>
  <si>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</si>
  <si>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</si>
  <si>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</si>
  <si>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</si>
  <si>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</si>
  <si>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</si>
  <si>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</si>
  <si>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</si>
  <si>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</si>
  <si>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</si>
  <si>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</si>
  <si>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</si>
  <si>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</si>
  <si>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</si>
  <si>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</si>
  <si>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</si>
  <si>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</si>
  <si>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</si>
  <si>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</si>
  <si>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</si>
  <si>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</si>
  <si>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</si>
  <si>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</si>
  <si>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</si>
  <si>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</si>
  <si>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</si>
  <si>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</si>
  <si>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</si>
  <si>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</si>
  <si>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</si>
  <si>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</si>
  <si>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</si>
  <si>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</si>
  <si>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경기광역 생활문화센터 생생1990 리모델링공사</t>
  </si>
  <si>
    <t/>
  </si>
  <si>
    <t>01</t>
  </si>
  <si>
    <t>0101  ◈ 본 관 ◈</t>
  </si>
  <si>
    <t>0101</t>
  </si>
  <si>
    <t>010101  가  설  공  사</t>
  </si>
  <si>
    <t>010101</t>
  </si>
  <si>
    <t>◈ 본 관 ◈</t>
  </si>
  <si>
    <t>건축물 현장정리</t>
  </si>
  <si>
    <t>개선</t>
  </si>
  <si>
    <t>M2</t>
  </si>
  <si>
    <t>호표 1</t>
  </si>
  <si>
    <t>5DF0148460434993469A9A990F75F5</t>
  </si>
  <si>
    <t>T</t>
  </si>
  <si>
    <t>F</t>
  </si>
  <si>
    <t>0101015DF0148460434993469A9A990F75F5</t>
  </si>
  <si>
    <t>[ 합           계 ]</t>
  </si>
  <si>
    <t>TOTAL</t>
  </si>
  <si>
    <t>010102  조  적  공  사</t>
  </si>
  <si>
    <t>010102</t>
  </si>
  <si>
    <t>콘크리트벽돌</t>
  </si>
  <si>
    <t>190*57*90</t>
  </si>
  <si>
    <t>매</t>
  </si>
  <si>
    <t>5AD1E4D6504C4F987E66A4B9C62B5ACADE2225</t>
  </si>
  <si>
    <t>0101025AD1E4D6504C4F987E66A4B9C62B5ACADE2225</t>
  </si>
  <si>
    <t>1.0B 벽돌쌓기</t>
  </si>
  <si>
    <t>3.6m 이하</t>
  </si>
  <si>
    <t>호표 2</t>
  </si>
  <si>
    <t>5DF06403E04968949070EB192153F0</t>
  </si>
  <si>
    <t>0101025DF06403E04968949070EB192153F0</t>
  </si>
  <si>
    <t>벽돌운반</t>
  </si>
  <si>
    <t>하이랜드(일반벽돌용)</t>
  </si>
  <si>
    <t>천매</t>
  </si>
  <si>
    <t>호표 3</t>
  </si>
  <si>
    <t>5DF06403E04B179CCF92B2C99C3E40</t>
  </si>
  <si>
    <t>0101025DF06403E04B179CCF92B2C99C3E40</t>
  </si>
  <si>
    <t>010103  목공사및수장공사</t>
  </si>
  <si>
    <t>010103</t>
  </si>
  <si>
    <t>MDF걸레받이 설치</t>
  </si>
  <si>
    <t>T=12, H=110, 지정몰딩포함</t>
  </si>
  <si>
    <t>M</t>
  </si>
  <si>
    <t>호표 4</t>
  </si>
  <si>
    <t>5DF0F41E3040709B726AAF79F12835</t>
  </si>
  <si>
    <t>0101035DF0F41E3040709B726AAF79F12835</t>
  </si>
  <si>
    <t>DRY WALL(METAL-STUD) (W01)</t>
  </si>
  <si>
    <t>GB9.5T*2겹 양면, 글라스울50T(64K)</t>
  </si>
  <si>
    <t>호표 5</t>
  </si>
  <si>
    <t>5DF0F41C0045CD9AE5106219FD341A</t>
  </si>
  <si>
    <t>0101035DF0F41C0045CD9AE5106219FD341A</t>
  </si>
  <si>
    <t>DRY WALL(METAL-STUD) (W01')</t>
  </si>
  <si>
    <t>GB9.5T*2겹 양면</t>
  </si>
  <si>
    <t>호표 6</t>
  </si>
  <si>
    <t>5DF0F41C0045CD9AE5106219FD3419</t>
  </si>
  <si>
    <t>0101035DF0F41C0045CD9AE5106219FD3419</t>
  </si>
  <si>
    <t>DRY WALL (W03)</t>
  </si>
  <si>
    <t>GB9.5T*2겹양면, 글라스울50T(64K), ㅁ-30*30 이중틀</t>
  </si>
  <si>
    <t>호표 7</t>
  </si>
  <si>
    <t>5DF0F41C0045CD9AE5106219FD341F</t>
  </si>
  <si>
    <t>0101035DF0F41C0045CD9AE5106219FD341F</t>
  </si>
  <si>
    <t>DRY WALL(METAL-STUD) (W05)</t>
  </si>
  <si>
    <t>GB9.5T*2겹 일면</t>
  </si>
  <si>
    <t>호표 8</t>
  </si>
  <si>
    <t>5DF0F41C0045CD9AE5106219FD341E</t>
  </si>
  <si>
    <t>0101035DF0F41C0045CD9AE5106219FD341E</t>
  </si>
  <si>
    <t>석고판(나사고정) 설치</t>
  </si>
  <si>
    <t>천장, 9.5T*2겹 붙임</t>
  </si>
  <si>
    <t>호표 9</t>
  </si>
  <si>
    <t>5DF0F41C0045CD9AD4B3B7392D087C</t>
  </si>
  <si>
    <t>0101035DF0F41C0045CD9AD4B3B7392D087C</t>
  </si>
  <si>
    <t>010104  금  속  공  사</t>
  </si>
  <si>
    <t>010104</t>
  </si>
  <si>
    <t>경량천장철골틀 설치</t>
  </si>
  <si>
    <t>M-BAR</t>
  </si>
  <si>
    <t>호표 10</t>
  </si>
  <si>
    <t>5DF0A494A0457A9B508192891C6310</t>
  </si>
  <si>
    <t>0101045DF0A494A0457A9B508192891C6310</t>
  </si>
  <si>
    <t>AL몰딩 설치</t>
  </si>
  <si>
    <t>W형, 15*15*15*15*1.0mm</t>
  </si>
  <si>
    <t>호표 11</t>
  </si>
  <si>
    <t>5DF0F416F04DC699416882D9B430A7</t>
  </si>
  <si>
    <t>0101045DF0F416F04DC699416882D9B430A7</t>
  </si>
  <si>
    <t>010105  미  장  공  사</t>
  </si>
  <si>
    <t>010105</t>
  </si>
  <si>
    <t>모르타르 바름</t>
  </si>
  <si>
    <t>내벽, 20mm, 3.6m 이하</t>
  </si>
  <si>
    <t>호표 12</t>
  </si>
  <si>
    <t>5DF074689045529771C064691A79FB</t>
  </si>
  <si>
    <t>0101055DF074689045529771C064691A79FB</t>
  </si>
  <si>
    <t>바닥, 30mm</t>
  </si>
  <si>
    <t>호표 13</t>
  </si>
  <si>
    <t>5DF074689045509449BD7C499269C8</t>
  </si>
  <si>
    <t>0101055DF074689045509449BD7C499269C8</t>
  </si>
  <si>
    <t>기존면정리</t>
  </si>
  <si>
    <t>바닥, 연마</t>
  </si>
  <si>
    <t>호표 14</t>
  </si>
  <si>
    <t>5DF0746890467B9CCC5A26390EFEB4</t>
  </si>
  <si>
    <t>0101055DF0746890467B9CCC5A26390EFEB4</t>
  </si>
  <si>
    <t>벽</t>
  </si>
  <si>
    <t>호표 15</t>
  </si>
  <si>
    <t>5DF0E42BC04BE591CC687E79F15BC4</t>
  </si>
  <si>
    <t>0101055DF0E42BC04BE591CC687E79F15BC4</t>
  </si>
  <si>
    <t>010106  창호 및 유리공사</t>
  </si>
  <si>
    <t>010106</t>
  </si>
  <si>
    <t>SD01[ST'L 1.6T갈바 분체]</t>
  </si>
  <si>
    <t>1.650 x 2.550 = 4.207</t>
  </si>
  <si>
    <t>EA</t>
  </si>
  <si>
    <t>호표 16</t>
  </si>
  <si>
    <t>5DF0C4EBB044C29FBCBAEBD9392FDA</t>
  </si>
  <si>
    <t>0101065DF0C4EBB044C29FBCBAEBD9392FDA</t>
  </si>
  <si>
    <t>SD02[ST'L 1.6T갈바 분체]</t>
  </si>
  <si>
    <t>0.900 x 2.550 = 2.295</t>
  </si>
  <si>
    <t>호표 17</t>
  </si>
  <si>
    <t>5DF0C4EBB044C29FBCBAEBD9392FD4</t>
  </si>
  <si>
    <t>0101065DF0C4EBB044C29FBCBAEBD9392FD4</t>
  </si>
  <si>
    <t>SW04[ST'L 30*115*1.6 분체]</t>
  </si>
  <si>
    <t>5.900 x 2.550 = 15.045</t>
  </si>
  <si>
    <t>호표 18</t>
  </si>
  <si>
    <t>5DF0C4EBB044C29FBCBAEBD9392E31</t>
  </si>
  <si>
    <t>0101065DF0C4EBB044C29FBCBAEBD9392E31</t>
  </si>
  <si>
    <t>SW04A[ST'L 30*115*1.6 분체]</t>
  </si>
  <si>
    <t>6.000 x 2.550 = 15.300</t>
  </si>
  <si>
    <t>호표 19</t>
  </si>
  <si>
    <t>5DF0C4EBB044C29FBCBAEBD9392E3F</t>
  </si>
  <si>
    <t>0101065DF0C4EBB044C29FBCBAEBD9392E3F</t>
  </si>
  <si>
    <t>SW05[ST'L 30*115*1.6 분체]</t>
  </si>
  <si>
    <t>4.300 x 2.550 = 10.965</t>
  </si>
  <si>
    <t>호표 20</t>
  </si>
  <si>
    <t>5DF0C4EBB044C29FBCBAEBD9392D2E</t>
  </si>
  <si>
    <t>0101065DF0C4EBB044C29FBCBAEBD9392D2E</t>
  </si>
  <si>
    <t>SW06[ST'L 30*115*1.6 분체]</t>
  </si>
  <si>
    <t>3.000 x 2.550 = 7.650</t>
  </si>
  <si>
    <t>호표 21</t>
  </si>
  <si>
    <t>5DF0C4EBB044C29FBCBAEBD9392D2C</t>
  </si>
  <si>
    <t>0101065DF0C4EBB044C29FBCBAEBD9392D2C</t>
  </si>
  <si>
    <t>SW07[ST'L 30*115*1.6 분체]</t>
  </si>
  <si>
    <t>1.000 x 2.550 = 2.550</t>
  </si>
  <si>
    <t>호표 22</t>
  </si>
  <si>
    <t>5DF0C4EBB044C29FBCBAEBD9392D2A</t>
  </si>
  <si>
    <t>0101065DF0C4EBB044C29FBCBAEBD9392D2A</t>
  </si>
  <si>
    <t>SW08[ST'L 30*115*1.6 분체]</t>
  </si>
  <si>
    <t>2.500 x 2.550 = 6.375</t>
  </si>
  <si>
    <t>호표 23</t>
  </si>
  <si>
    <t>5DF0C4EBB044C29FBCBAEBD9392D28</t>
  </si>
  <si>
    <t>0101065DF0C4EBB044C29FBCBAEBD9392D28</t>
  </si>
  <si>
    <t>강화유리문</t>
  </si>
  <si>
    <t>유리문, 12*1100*2550mm, 투명, 손보호</t>
  </si>
  <si>
    <t>개</t>
  </si>
  <si>
    <t>5AD1E4D65048D298EAC4D9891A48E8F8158C38</t>
  </si>
  <si>
    <t>0101065AD1E4D65048D298EAC4D9891A48E8F8158C38</t>
  </si>
  <si>
    <t>유리문, 12*1000*2550mm, 투명</t>
  </si>
  <si>
    <t>5AD1E4D65048D298EAC4D9891A48E8F8158C39</t>
  </si>
  <si>
    <t>0101065AD1E4D65048D298EAC4D9891A48E8F8158C39</t>
  </si>
  <si>
    <t>강화유리</t>
  </si>
  <si>
    <t>강화유리, 투명, 8mm</t>
  </si>
  <si>
    <t>5AD1E4D65048D298CFFF1B6994233FB37CE38C</t>
  </si>
  <si>
    <t>0101065AD1E4D65048D298CFFF1B6994233FB37CE38C</t>
  </si>
  <si>
    <t>유리주위 코킹</t>
  </si>
  <si>
    <t>5*5, 실리콘</t>
  </si>
  <si>
    <t>호표 24</t>
  </si>
  <si>
    <t>5DF084494047BD984D8CC169990A9C</t>
  </si>
  <si>
    <t>0101065DF084494047BD984D8CC169990A9C</t>
  </si>
  <si>
    <t>수밀코킹(실리콘)</t>
  </si>
  <si>
    <t>삼각, 10mm, 창호주위</t>
  </si>
  <si>
    <t>호표 25</t>
  </si>
  <si>
    <t>5DF0844940469798164F07799C845D</t>
  </si>
  <si>
    <t>0101065DF0844940469798164F07799C845D</t>
  </si>
  <si>
    <t>도어록 설치</t>
  </si>
  <si>
    <t>강재문, 재료비 별도</t>
  </si>
  <si>
    <t>개소</t>
  </si>
  <si>
    <t>호표 26</t>
  </si>
  <si>
    <t>5DF0C4EC504AA69008E25349472510</t>
  </si>
  <si>
    <t>0101065DF0C4EC504AA69008E25349472510</t>
  </si>
  <si>
    <t>도어체크 설치</t>
  </si>
  <si>
    <t>재료비 별도</t>
  </si>
  <si>
    <t>호표 27</t>
  </si>
  <si>
    <t>5DF0C4EC504AA394DEC75B39D267BD</t>
  </si>
  <si>
    <t>0101065DF0C4EC504AA394DEC75B39D267BD</t>
  </si>
  <si>
    <t>플로어힌지 설치</t>
  </si>
  <si>
    <t>호표 28</t>
  </si>
  <si>
    <t>5DF0C4EC50499F910E5F756907210C</t>
  </si>
  <si>
    <t>0101065DF0C4EC50499F910E5F756907210C</t>
  </si>
  <si>
    <t>비산방지필름부착</t>
  </si>
  <si>
    <t>호표 29</t>
  </si>
  <si>
    <t>5DF0C4EC50499F910E5F7569072213</t>
  </si>
  <si>
    <t>0101065DF0C4EC50499F910E5F7569072213</t>
  </si>
  <si>
    <t>창호주위 우레탄폼 충전</t>
  </si>
  <si>
    <t>호표 30</t>
  </si>
  <si>
    <t>5DF0C4EC504F279B4A45B219564A6C</t>
  </si>
  <si>
    <t>0101065DF0C4EC504F279B4A45B219564A6C</t>
  </si>
  <si>
    <t>판유리 끼우기</t>
  </si>
  <si>
    <t>10mm 미만</t>
  </si>
  <si>
    <t>호표 31</t>
  </si>
  <si>
    <t>5DF0C4ED604344987D339729DB07F2</t>
  </si>
  <si>
    <t>0101065DF0C4ED604344987D339729DB07F2</t>
  </si>
  <si>
    <t>소    계</t>
  </si>
  <si>
    <t>5C4B34F9D04F659A4EDB8B3900D2</t>
  </si>
  <si>
    <t>0101065C4B34F9D04F659A4EDB8B3900D2</t>
  </si>
  <si>
    <t>&lt; 전체동 &gt;</t>
  </si>
  <si>
    <t>5C4A84F3F04EB89517FC06696B0EAFF8F1B683</t>
  </si>
  <si>
    <t>0101065C4A84F3F04EB89517FC06696B0EAFF8F1B683</t>
  </si>
  <si>
    <t>5.0"x4.0" BUTT HINGE</t>
  </si>
  <si>
    <t>BJS-5040SS</t>
  </si>
  <si>
    <t>PC</t>
  </si>
  <si>
    <t>견적</t>
  </si>
  <si>
    <t>5C6FB429E044BA986C8659E9F04B3969DF7F63</t>
  </si>
  <si>
    <t>0101065C6FB429E044BA986C8659E9F04B3969DF7F63</t>
  </si>
  <si>
    <t>FLOOR HINGE-DOUBLE ACTION</t>
  </si>
  <si>
    <t>K-8400</t>
  </si>
  <si>
    <t>SET</t>
  </si>
  <si>
    <t>5C6FB429E044BA986C8659E9F04B3969DF7F64</t>
  </si>
  <si>
    <t>0101065C6FB429E044BA986C8659E9F04B3969DF7F64</t>
  </si>
  <si>
    <t>DOOR CLOSER-NHO</t>
  </si>
  <si>
    <t>TS-1500 NHO</t>
  </si>
  <si>
    <t>5C6FB429E044BA986C8659E9F04B3969DF7DB3</t>
  </si>
  <si>
    <t>0101065C6FB429E044BA986C8659E9F04B3969DF7DB3</t>
  </si>
  <si>
    <t>LEVER HANDLE</t>
  </si>
  <si>
    <t>SGL-91SS</t>
  </si>
  <si>
    <t>5C6FB429E044BA986C8659E9F04B3969DF7F67</t>
  </si>
  <si>
    <t>0101065C6FB429E044BA986C8659E9F04B3969DF7F67</t>
  </si>
  <si>
    <t>DUMMY TRIM</t>
  </si>
  <si>
    <t>SGL-91DT</t>
  </si>
  <si>
    <t>5C4A84F3F04EB89517FC06696B0EAFF8F1B682</t>
  </si>
  <si>
    <t>0101065C4A84F3F04EB89517FC06696B0EAFF8F1B682</t>
  </si>
  <si>
    <t>MORTISE LOCK</t>
  </si>
  <si>
    <t>SGM-100SS</t>
  </si>
  <si>
    <t>5C6FB429E044BA986C8659E9F04B3969DF7F66</t>
  </si>
  <si>
    <t>0101065C6FB429E044BA986C8659E9F04B3969DF7F66</t>
  </si>
  <si>
    <t>PATCH LOCK</t>
  </si>
  <si>
    <t>STPF-S50L</t>
  </si>
  <si>
    <t>5C6FB429E044BA986C8659E9F04B3969DF7F62</t>
  </si>
  <si>
    <t>0101065C6FB429E044BA986C8659E9F04B3969DF7F62</t>
  </si>
  <si>
    <t>PROFILE CYLINDER-WITH KEY</t>
  </si>
  <si>
    <t>SGTC-70</t>
  </si>
  <si>
    <t>5C6FB429E044BA986C8659E9F04B3969DF7F69</t>
  </si>
  <si>
    <t>0101065C6FB429E044BA986C8659E9F04B3969DF7F69</t>
  </si>
  <si>
    <t>PULL HANDLE</t>
  </si>
  <si>
    <t>HANSON/HS800U</t>
  </si>
  <si>
    <t>5C6FB429E044BA986C8659E9F04B3969DF7F68</t>
  </si>
  <si>
    <t>0101065C6FB429E044BA986C8659E9F04B3969DF7F68</t>
  </si>
  <si>
    <t>TOP PATCH</t>
  </si>
  <si>
    <t>STPF-S20L</t>
  </si>
  <si>
    <t>5C6FB429E044BA986C8659E9F04B3969DF7E58</t>
  </si>
  <si>
    <t>0101065C6FB429E044BA986C8659E9F04B3969DF7E58</t>
  </si>
  <si>
    <t>BOTTOM PATCH</t>
  </si>
  <si>
    <t>STPF-S10L</t>
  </si>
  <si>
    <t>5C6FB429E044BA986C8659E9F04B3969DF7E59</t>
  </si>
  <si>
    <t>0101065C6FB429E044BA986C8659E9F04B3969DF7E59</t>
  </si>
  <si>
    <t>FLUSH BOLT</t>
  </si>
  <si>
    <t>FB-020</t>
  </si>
  <si>
    <t>5C6FB429E044BA986C8659E9F04B3969DF7E5E</t>
  </si>
  <si>
    <t>0101065C6FB429E044BA986C8659E9F04B3969DF7E5E</t>
  </si>
  <si>
    <t>DUST PROOF STRIKE</t>
  </si>
  <si>
    <t>DP-010</t>
  </si>
  <si>
    <t>5C6FB429E044BA986C8659E9F04B3969DF7E5F</t>
  </si>
  <si>
    <t>0101065C6FB429E044BA986C8659E9F04B3969DF7E5F</t>
  </si>
  <si>
    <t>FLOOR DOOR</t>
  </si>
  <si>
    <t>FS-500</t>
  </si>
  <si>
    <t>5C6FB429E044BA986C8659E9F04B3969DF7E5C</t>
  </si>
  <si>
    <t>0101065C6FB429E044BA986C8659E9F04B3969DF7E5C</t>
  </si>
  <si>
    <t>시공비</t>
  </si>
  <si>
    <t>주재료비의 30%</t>
  </si>
  <si>
    <t>식</t>
  </si>
  <si>
    <t>5CEBD419504E8A9875E9E46935AC001</t>
  </si>
  <si>
    <t>0101065CEBD419504E8A9875E9E46935AC001</t>
  </si>
  <si>
    <t>010107  칠    공    사</t>
  </si>
  <si>
    <t>010107</t>
  </si>
  <si>
    <t>걸레받이용 페인트칠</t>
  </si>
  <si>
    <t>붓칠, 2회, H:110</t>
  </si>
  <si>
    <t>호표 32</t>
  </si>
  <si>
    <t>5DF0E43A404CF09EE3AF04D9406825</t>
  </si>
  <si>
    <t>0101075DF0E43A404CF09EE3AF04D9406825</t>
  </si>
  <si>
    <t>바탕만들기+걸레받이용 페인트칠</t>
  </si>
  <si>
    <t>붓칠, 2회, H:110, 콘크리트·모르타르면</t>
  </si>
  <si>
    <t>호표 33</t>
  </si>
  <si>
    <t>5DF0E43A404CF09EE3AF04D94069CA</t>
  </si>
  <si>
    <t>0101075DF0E43A404CF09EE3AF04D94069CA</t>
  </si>
  <si>
    <t>바탕만들기+수성페인트 롤러칠</t>
  </si>
  <si>
    <t>내부, 2회, 1급, con'c·mortar면</t>
  </si>
  <si>
    <t>호표 34</t>
  </si>
  <si>
    <t>5DF0E43B50475D98B21DBB89B5D908</t>
  </si>
  <si>
    <t>0101075DF0E43B50475D98B21DBB89B5D908</t>
  </si>
  <si>
    <t>내부, 2회, 1급, 석고보드면 줄퍼티</t>
  </si>
  <si>
    <t>호표 35</t>
  </si>
  <si>
    <t>5DF0E43B50475D98B21DBBF9E4A7CA</t>
  </si>
  <si>
    <t>0101075DF0E43B50475D98B21DBBF9E4A7CA</t>
  </si>
  <si>
    <t>내부천장, 2회, 1급, 석고보드면 줄퍼티</t>
  </si>
  <si>
    <t>호표 36</t>
  </si>
  <si>
    <t>5DF0E43B50475D98B265CEB92484C5</t>
  </si>
  <si>
    <t>0101075DF0E43B50475D98B265CEB92484C5</t>
  </si>
  <si>
    <t>에폭시 코팅</t>
  </si>
  <si>
    <t>롤러칠</t>
  </si>
  <si>
    <t>호표 37</t>
  </si>
  <si>
    <t>5DF0E43270490D97AAA512C996433F</t>
  </si>
  <si>
    <t>0101075DF0E43270490D97AAA512C996433F</t>
  </si>
  <si>
    <t>010108  철  거  공  사</t>
  </si>
  <si>
    <t>010108</t>
  </si>
  <si>
    <t>벽돌 및 불럭벽 철거</t>
  </si>
  <si>
    <t>소형브레이커 1.3m3/min</t>
  </si>
  <si>
    <t>M3</t>
  </si>
  <si>
    <t>호표 38</t>
  </si>
  <si>
    <t>5DF1146D804D169D339FDBA957B73D</t>
  </si>
  <si>
    <t>0101085DF1146D804D169D339FDBA957B73D</t>
  </si>
  <si>
    <t>칠판 철거</t>
  </si>
  <si>
    <t>4000*1000</t>
  </si>
  <si>
    <t>호표 39</t>
  </si>
  <si>
    <t>5DF1146D80478C980F80D4D9CA97D6</t>
  </si>
  <si>
    <t>0101085DF1146D80478C980F80D4D9CA97D6</t>
  </si>
  <si>
    <t>010109  작 업 부 산 물</t>
  </si>
  <si>
    <t>010109</t>
  </si>
  <si>
    <t>1</t>
  </si>
  <si>
    <t>철강설</t>
  </si>
  <si>
    <t>철강설, 고철, 작업설부산물</t>
  </si>
  <si>
    <t>kg</t>
  </si>
  <si>
    <t>수집상차도</t>
  </si>
  <si>
    <t>5AFCD419204A7597754078A9C5E471F97A457C</t>
  </si>
  <si>
    <t>0101095AFCD419204A7597754078A9C5E471F97A457C</t>
  </si>
  <si>
    <t>010110  건설폐기물처리비</t>
  </si>
  <si>
    <t>010110</t>
  </si>
  <si>
    <t>건설폐기물처리</t>
  </si>
  <si>
    <t>건설(건축)폐자재</t>
  </si>
  <si>
    <t>TON</t>
  </si>
  <si>
    <t>호표 40</t>
  </si>
  <si>
    <t>5DF0148460434A9DB99F37F9FC4039</t>
  </si>
  <si>
    <t>0101105DF0148460434A9DB99F37F9FC4039</t>
  </si>
  <si>
    <t>혼합건설폐기물</t>
  </si>
  <si>
    <t>호표 41</t>
  </si>
  <si>
    <t>5DF0148460434A9DB9A9BF39B32560</t>
  </si>
  <si>
    <t>0101105DF0148460434A9DB9A9BF39B32560</t>
  </si>
  <si>
    <t>건설폐기물상차·운반비</t>
  </si>
  <si>
    <t>15톤덤프, 30km이하</t>
  </si>
  <si>
    <t>호표 42</t>
  </si>
  <si>
    <t>5DF0148460434A9DAF1662098FB36C</t>
  </si>
  <si>
    <t>0101105DF0148460434A9DAF1662098FB36C</t>
  </si>
  <si>
    <t>0102  ◈ 별 관 ◈</t>
  </si>
  <si>
    <t>0102</t>
  </si>
  <si>
    <t>010201  가  설  공  사</t>
  </si>
  <si>
    <t>010201</t>
  </si>
  <si>
    <t>◈ 별 관 ◈</t>
  </si>
  <si>
    <t>0102015DF0148460434993469A9A990F75F5</t>
  </si>
  <si>
    <t>010202  조  적  공  사</t>
  </si>
  <si>
    <t>010202</t>
  </si>
  <si>
    <t>0102025AD1E4D6504C4F987E66A4B9C62B5ACADE2225</t>
  </si>
  <si>
    <t>0102025DF06403E04968949070EB192153F0</t>
  </si>
  <si>
    <t>0102025DF06403E04B179CCF92B2C99C3E40</t>
  </si>
  <si>
    <t>010203  목공사및수장공사</t>
  </si>
  <si>
    <t>010203</t>
  </si>
  <si>
    <t>0102035DF0F41E3040709B726AAF79F12835</t>
  </si>
  <si>
    <t>0102035DF0F41C0045CD9AE5106219FD341A</t>
  </si>
  <si>
    <t>0102035DF0F41C0045CD9AE5106219FD3419</t>
  </si>
  <si>
    <t>DRY WALL (W02)</t>
  </si>
  <si>
    <t>GB9.5T*2겹 일면, ㅁ-30*30 이중틀</t>
  </si>
  <si>
    <t>호표 43</t>
  </si>
  <si>
    <t>5DF0F41C0045CD9AE5106219FD3418</t>
  </si>
  <si>
    <t>0102035DF0F41C0045CD9AE5106219FD3418</t>
  </si>
  <si>
    <t>0102035DF0F41C0045CD9AD4B3B7392D087C</t>
  </si>
  <si>
    <t>발포폴리스티렌 설치(접착제붙이기, 벽)</t>
  </si>
  <si>
    <t>비드법 2종1호, 50mm</t>
  </si>
  <si>
    <t>호표 44</t>
  </si>
  <si>
    <t>5DF0F41B60411794736B02D9F6D558</t>
  </si>
  <si>
    <t>0102035DF0F41B60411794736B02D9F6D558</t>
  </si>
  <si>
    <t>010204  방  수  공  사</t>
  </si>
  <si>
    <t>010204</t>
  </si>
  <si>
    <t>우레탄방수 -바탕,프라이머 포함</t>
  </si>
  <si>
    <t>바닥 3mm, 노출</t>
  </si>
  <si>
    <t>호표 45</t>
  </si>
  <si>
    <t>5D66241B004B249F739DCBB9AE9621</t>
  </si>
  <si>
    <t>0102045D66241B004B249F739DCBB9AE9621</t>
  </si>
  <si>
    <t>수직 3mm, 노출</t>
  </si>
  <si>
    <t>호표 46</t>
  </si>
  <si>
    <t>5D66241B004B2794B78243596D2888</t>
  </si>
  <si>
    <t>0102045D66241B004B2794B78243596D2888</t>
  </si>
  <si>
    <t>010205  금  속  공  사</t>
  </si>
  <si>
    <t>010205</t>
  </si>
  <si>
    <t>스틸점검구뚜껑</t>
  </si>
  <si>
    <t>무늬강판, 600*600*4.5t</t>
  </si>
  <si>
    <t>호표 47</t>
  </si>
  <si>
    <t>5DF0A49AC04EFF994E3B73F9970AEF</t>
  </si>
  <si>
    <t>0102055DF0A49AC04EFF994E3B73F9970AEF</t>
  </si>
  <si>
    <t>무늬강판, 1200*900*4.5t</t>
  </si>
  <si>
    <t>호표 48</t>
  </si>
  <si>
    <t>5DF0A49AC04EFF994E3B73F9970AEC</t>
  </si>
  <si>
    <t>0102055DF0A49AC04EFF994E3B73F9970AEC</t>
  </si>
  <si>
    <t>0102055DF0A494A0457A9B508192891C6310</t>
  </si>
  <si>
    <t>AL두겁후레싱 설치</t>
  </si>
  <si>
    <t>W:310*1.6T, 12T내수합판*1겹, 튿포함ㅁ-30*30</t>
  </si>
  <si>
    <t>호표 49</t>
  </si>
  <si>
    <t>5DF0F41780449A920D69B9996EE860</t>
  </si>
  <si>
    <t>0102055DF0F41780449A920D69B9996EE860</t>
  </si>
  <si>
    <t>0102055DF0F416F04DC699416882D9B430A7</t>
  </si>
  <si>
    <t>010206  미  장  공  사</t>
  </si>
  <si>
    <t>010206</t>
  </si>
  <si>
    <t>외벽, 20mm</t>
  </si>
  <si>
    <t>호표 50</t>
  </si>
  <si>
    <t>5DF0746890455297718AB16901C5C2</t>
  </si>
  <si>
    <t>0102065DF0746890455297718AB16901C5C2</t>
  </si>
  <si>
    <t>0102065DF074689045509449BD7C499269C8</t>
  </si>
  <si>
    <t>0102065DF0746890467B9CCC5A26390EFEB4</t>
  </si>
  <si>
    <t>010207  창호 및 유리공사</t>
  </si>
  <si>
    <t>010207</t>
  </si>
  <si>
    <t>AW01[AL 단열 시스템창호]</t>
  </si>
  <si>
    <t>1.900 x 1.900 = 3.610</t>
  </si>
  <si>
    <t>호표 51</t>
  </si>
  <si>
    <t>5DF0C4EBB044C29FBCBAEBD9392B65</t>
  </si>
  <si>
    <t>0102075DF0C4EBB044C29FBCBAEBD9392B65</t>
  </si>
  <si>
    <t>호표 52</t>
  </si>
  <si>
    <t>5DF0C4EBB044C29FBCBAEBD9392A58</t>
  </si>
  <si>
    <t>0102075DF0C4EBB044C29FBCBAEBD9392A58</t>
  </si>
  <si>
    <t>SW01[ST'L 30*115*1.6 분체]</t>
  </si>
  <si>
    <t>3.300 x 3.300 = 10.890</t>
  </si>
  <si>
    <t>호표 53</t>
  </si>
  <si>
    <t>5DF0C4EBB044C29FBCBAEBD9392A5E</t>
  </si>
  <si>
    <t>0102075DF0C4EBB044C29FBCBAEBD9392A5E</t>
  </si>
  <si>
    <t>SW02[ST'L 30*115*1.6 분체]</t>
  </si>
  <si>
    <t>2.950 x 3.300 = 9.735</t>
  </si>
  <si>
    <t>호표 54</t>
  </si>
  <si>
    <t>5DF0C4EBB044C29FBCBAEBD9392A5C</t>
  </si>
  <si>
    <t>0102075DF0C4EBB044C29FBCBAEBD9392A5C</t>
  </si>
  <si>
    <t>SW03[ST'L 30*115*1.6 분체]</t>
  </si>
  <si>
    <t>호표 55</t>
  </si>
  <si>
    <t>5DF0C4EBB044C29FBCBAEBD9392A52</t>
  </si>
  <si>
    <t>0102075DF0C4EBB044C29FBCBAEBD9392A52</t>
  </si>
  <si>
    <t>유리문</t>
  </si>
  <si>
    <t>유리문, 12*1000*2400mm, 투명, 손보호</t>
  </si>
  <si>
    <t>5AD1E4D65048D298EAC4D98919AD1292B1178E</t>
  </si>
  <si>
    <t>0102075AD1E4D65048D298EAC4D98919AD1292B1178E</t>
  </si>
  <si>
    <t>0102075AD1E4D65048D298CFFF1B6994233FB37CE38C</t>
  </si>
  <si>
    <t>복층유리</t>
  </si>
  <si>
    <t>복층유리, 로이, 투명, 24mm</t>
  </si>
  <si>
    <t>5AD1E4D65048D298CF69DC59008E82CFA17638</t>
  </si>
  <si>
    <t>0102075AD1E4D65048D298CF69DC59008E82CFA17638</t>
  </si>
  <si>
    <t>0102075DF084494047BD984D8CC169990A9C</t>
  </si>
  <si>
    <t>0102075DF0844940469798164F07799C845D</t>
  </si>
  <si>
    <t>0102075DF0C4EC504AA69008E25349472510</t>
  </si>
  <si>
    <t>0102075DF0C4EC504AA394DEC75B39D267BD</t>
  </si>
  <si>
    <t>0102075DF0C4EC50499F910E5F756907210C</t>
  </si>
  <si>
    <t>0102075DF0C4EC50499F910E5F7569072213</t>
  </si>
  <si>
    <t>0102075DF0C4EC504F279B4A45B219564A6C</t>
  </si>
  <si>
    <t>0102075DF0C4ED604344987D339729DB07F2</t>
  </si>
  <si>
    <t>복층유리 끼우기</t>
  </si>
  <si>
    <t>24mm(6+12A+6), 일반창호</t>
  </si>
  <si>
    <t>호표 56</t>
  </si>
  <si>
    <t>5DF0C4E25047789792D83879A46F2B</t>
  </si>
  <si>
    <t>0102075DF0C4E25047789792D83879A46F2B</t>
  </si>
  <si>
    <t>010208  칠    공    사</t>
  </si>
  <si>
    <t>010208</t>
  </si>
  <si>
    <t>0102085DF0E43B50475D98B21DBB89B5D908</t>
  </si>
  <si>
    <t>0102085DF0E43B50475D98B21DBBF9E4A7CA</t>
  </si>
  <si>
    <t>외부, 2회, con'c·mortar면, 친환경</t>
  </si>
  <si>
    <t>호표 57</t>
  </si>
  <si>
    <t>5DF0E43B50475D98B2A300F95B49A6</t>
  </si>
  <si>
    <t>0102085DF0E43B50475D98B2A300F95B49A6</t>
  </si>
  <si>
    <t>0102085DF0E43B50475D98B265CEB92484C5</t>
  </si>
  <si>
    <t>0102085DF0E43270490D97AAA512C996433F</t>
  </si>
  <si>
    <t>010209  철  거  공  사</t>
  </si>
  <si>
    <t>010209</t>
  </si>
  <si>
    <t>칸막이벽 철거</t>
  </si>
  <si>
    <t>100T</t>
  </si>
  <si>
    <t>호표 58</t>
  </si>
  <si>
    <t>5DF1146D804E3990274BFE79D5D254</t>
  </si>
  <si>
    <t>0102095DF1146D804E3990274BFE79D5D254</t>
  </si>
  <si>
    <t>0102095DF1146D804D169D339FDBA957B73D</t>
  </si>
  <si>
    <t>철골재 철거</t>
  </si>
  <si>
    <t>아세틸렌사용</t>
  </si>
  <si>
    <t>호표 59</t>
  </si>
  <si>
    <t>5DF1146D804B639F621B1D299B43B9</t>
  </si>
  <si>
    <t>0102095DF1146D804B639F621B1D299B43B9</t>
  </si>
  <si>
    <t>천창 철거</t>
  </si>
  <si>
    <t>호표 60</t>
  </si>
  <si>
    <t>5DF1146D80478C980F80D4894C7814</t>
  </si>
  <si>
    <t>0102095DF1146D80478C980F80D4894C7814</t>
  </si>
  <si>
    <t>외부데크 철거</t>
  </si>
  <si>
    <t>틀포함</t>
  </si>
  <si>
    <t>호표 61</t>
  </si>
  <si>
    <t>5DF1146D80478C980F80D4E9D45D0C</t>
  </si>
  <si>
    <t>0102095DF1146D80478C980F80D4E9D45D0C</t>
  </si>
  <si>
    <t>목재벤치 철거</t>
  </si>
  <si>
    <t>1600*400*450</t>
  </si>
  <si>
    <t>호표 62</t>
  </si>
  <si>
    <t>5DF1146D80478C980F80D4D9CA97D5</t>
  </si>
  <si>
    <t>0102095DF1146D80478C980F80D4D9CA97D5</t>
  </si>
  <si>
    <t>8000*600*550</t>
  </si>
  <si>
    <t>호표 63</t>
  </si>
  <si>
    <t>5DF1146D80478C980F80D4D9CA97D4</t>
  </si>
  <si>
    <t>0102095DF1146D80478C980F80D4D9CA97D4</t>
  </si>
  <si>
    <t>목재데스크 철거</t>
  </si>
  <si>
    <t>11550*800*760</t>
  </si>
  <si>
    <t>호표 64</t>
  </si>
  <si>
    <t>5DF1146D80478C980F80D4D9CA97D3</t>
  </si>
  <si>
    <t>0102095DF1146D80478C980F80D4D9CA97D3</t>
  </si>
  <si>
    <t>9000*800*760</t>
  </si>
  <si>
    <t>호표 65</t>
  </si>
  <si>
    <t>5DF1146D80478C980F80D4D9CA97D2</t>
  </si>
  <si>
    <t>0102095DF1146D80478C980F80D4D9CA97D2</t>
  </si>
  <si>
    <t>금속구조물 철거</t>
  </si>
  <si>
    <t>M2:31.11, H:2850</t>
  </si>
  <si>
    <t>호표 66</t>
  </si>
  <si>
    <t>5DF1146D80478C980F80D4D9CA97D1</t>
  </si>
  <si>
    <t>0102095DF1146D80478C980F80D4D9CA97D1</t>
  </si>
  <si>
    <t>W:400, L:30500, H:600</t>
  </si>
  <si>
    <t>호표 67</t>
  </si>
  <si>
    <t>5DF1146D80478C980F80D4D9CA97D0</t>
  </si>
  <si>
    <t>0102095DF1146D80478C980F80D4D9CA97D0</t>
  </si>
  <si>
    <t>W:400, L:6080, H:600</t>
  </si>
  <si>
    <t>호표 68</t>
  </si>
  <si>
    <t>5DF1146D80478C980F80D4D9CA97DF</t>
  </si>
  <si>
    <t>0102095DF1146D80478C980F80D4D9CA97DF</t>
  </si>
  <si>
    <t>목재구조물 철거</t>
  </si>
  <si>
    <t>호표 69</t>
  </si>
  <si>
    <t>5DF1146D80478C980F80D4D9C8EA00</t>
  </si>
  <si>
    <t>0102095DF1146D80478C980F80D4D9C8EA00</t>
  </si>
  <si>
    <t>두겁 철거</t>
  </si>
  <si>
    <t>W:480</t>
  </si>
  <si>
    <t>호표 70</t>
  </si>
  <si>
    <t>5DF1146D80478C980F80D4D9CF1910</t>
  </si>
  <si>
    <t>0102095DF1146D80478C980F80D4D9CF1910</t>
  </si>
  <si>
    <t>목재경계난간 철거</t>
  </si>
  <si>
    <t>W:100, H:1550</t>
  </si>
  <si>
    <t>호표 71</t>
  </si>
  <si>
    <t>5DF1146D80478C980F80D4D9CF1913</t>
  </si>
  <si>
    <t>0102095DF1146D80478C980F80D4D9CF1913</t>
  </si>
  <si>
    <t>010210  작 업 부 산 물</t>
  </si>
  <si>
    <t>010210</t>
  </si>
  <si>
    <t>0102105AFCD419204A7597754078A9C5E471F97A457C</t>
  </si>
  <si>
    <t>철강설, 알루미늄, 작업설부산물</t>
  </si>
  <si>
    <t>5AFCD419204A7597754078A9C4D7F8A24207EB</t>
  </si>
  <si>
    <t>0102105AFCD419204A7597754078A9C4D7F8A24207EB</t>
  </si>
  <si>
    <t>010211  건설폐기물처리비</t>
  </si>
  <si>
    <t>010211</t>
  </si>
  <si>
    <t>0102115DF0148460434A9DB99F37F9FC4039</t>
  </si>
  <si>
    <t>0102115DF0148460434A9DB9A9BF39B32560</t>
  </si>
  <si>
    <t>0102115DF0148460434A9DAF1662098FB36C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</si>
  <si>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</si>
  <si>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</si>
  <si>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</si>
  <si>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</si>
  <si>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</si>
  <si>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</si>
  <si>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</si>
  <si>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</si>
  <si>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</si>
  <si>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</si>
  <si>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</si>
  <si>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</si>
  <si>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</si>
  <si>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</si>
  <si>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</si>
  <si>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</si>
  <si>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</si>
  <si>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</si>
  <si>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</si>
  <si>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</si>
  <si>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건축물 현장정리  개선  M2     ( 호표 1 )</t>
  </si>
  <si>
    <t>보통인부</t>
  </si>
  <si>
    <t>일반공사 즤종</t>
  </si>
  <si>
    <t>인</t>
  </si>
  <si>
    <t>5D2B84E2E04E0C9A031DC179366F0F9075E34A</t>
  </si>
  <si>
    <t>5DF0148460434993469A9A990F75F55D2B84E2E04E0C9A031DC179366F0F9075E34A</t>
  </si>
  <si>
    <t xml:space="preserve"> [ 합          계 ]</t>
  </si>
  <si>
    <t>1.0B 벽돌쌓기  3.6m 이하  M2  건축 2-1-1   ( 호표 2 )</t>
  </si>
  <si>
    <t>건축 2-1-1</t>
  </si>
  <si>
    <t>조적공</t>
  </si>
  <si>
    <t>일반공사 직종</t>
  </si>
  <si>
    <t>5D2B84E2E04E0C9A031DC179366F0F9075E19B</t>
  </si>
  <si>
    <t>5DF06403E04968949070EB192153F05D2B84E2E04E0C9A031DC179366F0F9075E19B</t>
  </si>
  <si>
    <t>5DF06403E04968949070EB192153F05D2B84E2E04E0C9A031DC179366F0F9075E34A</t>
  </si>
  <si>
    <t>공구손료</t>
  </si>
  <si>
    <t>인력품의 2%</t>
  </si>
  <si>
    <t>5DF06403E04968949070EB192153F05CEBD419504E8A9875E9E46935AC001</t>
  </si>
  <si>
    <t>모르타르 배합(배합품 포함)</t>
  </si>
  <si>
    <t>배합용적비 1:3, 시멘트, 모래 포함</t>
  </si>
  <si>
    <t>호표 72</t>
  </si>
  <si>
    <t>5DF0746890455391CD941B29640F19</t>
  </si>
  <si>
    <t>5DF06403E04968949070EB192153F05DF0746890455391CD941B29640F19</t>
  </si>
  <si>
    <t>벽돌운반  하이랜드(일반벽돌용)  천매     ( 호표 3 )</t>
  </si>
  <si>
    <t>벽돌소운반</t>
  </si>
  <si>
    <t>하이랜드</t>
  </si>
  <si>
    <t>5AD1F4FE70470D917EAED59930D65F654076C3</t>
  </si>
  <si>
    <t>5DF06403E04B179CCF92B2C99C3E405AD1F4FE70470D917EAED59930D65F654076C3</t>
  </si>
  <si>
    <t>MDF걸레받이 설치  T=12, H=110, 지정몰딩포함  M     ( 호표 4 )</t>
  </si>
  <si>
    <t>중밀도섬유판</t>
  </si>
  <si>
    <t>중밀도섬유판, 9.0*1220*2440mm</t>
  </si>
  <si>
    <t>5AFCD41920411A954BE8AF89C368CB8F3F6166</t>
  </si>
  <si>
    <t>5DF0F41E3040709B726AAF79F128355AFCD41920411A954BE8AF89C368CB8F3F6166</t>
  </si>
  <si>
    <t>고무접착제</t>
  </si>
  <si>
    <t>고무접착제, 건설용고무풀</t>
  </si>
  <si>
    <t>5AD1F4FF1046A19E8E794F798ED1225813AE58</t>
  </si>
  <si>
    <t>5DF0F41E3040709B726AAF79F128355AD1F4FF1046A19E8E794F798ED1225813AE58</t>
  </si>
  <si>
    <t>걸레받이 설치</t>
  </si>
  <si>
    <t>중밀도섬유판, H=75~120mm 기준</t>
  </si>
  <si>
    <t>호표 74</t>
  </si>
  <si>
    <t>5DF0F41E30407297E0A27359FBFB57</t>
  </si>
  <si>
    <t>5DF0F41E3040709B726AAF79F128355DF0F41E30407297E0A27359FBFB57</t>
  </si>
  <si>
    <t>베이스비드(홈내기) 설치</t>
  </si>
  <si>
    <t>AL, H=10mm</t>
  </si>
  <si>
    <t>호표 75</t>
  </si>
  <si>
    <t>5DF074631042B39278F4D4C9232F33</t>
  </si>
  <si>
    <t>5DF0F41E3040709B726AAF79F128355DF074631042B39278F4D4C9232F33</t>
  </si>
  <si>
    <t>DRY WALL(METAL-STUD) (W01)  GB9.5T*2겹 양면, 글라스울50T(64K)  M2     ( 호표 5 )</t>
  </si>
  <si>
    <t>메탈스터드설치</t>
  </si>
  <si>
    <t>C-STUD,100*45*0.8t</t>
  </si>
  <si>
    <t>호표 77</t>
  </si>
  <si>
    <t>5DF0F41200470192A8C40479871470</t>
  </si>
  <si>
    <t>5DF0F41C0045CD9AE5106219FD341A5DF0F41200470192A8C40479871470</t>
  </si>
  <si>
    <t>인조광물섬유판(공간넣기 - 벽)</t>
  </si>
  <si>
    <t>유리면매트, 밀도24kg/㎥, 50mm(일면은박지)</t>
  </si>
  <si>
    <t>호표 78</t>
  </si>
  <si>
    <t>5DF0F41B60423D948FFEB1795B9241</t>
  </si>
  <si>
    <t>5DF0F41C0045CD9AE5106219FD341A5DF0F41B60423D948FFEB1795B9241</t>
  </si>
  <si>
    <t>석고판 나사 고정(바탕용)</t>
  </si>
  <si>
    <t>벽, 9.5T*2겹</t>
  </si>
  <si>
    <t>호표 79</t>
  </si>
  <si>
    <t>5DF0F41C0045CD9AE5106219FD3467</t>
  </si>
  <si>
    <t>5DF0F41C0045CD9AE5106219FD341A5DF0F41C0045CD9AE5106219FD3467</t>
  </si>
  <si>
    <t>DRY WALL(METAL-STUD) (W01')  GB9.5T*2겹 양면  M2     ( 호표 6 )</t>
  </si>
  <si>
    <t>5DF0F41C0045CD9AE5106219FD34195DF0F41200470192A8C40479871470</t>
  </si>
  <si>
    <t>5DF0F41C0045CD9AE5106219FD34195DF0F41C0045CD9AE5106219FD3467</t>
  </si>
  <si>
    <t>DRY WALL (W03)  GB9.5T*2겹양면, 글라스울50T(64K), ㅁ-30*30 이중틀  M2     ( 호표 7 )</t>
  </si>
  <si>
    <t>보강철물</t>
  </si>
  <si>
    <t>ㅁ-30*30*2.3=40*20*2.3</t>
  </si>
  <si>
    <t>호표 82</t>
  </si>
  <si>
    <t>5DF0A490C04F2A971F3F6229C15D88</t>
  </si>
  <si>
    <t>5DF0F41C0045CD9AE5106219FD341F5DF0A490C04F2A971F3F6229C15D88</t>
  </si>
  <si>
    <t>5DF0F41C0045CD9AE5106219FD341F5DF0F41B60423D948FFEB1795B9241</t>
  </si>
  <si>
    <t>5DF0F41C0045CD9AE5106219FD341F5DF0F41C0045CD9AE5106219FD3467</t>
  </si>
  <si>
    <t>DRY WALL(METAL-STUD) (W05)  GB9.5T*2겹 일면  M2     ( 호표 8 )</t>
  </si>
  <si>
    <t>5DF0F41C0045CD9AE5106219FD341E5DF0F41200470192A8C40479871470</t>
  </si>
  <si>
    <t>5DF0F41C0045CD9AE5106219FD341E5DF0F41C0045CD9AE5106219FD3467</t>
  </si>
  <si>
    <t>석고판(나사고정) 설치  천장, 9.5T*2겹 붙임  M2     ( 호표 9 )</t>
  </si>
  <si>
    <t>석고보드</t>
  </si>
  <si>
    <t>석고보드, 평보드, 9.5*900*2400mm(㎡)</t>
  </si>
  <si>
    <t>5AD1E4D65049F8988274BE79BF1AB0AB87D81E</t>
  </si>
  <si>
    <t>5DF0F41C0045CD9AD4B3B7392D087C5AD1E4D65049F8988274BE79BF1AB0AB87D81E</t>
  </si>
  <si>
    <t>일반못</t>
  </si>
  <si>
    <t>일반못, 50mm</t>
  </si>
  <si>
    <t>5AD1F4FC40448D98D2416AD9744FAF78AA2670</t>
  </si>
  <si>
    <t>5DF0F41C0045CD9AD4B3B7392D087C5AD1F4FC40448D98D2416AD9744FAF78AA2670</t>
  </si>
  <si>
    <t>석고판(나사고정) 설치 - 바탕용</t>
  </si>
  <si>
    <t>천장, 2겹 붙임</t>
  </si>
  <si>
    <t>호표 90</t>
  </si>
  <si>
    <t>5DF0F41C0045CD9AD4B3B7392D087D</t>
  </si>
  <si>
    <t>5DF0F41C0045CD9AD4B3B7392D087C5DF0F41C0045CD9AD4B3B7392D087D</t>
  </si>
  <si>
    <t>경량천장철골틀 설치  M-BAR  M2     ( 호표 10 )</t>
  </si>
  <si>
    <t>인서트</t>
  </si>
  <si>
    <t>인서트, 주물, ∮6mm</t>
  </si>
  <si>
    <t>5AD1F4FC40448D985EE11479890A8C8A0DA04B</t>
  </si>
  <si>
    <t>5DF0A494A0457A9B508192891C63105AD1F4FC40448D985EE11479890A8C8A0DA04B</t>
  </si>
  <si>
    <t>경량철골천장틀</t>
  </si>
  <si>
    <t>경량철골천장틀, 달대볼트, 상6*1000mm</t>
  </si>
  <si>
    <t>5AD1E4D65049F898BFBFBAB936FCAC1F221DB0</t>
  </si>
  <si>
    <t>5DF0A494A0457A9B508192891C63105AD1E4D65049F898BFBFBAB936FCAC1F221DB0</t>
  </si>
  <si>
    <t>경량철골천장틀, 캐링찬넬, 38*12*1.2mm</t>
  </si>
  <si>
    <t>5AD1E4D65049F898BFBFBAB936FCAC1F221E5E</t>
  </si>
  <si>
    <t>5DF0A494A0457A9B508192891C63105AD1E4D65049F898BFBFBAB936FCAC1F221E5E</t>
  </si>
  <si>
    <t>경량철골천장틀, 마이너찬넬, 19*10*1.2mm</t>
  </si>
  <si>
    <t>5AD1E4D65049F898BFBFBAB936FCAC1F221E5F</t>
  </si>
  <si>
    <t>5DF0A494A0457A9B508192891C63105AD1E4D65049F898BFBFBAB936FCAC1F221E5F</t>
  </si>
  <si>
    <t>경량철골천장틀, 찬넬크립, 37*30*10*1.2mm</t>
  </si>
  <si>
    <t>조</t>
  </si>
  <si>
    <t>5AD1E4D65049F898BFBFBAB936FCAC1F221E5D</t>
  </si>
  <si>
    <t>5DF0A494A0457A9B508192891C63105AD1E4D65049F898BFBFBAB936FCAC1F221E5D</t>
  </si>
  <si>
    <t>경량철골천장틀, 행가및핀, 110*23*18*2.3mm</t>
  </si>
  <si>
    <t>5AD1E4D65049F898BFBFBAB936FCAC1F221E5C</t>
  </si>
  <si>
    <t>5DF0A494A0457A9B508192891C63105AD1E4D65049F898BFBFBAB936FCAC1F221E5C</t>
  </si>
  <si>
    <t>경량철골천장틀, 캐링조인트, 90*40*13*0.5mm</t>
  </si>
  <si>
    <t>5AD1E4D65049F898BFBFBAB936FCAC1F221E5A</t>
  </si>
  <si>
    <t>5DF0A494A0457A9B508192891C63105AD1E4D65049F898BFBFBAB936FCAC1F221E5A</t>
  </si>
  <si>
    <t>경량철골천장틀, M-BAR더블, 50*19*0.5mm</t>
  </si>
  <si>
    <t>5AD1E4D65049F898BFBFBAB936FCAC1F221AE7</t>
  </si>
  <si>
    <t>5DF0A494A0457A9B508192891C63105AD1E4D65049F898BFBFBAB936FCAC1F221AE7</t>
  </si>
  <si>
    <t>경량철골천장틀, BAR크립, 더블</t>
  </si>
  <si>
    <t>5AD1E4D65049F898BFBFBAB936FCAC1F221E5B</t>
  </si>
  <si>
    <t>5DF0A494A0457A9B508192891C63105AD1E4D65049F898BFBFBAB936FCAC1F221E5B</t>
  </si>
  <si>
    <t>경량철골천장틀, BAR조인트, 더블</t>
  </si>
  <si>
    <t>5AD1E4D65049F898BFBFBAB936FCAC1F221E59</t>
  </si>
  <si>
    <t>5DF0A494A0457A9B508192891C63105AD1E4D65049F898BFBFBAB936FCAC1F221E59</t>
  </si>
  <si>
    <t>호표 91</t>
  </si>
  <si>
    <t>5DF0A494A0457A9B508192891C6311</t>
  </si>
  <si>
    <t>5DF0A494A0457A9B508192891C63105DF0A494A0457A9B508192891C6311</t>
  </si>
  <si>
    <t>AL몰딩 설치  W형, 15*15*15*15*1.0mm  M  건축 8-1-5   ( 호표 11 )</t>
  </si>
  <si>
    <t>건축 8-1-5</t>
  </si>
  <si>
    <t>경량철골천장틀, 몰딩(알루미늄), W형, 15*15*15*15*1.0mm</t>
  </si>
  <si>
    <t>5AD1E4D65049F898BFBFBAB936FCAC1F2210FA</t>
  </si>
  <si>
    <t>5DF0F416F04DC699416882D9B430A75AD1E4D65049F898BFBFBAB936FCAC1F2210FA</t>
  </si>
  <si>
    <t>잡재료</t>
  </si>
  <si>
    <t>재료비의 5%</t>
  </si>
  <si>
    <t>5DF0F416F04DC699416882D9B430A75CEBD419504E8A9875E9E46935AC001</t>
  </si>
  <si>
    <t>몰딩 설치</t>
  </si>
  <si>
    <t>호표 92</t>
  </si>
  <si>
    <t>5DF0F416F04FF3988BA85059594989</t>
  </si>
  <si>
    <t>5DF0F416F04DC699416882D9B430A75DF0F416F04FF3988BA85059594989</t>
  </si>
  <si>
    <t>모르타르 바름  내벽, 20mm, 3.6m 이하  M2     ( 호표 12 )</t>
  </si>
  <si>
    <t>5DF074689045529771C064691A79FB5DF0746890455391CD941B29640F19</t>
  </si>
  <si>
    <t>3.6m 이하, 2회(T=24mm 이하 기준)</t>
  </si>
  <si>
    <t>호표 93</t>
  </si>
  <si>
    <t>5DF074689045529756FB19099185C9</t>
  </si>
  <si>
    <t>5DF074689045529771C064691A79FB5DF074689045529756FB19099185C9</t>
  </si>
  <si>
    <t>모르타르 바름  바닥, 30mm  M2  건축 3-1-1 준용   ( 호표 13 )</t>
  </si>
  <si>
    <t>건축 3-1-1 준용</t>
  </si>
  <si>
    <t>5DF074689045509449BD7C499269C85DF0746890455391CD941B29640F19</t>
  </si>
  <si>
    <t>바탕고르기</t>
  </si>
  <si>
    <t>바닥, 24mm 이하 기준</t>
  </si>
  <si>
    <t>호표 94</t>
  </si>
  <si>
    <t>5DF0D4D0C040739368279D09D4425A</t>
  </si>
  <si>
    <t>5DF074689045509449BD7C499269C85DF0D4D0C040739368279D09D4425A</t>
  </si>
  <si>
    <t>기존면정리  바닥, 연마  M2     ( 호표 14 )</t>
  </si>
  <si>
    <t>5DF0746890467B9CCC5A26390EFEB45D2B84E2E04E0C9A031DC179366F0F9075E34A</t>
  </si>
  <si>
    <t>연마공</t>
  </si>
  <si>
    <t>5D2B84E2E04E0C9A031DC179366F0F9075E0F6</t>
  </si>
  <si>
    <t>5DF0746890467B9CCC5A26390EFEB45D2B84E2E04E0C9A031DC179366F0F9075E0F6</t>
  </si>
  <si>
    <t>인력품의 3%</t>
  </si>
  <si>
    <t>5DF0746890467B9CCC5A26390EFEB45CEBD419504E8A9875E9E46935AC001</t>
  </si>
  <si>
    <t>기존면정리  벽  M2     ( 호표 15 )</t>
  </si>
  <si>
    <t>5DF0E42BC04BE591CC687E79F15BC45D2B84E2E04E0C9A031DC179366F0F9075E34A</t>
  </si>
  <si>
    <t>SD01[ST'L 1.6T갈바 분체]  1.650 x 2.550 = 4.207  EA     ( 호표 16 )</t>
  </si>
  <si>
    <t>방화문(F:1.6t D:1.0t)</t>
  </si>
  <si>
    <t>편개 0.9*2.1기준 정전분체도장</t>
  </si>
  <si>
    <t>5AD1E4D65048D298EAE7A8D947C9BEC3EDBEA3</t>
  </si>
  <si>
    <t>5DF0C4EBB044C29FBCBAEBD9392FDA5AD1E4D65048D298EAE7A8D947C9BEC3EDBEA3</t>
  </si>
  <si>
    <t>갈바후레임</t>
  </si>
  <si>
    <t>갈바 45*100*1.6T, 분체</t>
  </si>
  <si>
    <t>호표 95</t>
  </si>
  <si>
    <t>5DF0C4EC50499F910E5F756907233B</t>
  </si>
  <si>
    <t>5DF0C4EBB044C29FBCBAEBD9392FDA5DF0C4EC50499F910E5F756907233B</t>
  </si>
  <si>
    <t>SD02[ST'L 1.6T갈바 분체]  0.900 x 2.550 = 2.295  EA     ( 호표 17 )</t>
  </si>
  <si>
    <t>5DF0C4EBB044C29FBCBAEBD9392FD45AD1E4D65048D298EAE7A8D947C9BEC3EDBEA3</t>
  </si>
  <si>
    <t>5DF0C4EBB044C29FBCBAEBD9392FD45DF0C4EC50499F910E5F756907233B</t>
  </si>
  <si>
    <t>SW04[ST'L 30*115*1.6 분체]  5.900 x 2.550 = 15.045  EA     ( 호표 18 )</t>
  </si>
  <si>
    <t>스틸후레임</t>
  </si>
  <si>
    <t>ST'L 30*115*1.6T, 분체</t>
  </si>
  <si>
    <t>호표 100</t>
  </si>
  <si>
    <t>5DF0C4EC50499F910E5F7569072338</t>
  </si>
  <si>
    <t>5DF0C4EBB044C29FBCBAEBD9392E315DF0C4EC50499F910E5F7569072338</t>
  </si>
  <si>
    <t>SW04A[ST'L 30*115*1.6 분체]  6.000 x 2.550 = 15.300  EA     ( 호표 19 )</t>
  </si>
  <si>
    <t>5DF0C4EBB044C29FBCBAEBD9392E3F5DF0C4EC50499F910E5F7569072338</t>
  </si>
  <si>
    <t>SW05[ST'L 30*115*1.6 분체]  4.300 x 2.550 = 10.965  EA     ( 호표 20 )</t>
  </si>
  <si>
    <t>5DF0C4EBB044C29FBCBAEBD9392D2E5DF0C4EC50499F910E5F7569072338</t>
  </si>
  <si>
    <t>SW06[ST'L 30*115*1.6 분체]  3.000 x 2.550 = 7.650  EA     ( 호표 21 )</t>
  </si>
  <si>
    <t>5DF0C4EBB044C29FBCBAEBD9392D2C5DF0C4EC50499F910E5F7569072338</t>
  </si>
  <si>
    <t>SW07[ST'L 30*115*1.6 분체]  1.000 x 2.550 = 2.550  EA     ( 호표 22 )</t>
  </si>
  <si>
    <t>5DF0C4EBB044C29FBCBAEBD9392D2A5DF0C4EC50499F910E5F7569072338</t>
  </si>
  <si>
    <t>SW08[ST'L 30*115*1.6 분체]  2.500 x 2.550 = 6.375  EA     ( 호표 23 )</t>
  </si>
  <si>
    <t>5DF0C4EBB044C29FBCBAEBD9392D285DF0C4EC50499F910E5F7569072338</t>
  </si>
  <si>
    <t>유리주위 코킹  5*5, 실리콘  M  건축 6-6-1   ( 호표 24 )</t>
  </si>
  <si>
    <t>건축 6-6-1</t>
  </si>
  <si>
    <t>실링재</t>
  </si>
  <si>
    <t>실링재, 실리콘, 비초산, 유리용, 창호주위</t>
  </si>
  <si>
    <t>L</t>
  </si>
  <si>
    <t>5AD1F4FF1047469ADBA4B9A9264375E288C186</t>
  </si>
  <si>
    <t>5DF084494047BD984D8CC169990A9C5AD1F4FF1047469ADBA4B9A9264375E288C186</t>
  </si>
  <si>
    <t>수밀코킹(실리콘)  삼각, 10mm, 창호주위  M  건축 6-6-1   ( 호표 25 )</t>
  </si>
  <si>
    <t>5DF0844940469798164F07799C845D5AD1F4FF1047469ADBA4B9A9264375E288C186</t>
  </si>
  <si>
    <t>수밀코킹</t>
  </si>
  <si>
    <t>호표 102</t>
  </si>
  <si>
    <t>5DF0844940458E9E3FF30FD9A9CC06</t>
  </si>
  <si>
    <t>5DF0844940469798164F07799C845D5DF0844940458E9E3FF30FD9A9CC06</t>
  </si>
  <si>
    <t>도어록 설치  강재문, 재료비 별도  개소  건축 10-2-3   ( 호표 26 )</t>
  </si>
  <si>
    <t>건축 10-2-3</t>
  </si>
  <si>
    <t>창호공</t>
  </si>
  <si>
    <t>5D2B84E2E04E0C9A031DC179366F0F9075E19E</t>
  </si>
  <si>
    <t>5DF0C4EC504AA69008E253494725105D2B84E2E04E0C9A031DC179366F0F9075E19E</t>
  </si>
  <si>
    <t>5DF0C4EC504AA69008E253494725105CEBD419504E8A9875E9E46935AC001</t>
  </si>
  <si>
    <t>도어체크 설치  재료비 별도  개소  건축 10-2-1   ( 호표 27 )</t>
  </si>
  <si>
    <t>건축 10-2-1</t>
  </si>
  <si>
    <t>5DF0C4EC504AA394DEC75B39D267BD5D2B84E2E04E0C9A031DC179366F0F9075E19E</t>
  </si>
  <si>
    <t>5DF0C4EC504AA394DEC75B39D267BD5D2B84E2E04E0C9A031DC179366F0F9075E34A</t>
  </si>
  <si>
    <t>5DF0C4EC504AA394DEC75B39D267BD5CEBD419504E8A9875E9E46935AC001</t>
  </si>
  <si>
    <t>플로어힌지 설치  재료비 별도  개소  건축 10-2-2   ( 호표 28 )</t>
  </si>
  <si>
    <t>건축 10-2-2</t>
  </si>
  <si>
    <t>5DF0C4EC50499F910E5F756907210C5D2B84E2E04E0C9A031DC179366F0F9075E19E</t>
  </si>
  <si>
    <t>5DF0C4EC50499F910E5F756907210C5D2B84E2E04E0C9A031DC179366F0F9075E34A</t>
  </si>
  <si>
    <t>5DF0C4EC50499F910E5F756907210C5CEBD419504E8A9875E9E46935AC001</t>
  </si>
  <si>
    <t>비산방지필름부착    M2     ( 호표 29 )</t>
  </si>
  <si>
    <t>안전필름-비산방지</t>
  </si>
  <si>
    <t>투명 4mile</t>
  </si>
  <si>
    <t>5AD1E4D6504BA696CA4347498463ADD9AD247E</t>
  </si>
  <si>
    <t>5DF0C4EC50499F910E5F75690722135AD1E4D6504BA696CA4347498463ADD9AD247E</t>
  </si>
  <si>
    <t>창호주위 우레탄폼 충전    M  건축 9-3-2   ( 호표 30 )</t>
  </si>
  <si>
    <t>건축 9-3-2</t>
  </si>
  <si>
    <t>우레탄폼주입</t>
  </si>
  <si>
    <t>5AD1E4D6504BA696F731A9B9A8D1A9A379C02B</t>
  </si>
  <si>
    <t>5DF0C4EC504F279B4A45B219564A6C5AD1E4D6504BA696F731A9B9A8D1A9A379C02B</t>
  </si>
  <si>
    <t>판유리 끼우기  10mm 미만  M2  건축 10-3-1   ( 호표 31 )</t>
  </si>
  <si>
    <t>건축 10-3-1</t>
  </si>
  <si>
    <t>유리공</t>
  </si>
  <si>
    <t>5D2B84E2E04E0C9A031DC179366F0F9075E19F</t>
  </si>
  <si>
    <t>5DF0C4ED604344987D339729DB07F25D2B84E2E04E0C9A031DC179366F0F9075E19F</t>
  </si>
  <si>
    <t>걸레받이용 페인트칠  붓칠, 2회, H:110  M     ( 호표 32 )</t>
  </si>
  <si>
    <t>붓칠, 2회, 재료비</t>
  </si>
  <si>
    <t>호표 103</t>
  </si>
  <si>
    <t>5DF0E43A404CF09EE3AF04E967728E</t>
  </si>
  <si>
    <t>5DF0E43A404CF09EE3AF04D94068255DF0E43A404CF09EE3AF04E967728E</t>
  </si>
  <si>
    <t>붓칠, 2회, 노무비</t>
  </si>
  <si>
    <t>호표 104</t>
  </si>
  <si>
    <t>5DF0E43A404CF09EE3AF04F90DD486</t>
  </si>
  <si>
    <t>5DF0E43A404CF09EE3AF04D94068255DF0E43A404CF09EE3AF04F90DD486</t>
  </si>
  <si>
    <t>바탕만들기+걸레받이용 페인트칠  붓칠, 2회, H:110, 콘크리트·모르타르면  M     ( 호표 33 )</t>
  </si>
  <si>
    <t>콘크리트·모르타르면 바탕만들기</t>
  </si>
  <si>
    <t>호표 105</t>
  </si>
  <si>
    <t>5DF0E42BC04BE591CC68531900D196</t>
  </si>
  <si>
    <t>5DF0E43A404CF09EE3AF04D94069CA5DF0E42BC04BE591CC68531900D196</t>
  </si>
  <si>
    <t>5DF0E43A404CF09EE3AF04D94069CA5DF0E43A404CF09EE3AF04E967728E</t>
  </si>
  <si>
    <t>5DF0E43A404CF09EE3AF04D94069CA5DF0E43A404CF09EE3AF04F90DD486</t>
  </si>
  <si>
    <t>바탕만들기+수성페인트 롤러칠  내부, 2회, 1급, con'c·mortar면  M2  건축 11-1-1,-2-2   ( 호표 34 )</t>
  </si>
  <si>
    <t>건축 11-1-1,-2-2</t>
  </si>
  <si>
    <t>5DF0E43B50475D98B21DBB89B5D9085DF0E42BC04BE591CC68531900D196</t>
  </si>
  <si>
    <t>수성페인트 롤러칠</t>
  </si>
  <si>
    <t>내부, 2회, 1급, 합성수지에멀션페인트</t>
  </si>
  <si>
    <t>호표 106</t>
  </si>
  <si>
    <t>5DF0E43B50475D98B21D8E59FFF1B3</t>
  </si>
  <si>
    <t>5DF0E43B50475D98B21DBB89B5D9085DF0E43B50475D98B21D8E59FFF1B3</t>
  </si>
  <si>
    <t>2회</t>
  </si>
  <si>
    <t>호표 107</t>
  </si>
  <si>
    <t>5DF0E43B50475D98B21D8E59FDC0E4</t>
  </si>
  <si>
    <t>5DF0E43B50475D98B21DBB89B5D9085DF0E43B50475D98B21D8E59FDC0E4</t>
  </si>
  <si>
    <t>바탕만들기+수성페인트 롤러칠  내부, 2회, 1급, 석고보드면 줄퍼티  M2  건축 11-1-2,-2-2   ( 호표 35 )</t>
  </si>
  <si>
    <t>건축 11-1-2,-2-2</t>
  </si>
  <si>
    <t>석고보드면 바탕만들기</t>
  </si>
  <si>
    <t>줄퍼티</t>
  </si>
  <si>
    <t>호표 108</t>
  </si>
  <si>
    <t>5DF0E42BC04BE591CC6842F9901684</t>
  </si>
  <si>
    <t>5DF0E43B50475D98B21DBBF9E4A7CA5DF0E42BC04BE591CC6842F9901684</t>
  </si>
  <si>
    <t>5DF0E43B50475D98B21DBBF9E4A7CA5DF0E43B50475D98B21D8E59FFF1B3</t>
  </si>
  <si>
    <t>5DF0E43B50475D98B21DBBF9E4A7CA5DF0E43B50475D98B21D8E59FDC0E4</t>
  </si>
  <si>
    <t>바탕만들기+수성페인트 롤러칠  내부천장, 2회, 1급, 석고보드면 줄퍼티  M2  건축 11-1-2,-2-2   ( 호표 36 )</t>
  </si>
  <si>
    <t>줄퍼티, 천장</t>
  </si>
  <si>
    <t>호표 109</t>
  </si>
  <si>
    <t>5DF0E42BC04BE591CC6842E9892052</t>
  </si>
  <si>
    <t>5DF0E43B50475D98B265CEB92484C55DF0E42BC04BE591CC6842E9892052</t>
  </si>
  <si>
    <t>5DF0E43B50475D98B265CEB92484C55DF0E43B50475D98B21D8E59FFF1B3</t>
  </si>
  <si>
    <t>천장, 2회</t>
  </si>
  <si>
    <t>호표 110</t>
  </si>
  <si>
    <t>5DF0E43B50475D98B2659199B4D753</t>
  </si>
  <si>
    <t>5DF0E43B50475D98B265CEB92484C55DF0E43B50475D98B2659199B4D753</t>
  </si>
  <si>
    <t>에폭시 코팅  롤러칠  M2  건축 11-2-8   ( 호표 37 )</t>
  </si>
  <si>
    <t>건축 11-2-8</t>
  </si>
  <si>
    <t>에폭시 페인트칠</t>
  </si>
  <si>
    <t>재료비(콘크리트, 시멘트 모르타르용)</t>
  </si>
  <si>
    <t>호표 111</t>
  </si>
  <si>
    <t>5DF0E43270490D97AA8A3B19FD1931</t>
  </si>
  <si>
    <t>5DF0E43270490D97AAA512C996433F5DF0E43270490D97AA8A3B19FD1931</t>
  </si>
  <si>
    <t>롤러칠, 노무비</t>
  </si>
  <si>
    <t>호표 112</t>
  </si>
  <si>
    <t>5DF0E43270490D97AAA512D9BC47BD</t>
  </si>
  <si>
    <t>5DF0E43270490D97AAA512C996433F5DF0E43270490D97AAA512D9BC47BD</t>
  </si>
  <si>
    <t>벽돌 및 불럭벽 철거  소형브레이커 1.3m3/min  M3  건축 18-1-3,2   ( 호표 38 )</t>
  </si>
  <si>
    <t>건축 18-1-3,2</t>
  </si>
  <si>
    <t>소형장비 사용</t>
  </si>
  <si>
    <t>벽돌및블럭(공압식)</t>
  </si>
  <si>
    <t>호표 113</t>
  </si>
  <si>
    <t>5DF1146D804D169D33BAA719A38A01</t>
  </si>
  <si>
    <t>5DF1146D804D169D339FDBA957B73D5DF1146D804D169D33BAA719A38A01</t>
  </si>
  <si>
    <t>칠판 철거  4000*1000  EA     ( 호표 39 )</t>
  </si>
  <si>
    <t>5DF1146D80478C980F80D4D9CA97D65D2B84E2E04E0C9A031DC179366F0F9075E34A</t>
  </si>
  <si>
    <t>5DF1146D80478C980F80D4D9CA97D65CEBD419504E8A9875E9E46935AC001</t>
  </si>
  <si>
    <t>건설폐기물처리  건설(건축)폐자재  TON     ( 호표 40 )</t>
  </si>
  <si>
    <t>건설폐재류</t>
  </si>
  <si>
    <t>가연성이 제거된 재활용이 가능한 혼합물</t>
  </si>
  <si>
    <t>5DF0148460434A9DB99F37C92AD3DD</t>
  </si>
  <si>
    <t>5DF0148460434A9DB99F37F9FC40395DF0148460434A9DB99F37C92AD3DD</t>
  </si>
  <si>
    <t>건설폐기물처리  혼합건설폐기물  TON     ( 호표 41 )</t>
  </si>
  <si>
    <t>그 밖의 건설폐기물에 가연성 5% 이하 혼합</t>
  </si>
  <si>
    <t>5DF0148460434A9DB99F37A97E221D</t>
  </si>
  <si>
    <t>5DF0148460434A9DB9A9BF39B325605DF0148460434A9DB99F37A97E221D</t>
  </si>
  <si>
    <t>건설폐기물상차·운반비  15톤덤프, 30km이하  TON     ( 호표 42 )</t>
  </si>
  <si>
    <t>건설폐기물 상차비 - 중량 기준</t>
  </si>
  <si>
    <t>중간처리 대상, 15ton 덤프트럭</t>
  </si>
  <si>
    <t>5DF0148460434A9DAF05C7A90E9F0C</t>
  </si>
  <si>
    <t>5DF0148460434A9DAF1662098FB36C5DF0148460434A9DAF05C7A90E9F0C</t>
  </si>
  <si>
    <t>건설폐기물 운반비 - 중량 기준</t>
  </si>
  <si>
    <t>중간처리 대상, 15ton 덤프트럭, 30km</t>
  </si>
  <si>
    <t>5DF0148460434A9DAF05C7B915F14B</t>
  </si>
  <si>
    <t>5DF0148460434A9DAF1662098FB36C5DF0148460434A9DAF05C7B915F14B</t>
  </si>
  <si>
    <t>DRY WALL (W02)  GB9.5T*2겹 일면, ㅁ-30*30 이중틀  M2     ( 호표 43 )</t>
  </si>
  <si>
    <t>5DF0F41C0045CD9AE5106219FD34185DF0A490C04F2A971F3F6229C15D88</t>
  </si>
  <si>
    <t>5DF0F41C0045CD9AE5106219FD34185DF0F41C0045CD9AE5106219FD3467</t>
  </si>
  <si>
    <t>발포폴리스티렌 설치(접착제붙이기, 벽)  비드법 2종1호, 50mm  M2     ( 호표 44 )</t>
  </si>
  <si>
    <t>발포폴리스티렌단열재</t>
  </si>
  <si>
    <t>발포폴리스티렌단열재, 0.03, 50mm, 2종</t>
  </si>
  <si>
    <t>5AD1E4D6504BA696CA431A09241DCFC142728D</t>
  </si>
  <si>
    <t>5DF0F41B60411794736B02D9F6D5585AD1E4D6504BA696CA431A09241DCFC142728D</t>
  </si>
  <si>
    <t>초산비닐계접착제</t>
  </si>
  <si>
    <t>초산비닐계접착제, 스치로폴, 암면</t>
  </si>
  <si>
    <t>5AD1F4FF1046A19E8E79123950D3C377811545</t>
  </si>
  <si>
    <t>5DF0F41B60411794736B02D9F6D5585AD1F4FF1046A19E8E79123950D3C377811545</t>
  </si>
  <si>
    <t>50mm 이하</t>
  </si>
  <si>
    <t>호표 116</t>
  </si>
  <si>
    <t>5DF0F41B604117947348795966DD95</t>
  </si>
  <si>
    <t>5DF0F41B60411794736B02D9F6D5585DF0F41B604117947348795966DD95</t>
  </si>
  <si>
    <t>우레탄방수 -바탕,프라이머 포함  바닥 3mm, 노출  M2  건축 12-1,2,5   ( 호표 45 )</t>
  </si>
  <si>
    <t>건축 12-1,2,5</t>
  </si>
  <si>
    <t>바탕처리</t>
  </si>
  <si>
    <t>바닥</t>
  </si>
  <si>
    <t>호표 117</t>
  </si>
  <si>
    <t>5DF0844EC046E198A9201DA9B0FF11</t>
  </si>
  <si>
    <t>5D66241B004B249F739DCBB9AE96215DF0844EC046E198A9201DA9B0FF11</t>
  </si>
  <si>
    <t>방수프라이머 바름</t>
  </si>
  <si>
    <t>롤러 1층(회) 바름 기준</t>
  </si>
  <si>
    <t>호표 118</t>
  </si>
  <si>
    <t>5DF0844EC046E19898B2F3B970FE1A</t>
  </si>
  <si>
    <t>5D66241B004B249F739DCBB9AE96215DF0844EC046E19898B2F3B970FE1A</t>
  </si>
  <si>
    <t>우레탄도막방수재</t>
  </si>
  <si>
    <t>우레탄도막방수제, 우레탄(노출)</t>
  </si>
  <si>
    <t>5AFCE43E1049269BAE5268F9F0AF8D36FD447C</t>
  </si>
  <si>
    <t>5D66241B004B249F739DCBB9AE96215AFCE43E1049269BAE5268F9F0AF8D36FD447C</t>
  </si>
  <si>
    <t>우레탄도막방수재, 마감코팅제</t>
  </si>
  <si>
    <t>5AFCE43E1049269BAE5268F9F0AF8D36FD48DD</t>
  </si>
  <si>
    <t>5D66241B004B249F739DCBB9AE96215AFCE43E1049269BAE5268F9F0AF8D36FD48DD</t>
  </si>
  <si>
    <t>우레탄도막방수재, 프라이머</t>
  </si>
  <si>
    <t>5AFCE43E1049269BAE5268F9F0AF8D36FD48DE</t>
  </si>
  <si>
    <t>5D66241B004B249F739DCBB9AE96215AFCE43E1049269BAE5268F9F0AF8D36FD48DE</t>
  </si>
  <si>
    <t>우레탄도막방수재, 희석재</t>
  </si>
  <si>
    <t>5AFCE43E1049269BAE5268F9F0AF8D36FD48DF</t>
  </si>
  <si>
    <t>5D66241B004B249F739DCBB9AE96215AFCE43E1049269BAE5268F9F0AF8D36FD48DF</t>
  </si>
  <si>
    <t>도막바름</t>
  </si>
  <si>
    <t>바닥, 도막 1층(회) 형성 기준</t>
  </si>
  <si>
    <t>호표 119</t>
  </si>
  <si>
    <t>5DF0844C1048469F94ECE28965FF9C</t>
  </si>
  <si>
    <t>5D66241B004B249F739DCBB9AE96215DF0844C1048469F94ECE28965FF9C</t>
  </si>
  <si>
    <t>우레탄방수 -바탕,프라이머 포함  수직 3mm, 노출  M2  건축 12-1,2,5   ( 호표 46 )</t>
  </si>
  <si>
    <t>5D66241B004B2794B78243596D28885DF0844EC046E198A9201DA9B0FF11</t>
  </si>
  <si>
    <t>5D66241B004B2794B78243596D28885DF0844EC046E19898B2F3B970FE1A</t>
  </si>
  <si>
    <t>5D66241B004B2794B78243596D28885AFCE43E1049269BAE5268F9F0AF8D36FD447C</t>
  </si>
  <si>
    <t>5D66241B004B2794B78243596D28885AFCE43E1049269BAE5268F9F0AF8D36FD48DD</t>
  </si>
  <si>
    <t>5D66241B004B2794B78243596D28885AFCE43E1049269BAE5268F9F0AF8D36FD48DE</t>
  </si>
  <si>
    <t>5D66241B004B2794B78243596D28885AFCE43E1049269BAE5268F9F0AF8D36FD48DF</t>
  </si>
  <si>
    <t>수직부, 도막 1층(회) 형성 기준</t>
  </si>
  <si>
    <t>호표 120</t>
  </si>
  <si>
    <t>5DF0844C104B1A958CE914B93A6DC2</t>
  </si>
  <si>
    <t>5D66241B004B2794B78243596D28885DF0844C104B1A958CE914B93A6DC2</t>
  </si>
  <si>
    <t>스틸점검구뚜껑  무늬강판, 600*600*4.5t  개     ( 호표 47 )</t>
  </si>
  <si>
    <t>무늬강판(조합페인트)</t>
  </si>
  <si>
    <t>4.5mm</t>
  </si>
  <si>
    <t>호표 121</t>
  </si>
  <si>
    <t>5DF0A490C04D7A9E8F69EFE946E5A9</t>
  </si>
  <si>
    <t>5DF0A49AC04EFF994E3B73F9970AEF5DF0A490C04D7A9E8F69EFE946E5A9</t>
  </si>
  <si>
    <t>등변, 50×50×4mm</t>
  </si>
  <si>
    <t>호표 122</t>
  </si>
  <si>
    <t>5DF0A490C04D7B98F60EF14931AB5E</t>
  </si>
  <si>
    <t>5DF0A49AC04EFF994E3B73F9970AEF5DF0A490C04D7B98F60EF14931AB5E</t>
  </si>
  <si>
    <t>등변, 25×25×3mm</t>
  </si>
  <si>
    <t>호표 123</t>
  </si>
  <si>
    <t>5DF0A490C04D7B98F60EF14931A6DC</t>
  </si>
  <si>
    <t>5DF0A49AC04EFF994E3B73F9970AEF5DF0A490C04D7B98F60EF14931A6DC</t>
  </si>
  <si>
    <t>ST 환봉</t>
  </si>
  <si>
    <t>환봉 Ø13</t>
  </si>
  <si>
    <t>호표 124</t>
  </si>
  <si>
    <t>5DF0A490C04D7B98F60EF159DE762E</t>
  </si>
  <si>
    <t>5DF0A49AC04EFF994E3B73F9970AEF5DF0A490C04D7B98F60EF159DE762E</t>
  </si>
  <si>
    <t>스틸점검구뚜껑  무늬강판, 1200*900*4.5t  개     ( 호표 48 )</t>
  </si>
  <si>
    <t>5DF0A49AC04EFF994E3B73F9970AEC5DF0A490C04D7A9E8F69EFE946E5A9</t>
  </si>
  <si>
    <t>5DF0A49AC04EFF994E3B73F9970AEC5DF0A490C04D7B98F60EF14931AB5E</t>
  </si>
  <si>
    <t>5DF0A49AC04EFF994E3B73F9970AEC5DF0A490C04D7B98F60EF14931A6DC</t>
  </si>
  <si>
    <t>5DF0A49AC04EFF994E3B73F9970AEC5DF0A490C04D7B98F60EF159DE762E</t>
  </si>
  <si>
    <t>AL두겁후레싱 설치  W:310*1.6T, 12T내수합판*1겹, 튿포함ㅁ-30*30  M     ( 호표 49 )</t>
  </si>
  <si>
    <t>알루미늄판 (제작설치)</t>
  </si>
  <si>
    <t>T=2.0mm</t>
  </si>
  <si>
    <t>호표 128</t>
  </si>
  <si>
    <t>5DF0A4965046AE95662DDCA9327F64</t>
  </si>
  <si>
    <t>5DF0F41780449A920D69B9996EE8605DF0A4965046AE95662DDCA9327F64</t>
  </si>
  <si>
    <t>내수합판깔기</t>
  </si>
  <si>
    <t>바닥,T=12mm*1겹</t>
  </si>
  <si>
    <t>호표 129</t>
  </si>
  <si>
    <t>5DF094B7604A839ADDAC1689D5CB00</t>
  </si>
  <si>
    <t>5DF0F41780449A920D69B9996EE8605DF094B7604A839ADDAC1689D5CB00</t>
  </si>
  <si>
    <t>5DF0F41780449A920D69B9996EE8605DF0A490C04F2A971F3F6229C15D88</t>
  </si>
  <si>
    <t>모르타르 바름  외벽, 20mm  M2     ( 호표 50 )</t>
  </si>
  <si>
    <t>5DF0746890455297718AB16901C5C25DF0746890455391CD941B29640F19</t>
  </si>
  <si>
    <t>벽, 24mm 이하 기준</t>
  </si>
  <si>
    <t>호표 135</t>
  </si>
  <si>
    <t>5DF0D4D0C040739368279D39A82054</t>
  </si>
  <si>
    <t>5DF0746890455297718AB16901C5C25DF0D4D0C040739368279D39A82054</t>
  </si>
  <si>
    <t>AW01[AL 단열 시스템창호]  1.900 x 1.900 = 3.610  EA     ( 호표 51 )</t>
  </si>
  <si>
    <t>알루미늄시스템창</t>
  </si>
  <si>
    <t>불소수지</t>
  </si>
  <si>
    <t>현장설치도</t>
  </si>
  <si>
    <t>5AD1E4D65048D298EAC4CF19AE4DB12759F7F1</t>
  </si>
  <si>
    <t>5DF0C4EBB044C29FBCBAEBD9392B655AD1E4D65048D298EAC4CF19AE4DB12759F7F1</t>
  </si>
  <si>
    <t>SD02[ST'L 1.6T갈바 분체]  0.900 x 2.550 = 2.295  EA     ( 호표 52 )</t>
  </si>
  <si>
    <t>5DF0C4EBB044C29FBCBAEBD9392A585AD1E4D65048D298EAE7A8D947C9BEC3EDBEA3</t>
  </si>
  <si>
    <t>5DF0C4EBB044C29FBCBAEBD9392A585DF0C4EC50499F910E5F756907233B</t>
  </si>
  <si>
    <t>SW01[ST'L 30*115*1.6 분체]  3.300 x 3.300 = 10.890  EA     ( 호표 53 )</t>
  </si>
  <si>
    <t>5DF0C4EBB044C29FBCBAEBD9392A5E5DF0C4EC50499F910E5F7569072338</t>
  </si>
  <si>
    <t>SW02[ST'L 30*115*1.6 분체]  2.950 x 3.300 = 9.735  EA     ( 호표 54 )</t>
  </si>
  <si>
    <t>5DF0C4EBB044C29FBCBAEBD9392A5C5DF0C4EC50499F910E5F7569072338</t>
  </si>
  <si>
    <t>SW03[ST'L 30*115*1.6 분체]  3.300 x 3.300 = 10.890  EA     ( 호표 55 )</t>
  </si>
  <si>
    <t>5DF0C4EBB044C29FBCBAEBD9392A525DF0C4EC50499F910E5F7569072338</t>
  </si>
  <si>
    <t>복층유리 끼우기  24mm(6+12A+6), 일반창호  M2  건축 10-3-2   ( 호표 56 )</t>
  </si>
  <si>
    <t>건축 10-3-2</t>
  </si>
  <si>
    <t>5DF0C4E25047789792D83879A46F2B5D2B84E2E04E0C9A031DC179366F0F9075E19F</t>
  </si>
  <si>
    <t>바탕만들기+수성페인트 롤러칠  외부, 2회, con'c·mortar면, 친환경  M2  건축 11-1-1,-2-2   ( 호표 57 )</t>
  </si>
  <si>
    <t>con'c, mortar면 바탕만들기</t>
  </si>
  <si>
    <t>외부, 친환경</t>
  </si>
  <si>
    <t>호표 136</t>
  </si>
  <si>
    <t>5DF0E42BC04BE591CC687E69EFEB07</t>
  </si>
  <si>
    <t>5DF0E43B50475D98B2A300F95B49A65DF0E42BC04BE591CC687E69EFEB07</t>
  </si>
  <si>
    <t>외부, 2회, 친환경페인트(POP)</t>
  </si>
  <si>
    <t>호표 137</t>
  </si>
  <si>
    <t>5DF0E43B50475D98B24AC4692B42EA</t>
  </si>
  <si>
    <t>5DF0E43B50475D98B2A300F95B49A65DF0E43B50475D98B24AC4692B42EA</t>
  </si>
  <si>
    <t>5DF0E43B50475D98B2A300F95B49A65DF0E43B50475D98B21D8E59FDC0E4</t>
  </si>
  <si>
    <t>칸막이벽 철거  100T  M2     ( 호표 58 )</t>
  </si>
  <si>
    <t>건축목공</t>
  </si>
  <si>
    <t>5D2B84E2E04E0C9A031DC179366F0F9075E199</t>
  </si>
  <si>
    <t>5DF1146D804E3990274BFE79D5D2545D2B84E2E04E0C9A031DC179366F0F9075E199</t>
  </si>
  <si>
    <t>5DF1146D804E3990274BFE79D5D2545D2B84E2E04E0C9A031DC179366F0F9075E34A</t>
  </si>
  <si>
    <t>철골재 철거  아세틸렌사용  TON  건축 12-3-3   ( 호표 59 )</t>
  </si>
  <si>
    <t>건축 12-3-3</t>
  </si>
  <si>
    <t>해체</t>
  </si>
  <si>
    <t>호표 138</t>
  </si>
  <si>
    <t>5DF1146D804B639F620A9DA9F96B2A</t>
  </si>
  <si>
    <t>5DF1146D804B639F621B1D299B43B95DF1146D804B639F620A9DA9F96B2A</t>
  </si>
  <si>
    <t>뒷정리</t>
  </si>
  <si>
    <t>호표 139</t>
  </si>
  <si>
    <t>5DF1146D804B639F620A9DA9F96856</t>
  </si>
  <si>
    <t>5DF1146D804B639F621B1D299B43B95DF1146D804B639F620A9DA9F96856</t>
  </si>
  <si>
    <t>산소가스</t>
  </si>
  <si>
    <t>산소가스, 6000L</t>
  </si>
  <si>
    <t>병</t>
  </si>
  <si>
    <t>대기압상태기준</t>
  </si>
  <si>
    <t>5AFCE43E104BD191373FB809B2D09C5C96BE5E</t>
  </si>
  <si>
    <t>5DF1146D804B639F621B1D299B43B95AFCE43E104BD191373FB809B2D09C5C96BE5E</t>
  </si>
  <si>
    <t>아세틸렌가스</t>
  </si>
  <si>
    <t>아세틸렌가스, kg</t>
  </si>
  <si>
    <t>5AFC94BCC044EB90B1939A39E2A46B693660A0</t>
  </si>
  <si>
    <t>5DF1146D804B639F621B1D299B43B95AFC94BCC044EB90B1939A39E2A46B693660A0</t>
  </si>
  <si>
    <t>천창 철거    M2     ( 호표 60 )</t>
  </si>
  <si>
    <t>용접공</t>
  </si>
  <si>
    <t>5D2B84E2E04E0C9A031DC179366F0F9075E2A3</t>
  </si>
  <si>
    <t>5DF1146D80478C980F80D4894C78145D2B84E2E04E0C9A031DC179366F0F9075E2A3</t>
  </si>
  <si>
    <t>5DF1146D80478C980F80D4894C78145D2B84E2E04E0C9A031DC179366F0F9075E34A</t>
  </si>
  <si>
    <t>인력품의 5%</t>
  </si>
  <si>
    <t>5DF1146D80478C980F80D4894C78145CEBD419504E8A9875E9E46935AC001</t>
  </si>
  <si>
    <t>외부데크 철거  틀포함  M2     ( 호표 61 )</t>
  </si>
  <si>
    <t>5DF1146D80478C980F80D4E9D45D0C5D2B84E2E04E0C9A031DC179366F0F9075E199</t>
  </si>
  <si>
    <t>5DF1146D80478C980F80D4E9D45D0C5D2B84E2E04E0C9A031DC179366F0F9075E34A</t>
  </si>
  <si>
    <t>소모재료 및 공구손료</t>
  </si>
  <si>
    <t>인력품의 1%</t>
  </si>
  <si>
    <t>5DF1146D80478C980F80D4E9D45D0C5CEBD419504E8A9875E9E46935AC001</t>
  </si>
  <si>
    <t>목재벤치 철거  1600*400*450  EA     ( 호표 62 )</t>
  </si>
  <si>
    <t>5DF1146D80478C980F80D4D9CA97D55D2B84E2E04E0C9A031DC179366F0F9075E34A</t>
  </si>
  <si>
    <t>5DF1146D80478C980F80D4D9CA97D55CEBD419504E8A9875E9E46935AC001</t>
  </si>
  <si>
    <t>목재벤치 철거  8000*600*550  EA     ( 호표 63 )</t>
  </si>
  <si>
    <t>5DF1146D80478C980F80D4D9CA97D45D2B84E2E04E0C9A031DC179366F0F9075E34A</t>
  </si>
  <si>
    <t>5DF1146D80478C980F80D4D9CA97D45CEBD419504E8A9875E9E46935AC001</t>
  </si>
  <si>
    <t>목재데스크 철거  11550*800*760  EA     ( 호표 64 )</t>
  </si>
  <si>
    <t>5DF1146D80478C980F80D4D9CA97D35D2B84E2E04E0C9A031DC179366F0F9075E34A</t>
  </si>
  <si>
    <t>5DF1146D80478C980F80D4D9CA97D35CEBD419504E8A9875E9E46935AC001</t>
  </si>
  <si>
    <t>목재데스크 철거  9000*800*760  EA     ( 호표 65 )</t>
  </si>
  <si>
    <t>5DF1146D80478C980F80D4D9CA97D25D2B84E2E04E0C9A031DC179366F0F9075E34A</t>
  </si>
  <si>
    <t>5DF1146D80478C980F80D4D9CA97D25CEBD419504E8A9875E9E46935AC001</t>
  </si>
  <si>
    <t>금속구조물 철거  M2:31.11, H:2850  EA     ( 호표 66 )</t>
  </si>
  <si>
    <t>철공</t>
  </si>
  <si>
    <t>5D2B84E2E04E0C9A031DC179366F0F9075E341</t>
  </si>
  <si>
    <t>5DF1146D80478C980F80D4D9CA97D15D2B84E2E04E0C9A031DC179366F0F9075E341</t>
  </si>
  <si>
    <t>5DF1146D80478C980F80D4D9CA97D15D2B84E2E04E0C9A031DC179366F0F9075E34A</t>
  </si>
  <si>
    <t>5DF1146D80478C980F80D4D9CA97D15CEBD419504E8A9875E9E46935AC001</t>
  </si>
  <si>
    <t>금속구조물 철거  W:400, L:30500, H:600  EA     ( 호표 67 )</t>
  </si>
  <si>
    <t>5DF1146D80478C980F80D4D9CA97D05D2B84E2E04E0C9A031DC179366F0F9075E341</t>
  </si>
  <si>
    <t>5DF1146D80478C980F80D4D9CA97D05D2B84E2E04E0C9A031DC179366F0F9075E34A</t>
  </si>
  <si>
    <t>5DF1146D80478C980F80D4D9CA97D05CEBD419504E8A9875E9E46935AC001</t>
  </si>
  <si>
    <t>금속구조물 철거  W:400, L:6080, H:600  EA     ( 호표 68 )</t>
  </si>
  <si>
    <t>5DF1146D80478C980F80D4D9CA97DF5D2B84E2E04E0C9A031DC179366F0F9075E341</t>
  </si>
  <si>
    <t>5DF1146D80478C980F80D4D9CA97DF5D2B84E2E04E0C9A031DC179366F0F9075E34A</t>
  </si>
  <si>
    <t>5DF1146D80478C980F80D4D9CA97DF5CEBD419504E8A9875E9E46935AC001</t>
  </si>
  <si>
    <t>목재구조물 철거    M2     ( 호표 69 )</t>
  </si>
  <si>
    <t>5DF1146D80478C980F80D4D9C8EA005D2B84E2E04E0C9A031DC179366F0F9075E199</t>
  </si>
  <si>
    <t>5DF1146D80478C980F80D4D9C8EA005D2B84E2E04E0C9A031DC179366F0F9075E34A</t>
  </si>
  <si>
    <t>두겁 철거  W:480  M     ( 호표 70 )</t>
  </si>
  <si>
    <t>5DF1146D80478C980F80D4D9CF19105D2B84E2E04E0C9A031DC179366F0F9075E2A3</t>
  </si>
  <si>
    <t>5DF1146D80478C980F80D4D9CF19105D2B84E2E04E0C9A031DC179366F0F9075E341</t>
  </si>
  <si>
    <t>5DF1146D80478C980F80D4D9CF19105D2B84E2E04E0C9A031DC179366F0F9075E34A</t>
  </si>
  <si>
    <t>5DF1146D80478C980F80D4D9CF19105CEBD419504E8A9875E9E46935AC001</t>
  </si>
  <si>
    <t>목재경계난간 철거  W:100, H:1550  M     ( 호표 71 )</t>
  </si>
  <si>
    <t>5DF1146D80478C980F80D4D9CF19135D2B84E2E04E0C9A031DC179366F0F9075E341</t>
  </si>
  <si>
    <t>5DF1146D80478C980F80D4D9CF19135D2B84E2E04E0C9A031DC179366F0F9075E34A</t>
  </si>
  <si>
    <t>5DF1146D80478C980F80D4D9CF19135CEBD419504E8A9875E9E46935AC001</t>
  </si>
  <si>
    <t>모르타르 배합(배합품 포함)  배합용적비 1:3, 시멘트, 모래 포함  M3  건축 9-1-1   ( 호표 72 )</t>
  </si>
  <si>
    <t>건축 9-1-1</t>
  </si>
  <si>
    <t>시멘트</t>
  </si>
  <si>
    <t>대리점</t>
  </si>
  <si>
    <t>5AD1E4D6504E7A9CEB9CDBE984EC05AB83FE15</t>
  </si>
  <si>
    <t>5DF0746890455391CD941B29640F195AD1E4D6504E7A9CEB9CDBE984EC05AB83FE15</t>
  </si>
  <si>
    <t>모래</t>
  </si>
  <si>
    <t>도착도</t>
  </si>
  <si>
    <t>5AFCD41920423F9B7DAA1F898AF0481F2FCFB7</t>
  </si>
  <si>
    <t>5DF0746890455391CD941B29640F195AFCD41920423F9B7DAA1F898AF0481F2FCFB7</t>
  </si>
  <si>
    <t>모르타르 배합</t>
  </si>
  <si>
    <t>모래채가름 포함</t>
  </si>
  <si>
    <t>호표 73</t>
  </si>
  <si>
    <t>5DF0746890455391CD941B195D1E68</t>
  </si>
  <si>
    <t>5DF0746890455391CD941B29640F195DF0746890455391CD941B195D1E68</t>
  </si>
  <si>
    <t>모르타르 배합  모래채가름 포함  M3  건축 9-1-1   ( 호표 73 )</t>
  </si>
  <si>
    <t>5DF0746890455391CD941B195D1E685D2B84E2E04E0C9A031DC179366F0F9075E34A</t>
  </si>
  <si>
    <t>걸레받이 설치  중밀도섬유판, H=75~120mm 기준  M  건축 5-2-6   ( 호표 74 )</t>
  </si>
  <si>
    <t>건축 5-2-6</t>
  </si>
  <si>
    <t>내장공</t>
  </si>
  <si>
    <t>5D2B84E2E04E0C9A031DC179366F0F9075E0F4</t>
  </si>
  <si>
    <t>5DF0F41E30407297E0A27359FBFB575D2B84E2E04E0C9A031DC179366F0F9075E0F4</t>
  </si>
  <si>
    <t>5DF0F41E30407297E0A27359FBFB575D2B84E2E04E0C9A031DC179366F0F9075E34A</t>
  </si>
  <si>
    <t>5DF0F41E30407297E0A27359FBFB575CEBD419504E8A9875E9E46935AC001</t>
  </si>
  <si>
    <t>베이스비드(홈내기) 설치  AL, H=10mm  M  건축 8-1-2   ( 호표 75 )</t>
  </si>
  <si>
    <t>건축 8-1-2</t>
  </si>
  <si>
    <t>코너비드</t>
  </si>
  <si>
    <t>코너비드, 알루미늄, 베이스, 10*10mm</t>
  </si>
  <si>
    <t>5AD1E4D6504A81905AE5769991BD0EEA100EBD</t>
  </si>
  <si>
    <t>5DF074631042B39278F4D4C9232F335AD1E4D6504A81905AE5769991BD0EEA100EBD</t>
  </si>
  <si>
    <t>코너비드 설치</t>
  </si>
  <si>
    <t>호표 76</t>
  </si>
  <si>
    <t>5DF074631042B3926E73858990C90F</t>
  </si>
  <si>
    <t>5DF074631042B39278F4D4C9232F335DF074631042B3926E73858990C90F</t>
  </si>
  <si>
    <t>코너비드 설치  재료비 별도  M  건축 8-1-2   ( 호표 76 )</t>
  </si>
  <si>
    <t>미장공</t>
  </si>
  <si>
    <t>5D2B84E2E04E0C9A031DC179366F0F9075E19D</t>
  </si>
  <si>
    <t>5DF074631042B3926E73858990C90F5D2B84E2E04E0C9A031DC179366F0F9075E19D</t>
  </si>
  <si>
    <t>메탈스터드설치  C-STUD,100*45*0.8t  M2  건축 20-7   ( 호표 77 )</t>
  </si>
  <si>
    <t>건축 20-7</t>
  </si>
  <si>
    <t>C-RUNNER</t>
  </si>
  <si>
    <t>102*40*0.8t</t>
  </si>
  <si>
    <t>5AD1E4D65049F898BFBFBAB936FCAC1F2170C6</t>
  </si>
  <si>
    <t>5DF0F41200470192A8C404798714705AD1E4D65049F898BFBFBAB936FCAC1F2170C6</t>
  </si>
  <si>
    <t>C-STUD</t>
  </si>
  <si>
    <t>100*45*0.8t</t>
  </si>
  <si>
    <t>5AD1E4D65049F898BFBFBAB936FCAC1F221857</t>
  </si>
  <si>
    <t>5DF0F41200470192A8C404798714705AD1E4D65049F898BFBFBAB936FCAC1F221857</t>
  </si>
  <si>
    <t>RUNNER 고정용 핀</t>
  </si>
  <si>
    <t>NK-27</t>
  </si>
  <si>
    <t>5AD1F4FC4044869572FD8BC994A6B3ED5F889F</t>
  </si>
  <si>
    <t>5DF0F41200470192A8C404798714705AD1F4FC4044869572FD8BC994A6B3ED5F889F</t>
  </si>
  <si>
    <t>Metal Screw</t>
  </si>
  <si>
    <t>#8, ∮4.2*13mm</t>
  </si>
  <si>
    <t>5AD1F4FC40448D98D25383493D601C81F5BCDC</t>
  </si>
  <si>
    <t>5DF0F41200470192A8C404798714705AD1F4FC40448D98D25383493D601C81F5BCDC</t>
  </si>
  <si>
    <t>5DF0F41200470192A8C404798714705D2B84E2E04E0C9A031DC179366F0F9075E341</t>
  </si>
  <si>
    <t>5DF0F41200470192A8C404798714705CEBD419504E8A9875E9E46935AC001</t>
  </si>
  <si>
    <t>인조광물섬유판(공간넣기 - 벽)  유리면매트, 밀도24kg/㎥, 50mm(일면은박지)  M2  건축 20-6-2   ( 호표 78 )</t>
  </si>
  <si>
    <t>건축 20-6-2</t>
  </si>
  <si>
    <t>섬유단열재</t>
  </si>
  <si>
    <t>섬유단열재, 유리솜, 밀도24kg/㎥, 50mm, 유리면매트</t>
  </si>
  <si>
    <t>5AD1E4D6504BA696CA5D3689865A3E3F527C19</t>
  </si>
  <si>
    <t>5DF0F41B60423D948FFEB1795B92415AD1E4D6504BA696CA5D3689865A3E3F527C19</t>
  </si>
  <si>
    <t>은박지</t>
  </si>
  <si>
    <t>한면</t>
  </si>
  <si>
    <t>5AD1E4D6504BA696CA5D36B95BD72F224EF72B</t>
  </si>
  <si>
    <t>5DF0F41B60423D948FFEB1795B92415AD1E4D6504BA696CA5D36B95BD72F224EF72B</t>
  </si>
  <si>
    <t>인조광물섬유판 설치(공간넣기, 벽)</t>
  </si>
  <si>
    <t>호표 80</t>
  </si>
  <si>
    <t>5DF0F41B60423D94985943F92E363F</t>
  </si>
  <si>
    <t>5DF0F41B60423D948FFEB1795B92415DF0F41B60423D94985943F92E363F</t>
  </si>
  <si>
    <t>석고판 나사 고정(바탕용)  벽, 9.5T*2겹  M2  건축 11-3-1.2   ( 호표 79 )</t>
  </si>
  <si>
    <t>건축 11-3-1.2</t>
  </si>
  <si>
    <t>5DF0F41C0045CD9AE5106219FD34675AD1E4D65049F8988274BE79BF1AB0AB87D81E</t>
  </si>
  <si>
    <t>5DF0F41C0045CD9AE5106219FD34675AD1F4FC40448D98D2416AD9744FAF78AA2670</t>
  </si>
  <si>
    <t>벽, 2겹 붙임</t>
  </si>
  <si>
    <t>호표 81</t>
  </si>
  <si>
    <t>5DF0F41C0045CD9AE5106219FD341B</t>
  </si>
  <si>
    <t>5DF0F41C0045CD9AE5106219FD34675DF0F41C0045CD9AE5106219FD341B</t>
  </si>
  <si>
    <t>인조광물섬유판 설치(공간넣기, 벽)  50mm 이하  M2  건축 5-3-2   ( 호표 80 )</t>
  </si>
  <si>
    <t>건축 5-3-2</t>
  </si>
  <si>
    <t>5DF0F41B60423D94985943F92E363F5D2B84E2E04E0C9A031DC179366F0F9075E0F4</t>
  </si>
  <si>
    <t>5DF0F41B60423D94985943F92E363F5D2B84E2E04E0C9A031DC179366F0F9075E34A</t>
  </si>
  <si>
    <t>석고판(나사고정) 설치 - 바탕용  벽, 2겹 붙임  M2  건축 5-2-2   ( 호표 81 )</t>
  </si>
  <si>
    <t>건축 5-2-2</t>
  </si>
  <si>
    <t>5DF0F41C0045CD9AE5106219FD341B5D2B84E2E04E0C9A031DC179366F0F9075E0F4</t>
  </si>
  <si>
    <t>5DF0F41C0045CD9AE5106219FD341B5D2B84E2E04E0C9A031DC179366F0F9075E34A</t>
  </si>
  <si>
    <t>5DF0F41C0045CD9AE5106219FD341B5CEBD419504E8A9875E9E46935AC001</t>
  </si>
  <si>
    <t>보강철물  ㅁ-30*30*2.3=40*20*2.3  M     ( 호표 82 )</t>
  </si>
  <si>
    <t>일반구조용각형강관</t>
  </si>
  <si>
    <t>일반구조용각형강관, 각형강관, 30*30*2.3mm</t>
  </si>
  <si>
    <t>5AA4A479C049B295B616D0891FA8E4BDD534DF</t>
  </si>
  <si>
    <t>5DF0A490C04F2A971F3F6229C15D885AA4A479C049B295B616D0891FA8E4BDD534DF</t>
  </si>
  <si>
    <t>각종 잡철물 제작 설치</t>
  </si>
  <si>
    <t>철재, 간단</t>
  </si>
  <si>
    <t>호표 83</t>
  </si>
  <si>
    <t>5DF0A490C048FC908BD5DE39C01391</t>
  </si>
  <si>
    <t>5DF0A490C04F2A971F3F6229C15D885DF0A490C048FC908BD5DE39C01391</t>
  </si>
  <si>
    <t>녹막이페인트 붓칠</t>
  </si>
  <si>
    <t>철재면, 1회, 1종</t>
  </si>
  <si>
    <t>호표 84</t>
  </si>
  <si>
    <t>5DF0E439A048DC98319792896921AA</t>
  </si>
  <si>
    <t>5DF0A490C04F2A971F3F6229C15D885DF0E439A048DC98319792896921AA</t>
  </si>
  <si>
    <t>5DF0A490C04F2A971F3F6229C15D885AFCD419204A7597754078A9C5E471F97A457C</t>
  </si>
  <si>
    <t>각종 잡철물 제작 설치  철재, 간단  kg  건축 8-4-1   ( 호표 83 )</t>
  </si>
  <si>
    <t>건축 8-4-1</t>
  </si>
  <si>
    <t>각종 잡철물 제작</t>
  </si>
  <si>
    <t>호표 85</t>
  </si>
  <si>
    <t>5DF0A490C048FC908BE6228903BEFA</t>
  </si>
  <si>
    <t>5DF0A490C048FC908BD5DE39C013915DF0A490C048FC908BE6228903BEFA</t>
  </si>
  <si>
    <t>각종 잡철물 설치</t>
  </si>
  <si>
    <t>호표 86</t>
  </si>
  <si>
    <t>5DF0A490C048FC908BE622992A471D</t>
  </si>
  <si>
    <t>5DF0A490C048FC908BD5DE39C013915DF0A490C048FC908BE622992A471D</t>
  </si>
  <si>
    <t>녹막이페인트 붓칠  철재면, 1회, 1종  M2  건축 11-2-6   ( 호표 84 )</t>
  </si>
  <si>
    <t>건축 11-2-6</t>
  </si>
  <si>
    <t>녹막이 페인트칠</t>
  </si>
  <si>
    <t>호표 87</t>
  </si>
  <si>
    <t>5DF0E439A048DC9831854CC93BE59E</t>
  </si>
  <si>
    <t>5DF0E439A048DC98319792896921AA5DF0E439A048DC9831854CC93BE59E</t>
  </si>
  <si>
    <t>철재면, 1회</t>
  </si>
  <si>
    <t>호표 88</t>
  </si>
  <si>
    <t>5DF0E439A048DC9831855D392C9520</t>
  </si>
  <si>
    <t>5DF0E439A048DC98319792896921AA5DF0E439A048DC9831855D392C9520</t>
  </si>
  <si>
    <t>각종 잡철물 제작  철재, 간단  kg  건축 8-4-1   ( 호표 85 )</t>
  </si>
  <si>
    <t>용접봉(연강용)</t>
  </si>
  <si>
    <t>3.2(KSE4301)</t>
  </si>
  <si>
    <t>5AC7449A9049BA9F16396C39F5301CFBDF9008</t>
  </si>
  <si>
    <t>5DF0A490C048FC908BE6228903BEFA5AC7449A9049BA9F16396C39F5301CFBDF9008</t>
  </si>
  <si>
    <t>기체</t>
  </si>
  <si>
    <t>5AFCE43E104BD191373FB809B2D09C5C96BE5F</t>
  </si>
  <si>
    <t>5DF0A490C048FC908BE6228903BEFA5AFCE43E104BD191373FB809B2D09C5C96BE5F</t>
  </si>
  <si>
    <t>5DF0A490C048FC908BE6228903BEFA5AFC94BCC044EB90B1939A39E2A46B693660A0</t>
  </si>
  <si>
    <t>용접기(교류)</t>
  </si>
  <si>
    <t>500Amp</t>
  </si>
  <si>
    <t>HR</t>
  </si>
  <si>
    <t>호표 89</t>
  </si>
  <si>
    <t>5AE254C81047BB9907BFACE948847CCE2B0309AE</t>
  </si>
  <si>
    <t>5DF0A490C048FC908BE6228903BEFA5AE254C81047BB9907BFACE948847CCE2B0309AE</t>
  </si>
  <si>
    <t>공통자재</t>
  </si>
  <si>
    <t>일반경비, 전력</t>
  </si>
  <si>
    <t>kwh</t>
  </si>
  <si>
    <t>5DB9542C5043A794FB906C79A2358340B4EFE7</t>
  </si>
  <si>
    <t>5DF0A490C048FC908BE6228903BEFA5DB9542C5043A794FB906C79A2358340B4EFE7</t>
  </si>
  <si>
    <t>5DF0A490C048FC908BE6228903BEFA5D2B84E2E04E0C9A031DC179366F0F9075E341</t>
  </si>
  <si>
    <t>5DF0A490C048FC908BE6228903BEFA5D2B84E2E04E0C9A031DC179366F0F9075E34A</t>
  </si>
  <si>
    <t>5DF0A490C048FC908BE6228903BEFA5D2B84E2E04E0C9A031DC179366F0F9075E2A3</t>
  </si>
  <si>
    <t>특별인부</t>
  </si>
  <si>
    <t>5D2B84E2E04E0C9A031DC179366F0F9075E34B</t>
  </si>
  <si>
    <t>5DF0A490C048FC908BE6228903BEFA5D2B84E2E04E0C9A031DC179366F0F9075E34B</t>
  </si>
  <si>
    <t>5DF0A490C048FC908BE6228903BEFA5CEBD419504E8A9875E9E46935AC001</t>
  </si>
  <si>
    <t>각종 잡철물 설치  철재, 간단  kg  건축 8-4-1   ( 호표 86 )</t>
  </si>
  <si>
    <t>5DF0A490C048FC908BE622992A471D5AC7449A9049BA9F16396C39F5301CFBDF9008</t>
  </si>
  <si>
    <t>5DF0A490C048FC908BE622992A471D5AFCE43E104BD191373FB809B2D09C5C96BE5F</t>
  </si>
  <si>
    <t>5DF0A490C048FC908BE622992A471D5AFC94BCC044EB90B1939A39E2A46B693660A0</t>
  </si>
  <si>
    <t>5DF0A490C048FC908BE622992A471D5AE254C81047BB9907BFACE948847CCE2B0309AE</t>
  </si>
  <si>
    <t>5DF0A490C048FC908BE622992A471D5DB9542C5043A794FB906C79A2358340B4EFE7</t>
  </si>
  <si>
    <t>5DF0A490C048FC908BE622992A471D5D2B84E2E04E0C9A031DC179366F0F9075E341</t>
  </si>
  <si>
    <t>5DF0A490C048FC908BE622992A471D5D2B84E2E04E0C9A031DC179366F0F9075E34A</t>
  </si>
  <si>
    <t>5DF0A490C048FC908BE622992A471D5D2B84E2E04E0C9A031DC179366F0F9075E2A3</t>
  </si>
  <si>
    <t>5DF0A490C048FC908BE622992A471D5D2B84E2E04E0C9A031DC179366F0F9075E34B</t>
  </si>
  <si>
    <t>5DF0A490C048FC908BE622992A471D5CEBD419504E8A9875E9E46935AC001</t>
  </si>
  <si>
    <t>녹막이 페인트칠  철재면, 1회, 1종  M2  건축 11-2-6   ( 호표 87 )</t>
  </si>
  <si>
    <t>방청페인트</t>
  </si>
  <si>
    <t>방청페인트, KSM6030-1종1류, 광명단페인트</t>
  </si>
  <si>
    <t>5AD1F4FF1047469AF6EB0CE9CB92447970B6C0</t>
  </si>
  <si>
    <t>5DF0E439A048DC9831854CC93BE59E5AD1F4FF1047469AF6EB0CE9CB92447970B6C0</t>
  </si>
  <si>
    <t>시너</t>
  </si>
  <si>
    <t>시너, KSM6060, 1종</t>
  </si>
  <si>
    <t>5AD1F4FF1047469A2907BE69D7B9D98134328E</t>
  </si>
  <si>
    <t>5DF0E439A048DC9831854CC93BE59E5AD1F4FF1047469A2907BE69D7B9D98134328E</t>
  </si>
  <si>
    <t>주재료비의 3%</t>
  </si>
  <si>
    <t>5DF0E439A048DC9831854CC93BE59E5CEBD419504E8A9875E9E46935AC001</t>
  </si>
  <si>
    <t>녹막이 페인트칠  철재면, 1회  M2  건축 11-2-6   ( 호표 88 )</t>
  </si>
  <si>
    <t>도장공</t>
  </si>
  <si>
    <t>5D2B84E2E04E0C9A031DC179366F0F9075E193</t>
  </si>
  <si>
    <t>5DF0E439A048DC9831855D392C95205D2B84E2E04E0C9A031DC179366F0F9075E193</t>
  </si>
  <si>
    <t>5DF0E439A048DC9831855D392C95205D2B84E2E04E0C9A031DC179366F0F9075E34A</t>
  </si>
  <si>
    <t>용접기(교류)  500Amp  HR  공통 8-3(7611)   ( 호표 89 )</t>
  </si>
  <si>
    <t>공통 8-3(7611)</t>
  </si>
  <si>
    <t>A</t>
  </si>
  <si>
    <t>대</t>
  </si>
  <si>
    <t>천원</t>
  </si>
  <si>
    <t>5AE254C81047BB9907BFACE948847CCE2B0309</t>
  </si>
  <si>
    <t>5AE254C81047BB9907BFACE948847CCE2B0309AE5AE254C81047BB9907BFACE948847CCE2B0309</t>
  </si>
  <si>
    <t>석고판(나사고정) 설치 - 바탕용  천장, 2겹 붙임  M2  건축 5-2-2   ( 호표 90 )</t>
  </si>
  <si>
    <t>5DF0F41C0045CD9AD4B3B7392D087D5D2B84E2E04E0C9A031DC179366F0F9075E0F4</t>
  </si>
  <si>
    <t>5DF0F41C0045CD9AD4B3B7392D087D5D2B84E2E04E0C9A031DC179366F0F9075E34A</t>
  </si>
  <si>
    <t>노임할증</t>
  </si>
  <si>
    <t>인력품의 30%</t>
  </si>
  <si>
    <t>5DF0F41C0045CD9AD4B3B7392D087D5CEBD419504E8A9875E9E46935AF002</t>
  </si>
  <si>
    <t>5CEBD419504E8A9875E9E46935AF002</t>
  </si>
  <si>
    <t>5DF0F41C0045CD9AD4B3B7392D087D5CEBD419504E8A9875E9E46935AC001</t>
  </si>
  <si>
    <t>경량천장철골틀 설치    M2  건축 8-3-1   ( 호표 91 )</t>
  </si>
  <si>
    <t>건축 8-3-1</t>
  </si>
  <si>
    <t>5DF0A494A0457A9B508192891C63115D2B84E2E04E0C9A031DC179366F0F9075E0F4</t>
  </si>
  <si>
    <t>5DF0A494A0457A9B508192891C63115D2B84E2E04E0C9A031DC179366F0F9075E34A</t>
  </si>
  <si>
    <t>인력품의 6%</t>
  </si>
  <si>
    <t>5DF0A494A0457A9B508192891C63115CEBD419504E8A9875E9E46935AC001</t>
  </si>
  <si>
    <t>몰딩 설치    M  건축 8-1-5   ( 호표 92 )</t>
  </si>
  <si>
    <t>5DF0F416F04FF3988BA850595949895D2B84E2E04E0C9A031DC179366F0F9075E0F4</t>
  </si>
  <si>
    <t>인력품의 4%</t>
  </si>
  <si>
    <t>5DF0F416F04FF3988BA850595949895CEBD419504E8A9875E9E46935AC001</t>
  </si>
  <si>
    <t>모르타르 바름  3.6m 이하, 2회(T=24mm 이하 기준)  M2  건축 9-1-2   ( 호표 93 )</t>
  </si>
  <si>
    <t>건축 9-1-2</t>
  </si>
  <si>
    <t>5DF074689045529756FB19099185C95D2B84E2E04E0C9A031DC179366F0F9075E19D</t>
  </si>
  <si>
    <t>5DF074689045529756FB19099185C95D2B84E2E04E0C9A031DC179366F0F9075E34A</t>
  </si>
  <si>
    <t>5DF074689045529756FB19099185C95CEBD419504E8A9875E9E46935AC001</t>
  </si>
  <si>
    <t>바탕고르기  바닥, 24mm 이하 기준  M2  건축 3-1-1   ( 호표 94 )</t>
  </si>
  <si>
    <t>건축 3-1-1</t>
  </si>
  <si>
    <t>5DF0D4D0C040739368279D09D4425A5D2B84E2E04E0C9A031DC179366F0F9075E19D</t>
  </si>
  <si>
    <t>5DF0D4D0C040739368279D09D4425A5D2B84E2E04E0C9A031DC179366F0F9075E34A</t>
  </si>
  <si>
    <t>갈바후레임  갈바 45*100*1.6T, 분체  M     ( 호표 95 )</t>
  </si>
  <si>
    <t>갈바강판(분체도장)</t>
  </si>
  <si>
    <t>1.6T</t>
  </si>
  <si>
    <t>호표 96</t>
  </si>
  <si>
    <t>5DF0A490C04D7A9E8F69EFE94A5942</t>
  </si>
  <si>
    <t>5DF0C4EC50499F910E5F756907233B5DF0A490C04D7A9E8F69EFE94A5942</t>
  </si>
  <si>
    <t>갈바강판(분체도장)  1.6T  M2     ( 호표 96 )</t>
  </si>
  <si>
    <t>합금화용융아연도금강판</t>
  </si>
  <si>
    <t>합금화용융아연도금강판, 갈바륨, 1.60mm</t>
  </si>
  <si>
    <t>5AD1E4D6504F009F158D0139AFD15A2503310E</t>
  </si>
  <si>
    <t>5DF0A490C04D7A9E8F69EFE94A59425AD1E4D6504F009F158D0139AFD15A2503310E</t>
  </si>
  <si>
    <t>철재, 간단(강판의 가공설치)</t>
  </si>
  <si>
    <t>호표 97</t>
  </si>
  <si>
    <t>5DF0A490C048FC909442F429914469</t>
  </si>
  <si>
    <t>5DF0A490C04D7A9E8F69EFE94A59425DF0A490C048FC909442F429914469</t>
  </si>
  <si>
    <t>분체도장</t>
  </si>
  <si>
    <t>철재면</t>
  </si>
  <si>
    <t>㎡</t>
  </si>
  <si>
    <t>5DF0E42BC04BE591CC6842E989221B</t>
  </si>
  <si>
    <t>5DF0A490C04D7A9E8F69EFE94A59425DF0E42BC04BE591CC6842E989221B</t>
  </si>
  <si>
    <t>5DF0A490C04D7A9E8F69EFE94A59425AFCD419204A7597754078A9C5E471F97A457C</t>
  </si>
  <si>
    <t>각종 잡철물 제작 설치  철재, 간단(강판의 가공설치)  kg  건축 8-4-1   ( 호표 97 )</t>
  </si>
  <si>
    <t>호표 98</t>
  </si>
  <si>
    <t>5DF0A490C048FC90947E2219C03552</t>
  </si>
  <si>
    <t>5DF0A490C048FC909442F4299144695DF0A490C048FC90947E2219C03552</t>
  </si>
  <si>
    <t>호표 99</t>
  </si>
  <si>
    <t>5DF0A490C048FC90947E220939A4E8</t>
  </si>
  <si>
    <t>5DF0A490C048FC909442F4299144695DF0A490C048FC90947E220939A4E8</t>
  </si>
  <si>
    <t>각종 잡철물 제작  철재, 간단(강판의 가공설치)  kg  건축 8-4-1   ( 호표 98 )</t>
  </si>
  <si>
    <t>5DF0A490C048FC90947E2219C035525AC7449A9049BA9F16396C39F5301CFBDF9008</t>
  </si>
  <si>
    <t>5DF0A490C048FC90947E2219C035525AFCE43E104BD191373FB809B2D09C5C96BE5F</t>
  </si>
  <si>
    <t>5DF0A490C048FC90947E2219C035525AFC94BCC044EB90B1939A39E2A46B693660A0</t>
  </si>
  <si>
    <t>5DF0A490C048FC90947E2219C035525AE254C81047BB9907BFACE948847CCE2B0309AE</t>
  </si>
  <si>
    <t>5DF0A490C048FC90947E2219C035525DB9542C5043A794FB906C79A2358340B4EFE7</t>
  </si>
  <si>
    <t>철판공</t>
  </si>
  <si>
    <t>5D2B84E2E04E0C9A031DC179366F0F9075E2A1</t>
  </si>
  <si>
    <t>5DF0A490C048FC90947E2219C035525D2B84E2E04E0C9A031DC179366F0F9075E2A1</t>
  </si>
  <si>
    <t>5DF0A490C048FC90947E2219C035525D2B84E2E04E0C9A031DC179366F0F9075E34A</t>
  </si>
  <si>
    <t>5DF0A490C048FC90947E2219C035525D2B84E2E04E0C9A031DC179366F0F9075E2A3</t>
  </si>
  <si>
    <t>5DF0A490C048FC90947E2219C035525D2B84E2E04E0C9A031DC179366F0F9075E34B</t>
  </si>
  <si>
    <t>5DF0A490C048FC90947E2219C035525CEBD419504E8A9875E9E46935AC001</t>
  </si>
  <si>
    <t>각종 잡철물 설치  철재, 간단(강판의 가공설치)  kg  건축 8-4-1   ( 호표 99 )</t>
  </si>
  <si>
    <t>5DF0A490C048FC90947E220939A4E85AC7449A9049BA9F16396C39F5301CFBDF9008</t>
  </si>
  <si>
    <t>5DF0A490C048FC90947E220939A4E85AFCE43E104BD191373FB809B2D09C5C96BE5F</t>
  </si>
  <si>
    <t>5DF0A490C048FC90947E220939A4E85AFC94BCC044EB90B1939A39E2A46B693660A0</t>
  </si>
  <si>
    <t>5DF0A490C048FC90947E220939A4E85AE254C81047BB9907BFACE948847CCE2B0309AE</t>
  </si>
  <si>
    <t>5DF0A490C048FC90947E220939A4E85DB9542C5043A794FB906C79A2358340B4EFE7</t>
  </si>
  <si>
    <t>5DF0A490C048FC90947E220939A4E85D2B84E2E04E0C9A031DC179366F0F9075E2A1</t>
  </si>
  <si>
    <t>5DF0A490C048FC90947E220939A4E85D2B84E2E04E0C9A031DC179366F0F9075E34A</t>
  </si>
  <si>
    <t>5DF0A490C048FC90947E220939A4E85D2B84E2E04E0C9A031DC179366F0F9075E2A3</t>
  </si>
  <si>
    <t>5DF0A490C048FC90947E220939A4E85D2B84E2E04E0C9A031DC179366F0F9075E34B</t>
  </si>
  <si>
    <t>5DF0A490C048FC90947E220939A4E85CEBD419504E8A9875E9E46935AC001</t>
  </si>
  <si>
    <t>스틸후레임  ST'L 30*115*1.6T, 분체  M     ( 호표 100 )</t>
  </si>
  <si>
    <t>일반강판</t>
  </si>
  <si>
    <t>1.6T,분체도장</t>
  </si>
  <si>
    <t>호표 101</t>
  </si>
  <si>
    <t>5DF0A490C04D7A9E8F69EFE94FC3FA</t>
  </si>
  <si>
    <t>5DF0C4EC50499F910E5F75690723385DF0A490C04D7A9E8F69EFE94FC3FA</t>
  </si>
  <si>
    <t>일반강판  1.6T,분체도장  M2     ( 호표 101 )</t>
  </si>
  <si>
    <t>냉연박판</t>
  </si>
  <si>
    <t>냉연박판, 1.00∼1.75mm</t>
  </si>
  <si>
    <t>5AD1E4D6504F009F6DAEA5994AD9F72974C94E</t>
  </si>
  <si>
    <t>5DF0A490C04D7A9E8F69EFE94FC3FA5AD1E4D6504F009F6DAEA5994AD9F72974C94E</t>
  </si>
  <si>
    <t>5DF0A490C04D7A9E8F69EFE94FC3FA5DF0A490C048FC909442F429914469</t>
  </si>
  <si>
    <t>5DF0A490C04D7A9E8F69EFE94FC3FA5DF0E439A048DC98319792896921AA</t>
  </si>
  <si>
    <t>5DF0A490C04D7A9E8F69EFE94FC3FA5DF0E42BC04BE591CC6842E989221B</t>
  </si>
  <si>
    <t>5DF0A490C04D7A9E8F69EFE94FC3FA5AFCD419204A7597754078A9C5E471F97A457C</t>
  </si>
  <si>
    <t>수밀코킹  재료비 별도  M  건축 6-6-1   ( 호표 102 )</t>
  </si>
  <si>
    <t>코킹공</t>
  </si>
  <si>
    <t>기타 직종</t>
  </si>
  <si>
    <t>5D2B84E2E04E0C9A031D8BC9879EFF438475F8</t>
  </si>
  <si>
    <t>5DF0844940458E9E3FF30FD9A9CC065D2B84E2E04E0C9A031D8BC9879EFF438475F8</t>
  </si>
  <si>
    <t>걸레받이용 페인트칠  붓칠, 2회, 재료비  M2  건축 11-2-10   ( 호표 103 )</t>
  </si>
  <si>
    <t>건축 11-2-10</t>
  </si>
  <si>
    <t>아크릴수지페인트</t>
  </si>
  <si>
    <t>아크릴수지페인트, KSM6020-2종1급, 흑색</t>
  </si>
  <si>
    <t>5AD1F4FF1047469AF670CEA94C64A3A5CF72ED</t>
  </si>
  <si>
    <t>5DF0E43A404CF09EE3AF04E967728E5AD1F4FF1047469AF670CEA94C64A3A5CF72ED</t>
  </si>
  <si>
    <t>5DF0E43A404CF09EE3AF04E967728E5AD1F4FF1047469A2907BE69D7B9D98134328E</t>
  </si>
  <si>
    <t>퍼티</t>
  </si>
  <si>
    <t>퍼티, 319퍼티, 회색</t>
  </si>
  <si>
    <t>1L=1.55kg</t>
  </si>
  <si>
    <t>5AD1F4FF1046A19E8E7959E9784668C5D31BA3</t>
  </si>
  <si>
    <t>5DF0E43A404CF09EE3AF04E967728E5AD1F4FF1046A19E8E7959E9784668C5D31BA3</t>
  </si>
  <si>
    <t>연마지</t>
  </si>
  <si>
    <t>연마지, #120~180, 230*280mm</t>
  </si>
  <si>
    <t>장</t>
  </si>
  <si>
    <t>5AD1F4FC404B3F9F4F5D1E196F421C2B36923A</t>
  </si>
  <si>
    <t>5DF0E43A404CF09EE3AF04E967728E5AD1F4FC404B3F9F4F5D1E196F421C2B36923A</t>
  </si>
  <si>
    <t>걸레받이용 페인트칠  붓칠, 2회, 노무비  M2  건축 11-2-10   ( 호표 104 )</t>
  </si>
  <si>
    <t>5DF0E43A404CF09EE3AF04F90DD4865D2B84E2E04E0C9A031DC179366F0F9075E193</t>
  </si>
  <si>
    <t>5DF0E43A404CF09EE3AF04F90DD4865D2B84E2E04E0C9A031DC179366F0F9075E34A</t>
  </si>
  <si>
    <t>콘크리트·모르타르면 바탕만들기    M2  건축 11-1-1   ( 호표 105 )</t>
  </si>
  <si>
    <t>건축 11-1-1</t>
  </si>
  <si>
    <t>퍼티, 319퍼티, 백색</t>
  </si>
  <si>
    <t>5AD1F4FF1046A19E8E7959E9784668C5D31A9D</t>
  </si>
  <si>
    <t>5DF0E42BC04BE591CC68531900D1965AD1F4FF1046A19E8E7959E9784668C5D31A9D</t>
  </si>
  <si>
    <t>5DF0E42BC04BE591CC68531900D1965AD1F4FC404B3F9F4F5D1E196F421C2B36923A</t>
  </si>
  <si>
    <t>5DF0E42BC04BE591CC68531900D1965D2B84E2E04E0C9A031DC179366F0F9075E193</t>
  </si>
  <si>
    <t>5DF0E42BC04BE591CC68531900D1965D2B84E2E04E0C9A031DC179366F0F9075E34A</t>
  </si>
  <si>
    <t>수성페인트 롤러칠  내부, 2회, 1급, 합성수지에멀션페인트  M2  건축 11-2-2   ( 호표 106 )</t>
  </si>
  <si>
    <t>건축 11-2-2</t>
  </si>
  <si>
    <t>수성페인트</t>
  </si>
  <si>
    <t>수성페인트, KSM6010-2종1급, 백색</t>
  </si>
  <si>
    <t>5AD1F4FF1047469AF67065D9E531D010757383</t>
  </si>
  <si>
    <t>5DF0E43B50475D98B21D8E59FFF1B35AD1F4FF1047469AF67065D9E531D010757383</t>
  </si>
  <si>
    <t>주재료비의 6%</t>
  </si>
  <si>
    <t>5DF0E43B50475D98B21D8E59FFF1B35CEBD419504E8A9875E9E46935AC001</t>
  </si>
  <si>
    <t>수성페인트 롤러칠  2회  M2  건축 11-2-2   ( 호표 107 )</t>
  </si>
  <si>
    <t>5DF0E43B50475D98B21D8E59FDC0E45D2B84E2E04E0C9A031DC179366F0F9075E193</t>
  </si>
  <si>
    <t>5DF0E43B50475D98B21D8E59FDC0E45D2B84E2E04E0C9A031DC179366F0F9075E34A</t>
  </si>
  <si>
    <t>석고보드면 바탕만들기  줄퍼티  M2  건축 11-1-2   ( 호표 108 )</t>
  </si>
  <si>
    <t>건축 11-1-2</t>
  </si>
  <si>
    <t>F-Tape</t>
  </si>
  <si>
    <t>W:35~100mm</t>
  </si>
  <si>
    <t>5AD1F4FF1046A19E8E7959E9784668C5D27438</t>
  </si>
  <si>
    <t>5DF0E42BC04BE591CC6842F99016845AD1F4FF1046A19E8E7959E9784668C5D27438</t>
  </si>
  <si>
    <t>휠러</t>
  </si>
  <si>
    <t>5AD1F4FF1046A19E8E7959E9784668C5D275DD</t>
  </si>
  <si>
    <t>5DF0E42BC04BE591CC6842F99016845AD1F4FF1046A19E8E7959E9784668C5D275DD</t>
  </si>
  <si>
    <t>5DF0E42BC04BE591CC6842F99016845AD1F4FF1046A19E8E7959E9784668C5D31A9D</t>
  </si>
  <si>
    <t>5DF0E42BC04BE591CC6842F99016845AD1F4FC404B3F9F4F5D1E196F421C2B36923A</t>
  </si>
  <si>
    <t>5DF0E42BC04BE591CC6842F99016845D2B84E2E04E0C9A031DC179366F0F9075E193</t>
  </si>
  <si>
    <t>5DF0E42BC04BE591CC6842F99016845D2B84E2E04E0C9A031DC179366F0F9075E34A</t>
  </si>
  <si>
    <t>5DF0E42BC04BE591CC6842F99016845CEBD419504E8A9875E9E46935AC001</t>
  </si>
  <si>
    <t>석고보드면 바탕만들기  줄퍼티, 천장  M2  건축 11-1-2   ( 호표 109 )</t>
  </si>
  <si>
    <t>5DF0E42BC04BE591CC6842E98920525AD1F4FF1046A19E8E7959E9784668C5D27438</t>
  </si>
  <si>
    <t>5DF0E42BC04BE591CC6842E98920525AD1F4FF1046A19E8E7959E9784668C5D275DD</t>
  </si>
  <si>
    <t>5DF0E42BC04BE591CC6842E98920525AD1F4FF1046A19E8E7959E9784668C5D31A9D</t>
  </si>
  <si>
    <t>5DF0E42BC04BE591CC6842E98920525AD1F4FC404B3F9F4F5D1E196F421C2B36923A</t>
  </si>
  <si>
    <t>5DF0E42BC04BE591CC6842E98920525D2B84E2E04E0C9A031DC179366F0F9075E193</t>
  </si>
  <si>
    <t>5DF0E42BC04BE591CC6842E98920525D2B84E2E04E0C9A031DC179366F0F9075E34A</t>
  </si>
  <si>
    <t>인력품의 20%</t>
  </si>
  <si>
    <t>5DF0E42BC04BE591CC6842E98920525CEBD419504E8A9875E9E46935AF002</t>
  </si>
  <si>
    <t>5DF0E42BC04BE591CC6842E98920525CEBD419504E8A9875E9E46935AC001</t>
  </si>
  <si>
    <t>수성페인트 롤러칠  천장, 2회  M2  건축 11-2-2   ( 호표 110 )</t>
  </si>
  <si>
    <t>5DF0E43B50475D98B2659199B4D7535D2B84E2E04E0C9A031DC179366F0F9075E193</t>
  </si>
  <si>
    <t>5DF0E43B50475D98B2659199B4D7535D2B84E2E04E0C9A031DC179366F0F9075E34A</t>
  </si>
  <si>
    <t>5DF0E43B50475D98B2659199B4D7535CEBD419504E8A9875E9E46935AC001</t>
  </si>
  <si>
    <t>에폭시 페인트칠  재료비(콘크리트, 시멘트 모르타르용)  M2  건축 11-2-8   ( 호표 111 )</t>
  </si>
  <si>
    <t>유니폭시 투명라이닝</t>
  </si>
  <si>
    <t>후막형 투명 에폭시 바닥마감재(2~3mm)</t>
  </si>
  <si>
    <t>5AD1F4FF1047469AF6705B892B4AEE0B3A1920</t>
  </si>
  <si>
    <t>5DF0E43270490D97AA8A3B19FD19315AD1F4FF1047469AF6705B892B4AEE0B3A1920</t>
  </si>
  <si>
    <t>에폭시페인트</t>
  </si>
  <si>
    <t>EP1730 비철금속용 프라이머(회색)</t>
  </si>
  <si>
    <t>5AD1F4FF1047469AF6705B892B4AEE0B3A181B</t>
  </si>
  <si>
    <t>5DF0E43270490D97AA8A3B19FD19315AD1F4FF1047469AF6705B892B4AEE0B3A181B</t>
  </si>
  <si>
    <t>에폭시계시너</t>
  </si>
  <si>
    <t>024</t>
  </si>
  <si>
    <t>5AD1F4FF1047469A2907BE69D4FDC61D7C6424</t>
  </si>
  <si>
    <t>5DF0E43270490D97AA8A3B19FD19315AD1F4FF1047469A2907BE69D4FDC61D7C6424</t>
  </si>
  <si>
    <t>에폭시 코팅  롤러칠, 노무비  M2  건축 11-2-8   ( 호표 112 )</t>
  </si>
  <si>
    <t>5DF0E43270490D97AAA512D9BC47BD5D2B84E2E04E0C9A031DC179366F0F9075E193</t>
  </si>
  <si>
    <t>5DF0E43270490D97AAA512D9BC47BD5D2B84E2E04E0C9A031DC179366F0F9075E34A</t>
  </si>
  <si>
    <t>소형장비 사용  벽돌및블럭(공압식)  M3  건축 18-1-3,2   ( 호표 113 )</t>
  </si>
  <si>
    <t>착암공</t>
  </si>
  <si>
    <t>5D2B84E2E04E0C9A031DC179366F0F9075E2A4</t>
  </si>
  <si>
    <t>5DF1146D804D169D33BAA719A38A015D2B84E2E04E0C9A031DC179366F0F9075E2A4</t>
  </si>
  <si>
    <t>5DF1146D804D169D33BAA719A38A015D2B84E2E04E0C9A031DC179366F0F9075E34A</t>
  </si>
  <si>
    <t>5DF1146D804D169D33BAA719A38A015CEBD419504E8A9875E9E46935AC001</t>
  </si>
  <si>
    <t>소형브레이커(공압식)</t>
  </si>
  <si>
    <t>1.3㎥/min</t>
  </si>
  <si>
    <t>호표 114</t>
  </si>
  <si>
    <t>5AE254C81047B99EAD46D4A96AB589EA82E4EECC</t>
  </si>
  <si>
    <t>5DF1146D804D169D33BAA719A38A015AE254C81047B99EAD46D4A96AB589EA82E4EECC</t>
  </si>
  <si>
    <t>공기압축기(이동식)</t>
  </si>
  <si>
    <t>3.5㎥/min</t>
  </si>
  <si>
    <t>호표 115</t>
  </si>
  <si>
    <t>5AE254C81047B99EAD469EF93996027062E6B784</t>
  </si>
  <si>
    <t>5DF1146D804D169D33BAA719A38A015AE254C81047B99EAD469EF93996027062E6B784</t>
  </si>
  <si>
    <t>소형브레이커(공압식)  1.3㎥/min  HR  공통 8-3(5210)   ( 호표 114 )</t>
  </si>
  <si>
    <t>공통 8-3(5210)</t>
  </si>
  <si>
    <t>5AE254C81047B99EAD46D4A96AB589EA82E4EE</t>
  </si>
  <si>
    <t>5AE254C81047B99EAD46D4A96AB589EA82E4EECC5AE254C81047B99EAD46D4A96AB589EA82E4EE</t>
  </si>
  <si>
    <t>공기압축기(이동식)  3.5㎥/min  HR  공통 8-3,4(5205)   ( 호표 115 )</t>
  </si>
  <si>
    <t>공통 8-3,4(5205)</t>
  </si>
  <si>
    <t>5AE254C81047B99EAD469EF93996027062E6B7</t>
  </si>
  <si>
    <t>5AE254C81047B99EAD469EF93996027062E6B7845AE254C81047B99EAD469EF93996027062E6B7</t>
  </si>
  <si>
    <t>경유</t>
  </si>
  <si>
    <t>경유, 저유황</t>
  </si>
  <si>
    <t>5AFC94BCC045F09B62CC0729A2C56F5C9045E2</t>
  </si>
  <si>
    <t>5AE254C81047B99EAD469EF93996027062E6B7845AFC94BCC045F09B62CC0729A2C56F5C9045E2</t>
  </si>
  <si>
    <t>주연료비의 16%</t>
  </si>
  <si>
    <t>5AE254C81047B99EAD469EF93996027062E6B7845CEBD419504E8A9875E9E46935AC001</t>
  </si>
  <si>
    <t>건설기계운전사</t>
  </si>
  <si>
    <t>5D2B84E2E04E0C9A031DC179366F0F9075E72B</t>
  </si>
  <si>
    <t>5AE254C81047B99EAD469EF93996027062E6B7845D2B84E2E04E0C9A031DC179366F0F9075E72B</t>
  </si>
  <si>
    <t>발포폴리스티렌 설치(접착제붙이기, 벽)  50mm 이하  M2  건축 5-3-1   ( 호표 116 )</t>
  </si>
  <si>
    <t>건축 5-3-1</t>
  </si>
  <si>
    <t>5DF0F41B604117947348795966DD955D2B84E2E04E0C9A031DC179366F0F9075E0F4</t>
  </si>
  <si>
    <t>5DF0F41B604117947348795966DD955D2B84E2E04E0C9A031DC179366F0F9075E34A</t>
  </si>
  <si>
    <t>바탕처리  바닥  M2  건축 12-1-1   ( 호표 117 )</t>
  </si>
  <si>
    <t>건축 12-1-1</t>
  </si>
  <si>
    <t>방수공</t>
  </si>
  <si>
    <t>5D2B84E2E04E0C9A031DC179366F0F9075E19C</t>
  </si>
  <si>
    <t>5DF0844EC046E198A9201DA9B0FF115D2B84E2E04E0C9A031DC179366F0F9075E19C</t>
  </si>
  <si>
    <t>5DF0844EC046E198A9201DA9B0FF115D2B84E2E04E0C9A031DC179366F0F9075E34A</t>
  </si>
  <si>
    <t>5DF0844EC046E198A9201DA9B0FF115CEBD419504E8A9875E9E46935AC001</t>
  </si>
  <si>
    <t>방수프라이머 바름  롤러 1층(회) 바름 기준  M2  건축 6-1-2   ( 호표 118 )</t>
  </si>
  <si>
    <t>건축 6-1-2</t>
  </si>
  <si>
    <t>5DF0844EC046E19898B2F3B970FE1A5D2B84E2E04E0C9A031DC179366F0F9075E19C</t>
  </si>
  <si>
    <t>5DF0844EC046E19898B2F3B970FE1A5D2B84E2E04E0C9A031DC179366F0F9075E34A</t>
  </si>
  <si>
    <t>5DF0844EC046E19898B2F3B970FE1A5CEBD419504E8A9875E9E46935AC001</t>
  </si>
  <si>
    <t>도막바름  바닥, 도막 1층(회) 형성 기준  M2  건축 6-2-1   ( 호표 119 )</t>
  </si>
  <si>
    <t>건축 6-2-1</t>
  </si>
  <si>
    <t>5DF0844C1048469F94ECE28965FF9C5D2B84E2E04E0C9A031DC179366F0F9075E19C</t>
  </si>
  <si>
    <t>5DF0844C1048469F94ECE28965FF9C5D2B84E2E04E0C9A031DC179366F0F9075E34A</t>
  </si>
  <si>
    <t>5DF0844C1048469F94ECE28965FF9C5CEBD419504E8A9875E9E46935AC001</t>
  </si>
  <si>
    <t>도막바름  수직부, 도막 1층(회) 형성 기준  M2  건축 6-2-1   ( 호표 120 )</t>
  </si>
  <si>
    <t>5DF0844C104B1A958CE914B93A6DC25D2B84E2E04E0C9A031DC179366F0F9075E19C</t>
  </si>
  <si>
    <t>5DF0844C104B1A958CE914B93A6DC25D2B84E2E04E0C9A031DC179366F0F9075E34A</t>
  </si>
  <si>
    <t>5DF0844C104B1A958CE914B93A6DC25CEBD419504E8A9875E9E46935AC001</t>
  </si>
  <si>
    <t>무늬강판(조합페인트)  4.5mm  M2     ( 호표 121 )</t>
  </si>
  <si>
    <t>무늬강판</t>
  </si>
  <si>
    <t>무늬강판, 4.5mm</t>
  </si>
  <si>
    <t>5AD1E4D6504F009F158D0139AFD15A2BA2D04F</t>
  </si>
  <si>
    <t>5DF0A490C04D7A9E8F69EFE946E5A95AD1E4D6504F009F158D0139AFD15A2BA2D04F</t>
  </si>
  <si>
    <t>5DF0A490C04D7A9E8F69EFE946E5A95DF0A490C048FC909442F429914469</t>
  </si>
  <si>
    <t>5DF0A490C04D7A9E8F69EFE946E5A95DF0E439A048DC98319792896921AA</t>
  </si>
  <si>
    <t>유성페인트 붓칠</t>
  </si>
  <si>
    <t>철재면, 2회. 1급</t>
  </si>
  <si>
    <t>호표 125</t>
  </si>
  <si>
    <t>5DF0E43A404EBE9799026289C830B1</t>
  </si>
  <si>
    <t>5DF0A490C04D7A9E8F69EFE946E5A95DF0E43A404EBE9799026289C830B1</t>
  </si>
  <si>
    <t>5DF0A490C04D7A9E8F69EFE946E5A95AFCD419204A7597754078A9C5E471F97A457C</t>
  </si>
  <si>
    <t>보강철물  등변, 50×50×4mm  M     ( 호표 122 )</t>
  </si>
  <si>
    <t>ㄱ형강</t>
  </si>
  <si>
    <t>ㄱ형강, 등변, 50*50*4mm</t>
  </si>
  <si>
    <t>5AD1E4D6504F0394DED97BF972F49EB6477F0A</t>
  </si>
  <si>
    <t>5DF0A490C04D7B98F60EF14931AB5E5AD1E4D6504F0394DED97BF972F49EB6477F0A</t>
  </si>
  <si>
    <t>5DF0A490C04D7B98F60EF14931AB5E5DF0A490C048FC908BD5DE39C01391</t>
  </si>
  <si>
    <t>5DF0A490C04D7B98F60EF14931AB5E5DF0E439A048DC98319792896921AA</t>
  </si>
  <si>
    <t>5DF0A490C04D7B98F60EF14931AB5E5AFCD419204A7597754078A9C5E471F97A457C</t>
  </si>
  <si>
    <t>보강철물  등변, 25×25×3mm  M     ( 호표 123 )</t>
  </si>
  <si>
    <t>ㄱ형강, 등변, 25*25*3mm</t>
  </si>
  <si>
    <t>1.12kg</t>
  </si>
  <si>
    <t>5AD1E4D6504F0394DED97BF972F49EB6477F01</t>
  </si>
  <si>
    <t>5DF0A490C04D7B98F60EF14931A6DC5AD1E4D6504F0394DED97BF972F49EB6477F01</t>
  </si>
  <si>
    <t>5DF0A490C04D7B98F60EF14931A6DC5DF0A490C048FC908BD5DE39C01391</t>
  </si>
  <si>
    <t>5DF0A490C04D7B98F60EF14931A6DC5DF0E439A048DC98319792896921AA</t>
  </si>
  <si>
    <t>5DF0A490C04D7B98F60EF14931A6DC5AFCD419204A7597754078A9C5E471F97A457C</t>
  </si>
  <si>
    <t>ST 환봉  환봉 Ø13  M     ( 호표 124 )</t>
  </si>
  <si>
    <t>일반봉강</t>
  </si>
  <si>
    <t>일반봉강, SS400, ∮13mm</t>
  </si>
  <si>
    <t>5AD1E4D6504F0394EF4813C96ADDC87D79E188</t>
  </si>
  <si>
    <t>5DF0A490C04D7B98F60EF159DE762E5AD1E4D6504F0394EF4813C96ADDC87D79E188</t>
  </si>
  <si>
    <t>5DF0A490C04D7B98F60EF159DE762E5DF0A490C048FC908BD5DE39C01391</t>
  </si>
  <si>
    <t>5DF0A490C04D7B98F60EF159DE762E5DF0E439A048DC98319792896921AA</t>
  </si>
  <si>
    <t>5DF0A490C04D7B98F60EF159DE762E5AFCD419204A7597754078A9C5E471F97A457C</t>
  </si>
  <si>
    <t>유성페인트 붓칠  철재면, 2회. 1급  M2  건축 11-2-4   ( 호표 125 )</t>
  </si>
  <si>
    <t>건축 11-2-4</t>
  </si>
  <si>
    <t>철재면, 2회, 1급</t>
  </si>
  <si>
    <t>호표 126</t>
  </si>
  <si>
    <t>5DF0E43A404EBE97990262C9A1D2C5</t>
  </si>
  <si>
    <t>5DF0E43A404EBE9799026289C830B15DF0E43A404EBE97990262C9A1D2C5</t>
  </si>
  <si>
    <t>철재면, 2회</t>
  </si>
  <si>
    <t>호표 127</t>
  </si>
  <si>
    <t>5DF0E43A404EBE97990262C9A38375</t>
  </si>
  <si>
    <t>5DF0E43A404EBE9799026289C830B15DF0E43A404EBE97990262C9A38375</t>
  </si>
  <si>
    <t>유성페인트 붓칠  철재면, 2회, 1급  M2  건축 11-2-4   ( 호표 126 )</t>
  </si>
  <si>
    <t>조합페인트</t>
  </si>
  <si>
    <t>조합페인트, KSM6020-1종1급, 백색</t>
  </si>
  <si>
    <t>5AD1F4FF1047469AF6EB4A593C978349EAA7F5</t>
  </si>
  <si>
    <t>5DF0E43A404EBE97990262C9A1D2C55AD1F4FF1047469AF6EB4A593C978349EAA7F5</t>
  </si>
  <si>
    <t>5DF0E43A404EBE97990262C9A1D2C55AD1F4FF1047469A2907BE69D7B9D98134328E</t>
  </si>
  <si>
    <t>주재료비의 4%</t>
  </si>
  <si>
    <t>5DF0E43A404EBE97990262C9A1D2C55CEBD419504E8A9875E9E46935AC001</t>
  </si>
  <si>
    <t>유성페인트 붓칠  철재면, 2회  M2  건축 11-2-4   ( 호표 127 )</t>
  </si>
  <si>
    <t>5DF0E43A404EBE97990262C9A383755D2B84E2E04E0C9A031DC179366F0F9075E193</t>
  </si>
  <si>
    <t>5DF0E43A404EBE97990262C9A383755D2B84E2E04E0C9A031DC179366F0F9075E34A</t>
  </si>
  <si>
    <t>알루미늄판 (제작설치)  T=2.0mm  M2     ( 호표 128 )</t>
  </si>
  <si>
    <t>알루미늄합금판</t>
  </si>
  <si>
    <t>알루미늄합금판, A1100, 2.0mm</t>
  </si>
  <si>
    <t>5AD1E4D6504F009F158D6B89D87C7FE506FBF2</t>
  </si>
  <si>
    <t>5DF0A4965046AE95662DDCA9327F645AD1E4D6504F009F158D6B89D87C7FE506FBF2</t>
  </si>
  <si>
    <t>잡철물제작설치(알미늄) -강판가공시</t>
  </si>
  <si>
    <t>간단</t>
  </si>
  <si>
    <t>KG</t>
  </si>
  <si>
    <t>호표 130</t>
  </si>
  <si>
    <t>5DF0A490C048FC909442C8C93DD9FA</t>
  </si>
  <si>
    <t>5DF0A4965046AE95662DDCA9327F645DF0A490C048FC909442C8C93DD9FA</t>
  </si>
  <si>
    <t>5DF0A4965046AE95662DDCA9327F645AFCD419204A7597754078A9C4D7F8A24207EB</t>
  </si>
  <si>
    <t>내수합판깔기  바닥,T=12mm*1겹  M2  건축 12-3   ( 호표 129 )</t>
  </si>
  <si>
    <t>건축 12-3</t>
  </si>
  <si>
    <t>내수합판</t>
  </si>
  <si>
    <t>내수합판, 1급, 12*1220*2440mm</t>
  </si>
  <si>
    <t>5AFCD41920411A954BE88CE9A3A1E6F0075B27</t>
  </si>
  <si>
    <t>5DF094B7604A839ADDAC1689D5CB005AFCD41920411A954BE88CE9A3A1E6F0075B27</t>
  </si>
  <si>
    <t>마루바탕 설치</t>
  </si>
  <si>
    <t>합판 깔기 기준</t>
  </si>
  <si>
    <t>호표 131</t>
  </si>
  <si>
    <t>5DF094B7604D549B81F766A988F2DA</t>
  </si>
  <si>
    <t>5DF094B7604A839ADDAC1689D5CB005DF094B7604D549B81F766A988F2DA</t>
  </si>
  <si>
    <t>잡철물제작설치(알미늄) -강판가공시  간단  KG  건축 15-6   ( 호표 130 )</t>
  </si>
  <si>
    <t>건축 15-6</t>
  </si>
  <si>
    <t>톤</t>
  </si>
  <si>
    <t>호표 132</t>
  </si>
  <si>
    <t>5DF0A490C048FC909442C8C93DD89D</t>
  </si>
  <si>
    <t>5DF0A490C048FC909442C8C93DD9FA5DF0A490C048FC909442C8C93DD89D</t>
  </si>
  <si>
    <t>마루바탕 설치  합판 깔기 기준  M2  건축 4-1-3   ( 호표 131 )</t>
  </si>
  <si>
    <t>건축 4-1-3</t>
  </si>
  <si>
    <t>5DF094B7604D549B81F766A988F2DA5D2B84E2E04E0C9A031DC179366F0F9075E199</t>
  </si>
  <si>
    <t>5DF094B7604D549B81F766A988F2DA5D2B84E2E04E0C9A031DC179366F0F9075E34A</t>
  </si>
  <si>
    <t>5DF094B7604D549B81F766A988F2DA5CEBD419504E8A9875E9E46935AC001</t>
  </si>
  <si>
    <t>잡철물제작설치(알미늄) -강판가공시  간단  톤  건축 15-6   ( 호표 132 )</t>
  </si>
  <si>
    <t>잡철물제작(알미늄) -강판가공시</t>
  </si>
  <si>
    <t>호표 133</t>
  </si>
  <si>
    <t>5DF0A490C048FC909442C8E9EB74B4</t>
  </si>
  <si>
    <t>5DF0A490C048FC909442C8C93DD89D5DF0A490C048FC909442C8E9EB74B4</t>
  </si>
  <si>
    <t>잡철물설치(알미늄) -강판가공시</t>
  </si>
  <si>
    <t>호표 134</t>
  </si>
  <si>
    <t>5DF0A490C048FC909442C8E9EB74BC</t>
  </si>
  <si>
    <t>5DF0A490C048FC909442C8C93DD89D5DF0A490C048FC909442C8E9EB74BC</t>
  </si>
  <si>
    <t>잡철물제작(알미늄) -강판가공시  간단  톤  건축 15-6   ( 호표 133 )</t>
  </si>
  <si>
    <t>알루미늄용 피복아크 용접봉</t>
  </si>
  <si>
    <t>Φ3.2mm, AL 4043</t>
  </si>
  <si>
    <t>5AC7449A9049BA9F162894495833A9662F7A85</t>
  </si>
  <si>
    <t>5DF0A490C048FC909442C8E9EB74B45AC7449A9049BA9F162894495833A9662F7A85</t>
  </si>
  <si>
    <t>5DF0A490C048FC909442C8E9EB74B45AFCE43E104BD191373FB809B2D09C5C96BE5F</t>
  </si>
  <si>
    <t>5DF0A490C048FC909442C8E9EB74B45AFC94BCC044EB90B1939A39E2A46B693660A0</t>
  </si>
  <si>
    <t>5DF0A490C048FC909442C8E9EB74B45AE254C81047BB9907BFACE948847CCE2B0309AE</t>
  </si>
  <si>
    <t>5DF0A490C048FC909442C8E9EB74B45DB9542C5043A794FB906C79A2358340B4EFE7</t>
  </si>
  <si>
    <t>5DF0A490C048FC909442C8E9EB74B45D2B84E2E04E0C9A031DC179366F0F9075E2A1</t>
  </si>
  <si>
    <t>5DF0A490C048FC909442C8E9EB74B45D2B84E2E04E0C9A031DC179366F0F9075E34A</t>
  </si>
  <si>
    <t>5DF0A490C048FC909442C8E9EB74B45D2B84E2E04E0C9A031DC179366F0F9075E2A3</t>
  </si>
  <si>
    <t>5DF0A490C048FC909442C8E9EB74B45D2B84E2E04E0C9A031DC179366F0F9075E34B</t>
  </si>
  <si>
    <t>5DF0A490C048FC909442C8E9EB74B45CEBD419504E8A9875E9E46935AC001</t>
  </si>
  <si>
    <t>잡철물설치(알미늄) -강판가공시  간단  톤  건축 15-6   ( 호표 134 )</t>
  </si>
  <si>
    <t>5DF0A490C048FC909442C8E9EB74BC5AC7449A9049BA9F162894495833A9662F7A85</t>
  </si>
  <si>
    <t>5DF0A490C048FC909442C8E9EB74BC5AFCE43E104BD191373FB809B2D09C5C96BE5F</t>
  </si>
  <si>
    <t>5DF0A490C048FC909442C8E9EB74BC5AFC94BCC044EB90B1939A39E2A46B693660A0</t>
  </si>
  <si>
    <t>5DF0A490C048FC909442C8E9EB74BC5AE254C81047BB9907BFACE948847CCE2B0309AE</t>
  </si>
  <si>
    <t>5DF0A490C048FC909442C8E9EB74BC5DB9542C5043A794FB906C79A2358340B4EFE7</t>
  </si>
  <si>
    <t>5DF0A490C048FC909442C8E9EB74BC5D2B84E2E04E0C9A031DC179366F0F9075E2A1</t>
  </si>
  <si>
    <t>5DF0A490C048FC909442C8E9EB74BC5D2B84E2E04E0C9A031DC179366F0F9075E34A</t>
  </si>
  <si>
    <t>5DF0A490C048FC909442C8E9EB74BC5D2B84E2E04E0C9A031DC179366F0F9075E2A3</t>
  </si>
  <si>
    <t>5DF0A490C048FC909442C8E9EB74BC5D2B84E2E04E0C9A031DC179366F0F9075E34B</t>
  </si>
  <si>
    <t>5DF0A490C048FC909442C8E9EB74BC5CEBD419504E8A9875E9E46935AC001</t>
  </si>
  <si>
    <t>바탕고르기  벽, 24mm 이하 기준  M2  건축 3-1-1   ( 호표 135 )</t>
  </si>
  <si>
    <t>5DF0D4D0C040739368279D39A820545D2B84E2E04E0C9A031DC179366F0F9075E19D</t>
  </si>
  <si>
    <t>5DF0D4D0C040739368279D39A820545D2B84E2E04E0C9A031DC179366F0F9075E34A</t>
  </si>
  <si>
    <t>con'c, mortar면 바탕만들기  외부, 친환경  M2  건축 11-1-1   ( 호표 136 )</t>
  </si>
  <si>
    <t>퍼티, 친환경, 외부</t>
  </si>
  <si>
    <t>5AD1F4FF1046A19E8E7959E9784668C5D0440E</t>
  </si>
  <si>
    <t>5DF0E42BC04BE591CC687E69EFEB075AD1F4FF1046A19E8E7959E9784668C5D0440E</t>
  </si>
  <si>
    <t>5DF0E42BC04BE591CC687E69EFEB075AD1F4FC404B3F9F4F5D1E196F421C2B36923A</t>
  </si>
  <si>
    <t>5DF0E42BC04BE591CC687E69EFEB075D2B84E2E04E0C9A031DC179366F0F9075E193</t>
  </si>
  <si>
    <t>5DF0E42BC04BE591CC687E69EFEB075D2B84E2E04E0C9A031DC179366F0F9075E34A</t>
  </si>
  <si>
    <t>수성페인트 롤러칠  외부, 2회, 친환경페인트(POP)  M2  건축 11-2-2   ( 호표 137 )</t>
  </si>
  <si>
    <t>수성페인트, 친환경(POP), 외부</t>
  </si>
  <si>
    <t>5AD1F4FF1047469AF67065D9E7FD7BBB8B6F06</t>
  </si>
  <si>
    <t>5DF0E43B50475D98B24AC4692B42EA5AD1F4FF1047469AF67065D9E7FD7BBB8B6F06</t>
  </si>
  <si>
    <t>5DF0E43B50475D98B24AC4692B42EA5CEBD419504E8A9875E9E46935AC001</t>
  </si>
  <si>
    <t>철골재 철거  해체  TON  건축 12-3-3   ( 호표 138 )</t>
  </si>
  <si>
    <t>5DF1146D804B639F620A9DA9F96B2A5D2B84E2E04E0C9A031DC179366F0F9075E2A3</t>
  </si>
  <si>
    <t>5DF1146D804B639F620A9DA9F96B2A5D2B84E2E04E0C9A031DC179366F0F9075E34A</t>
  </si>
  <si>
    <t>철골재 철거  뒷정리  TON  건축 12-3-3   ( 호표 139 )</t>
  </si>
  <si>
    <t>5DF1146D804B639F620A9DA9F968565D2B84E2E04E0C9A031DC179366F0F9075E34A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</si>
  <si>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</si>
  <si>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</si>
  <si>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</si>
  <si>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</si>
  <si>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</si>
  <si>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</si>
  <si>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</si>
  <si>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</si>
  <si>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        (  ) </t>
  </si>
  <si>
    <t xml:space="preserve">  총  계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</si>
  <si>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</si>
  <si>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</si>
  <si>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</si>
  <si>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</si>
  <si>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</si>
  <si>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</si>
  <si>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</si>
  <si>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</si>
  <si>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</si>
  <si>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</si>
  <si>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</si>
  <si>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</si>
  <si>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</si>
  <si>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</si>
  <si>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90</t>
  </si>
  <si>
    <t>자재 4</t>
  </si>
  <si>
    <t>653</t>
  </si>
  <si>
    <t>417</t>
  </si>
  <si>
    <t>자재 5</t>
  </si>
  <si>
    <t>654</t>
  </si>
  <si>
    <t>419</t>
  </si>
  <si>
    <t>자재 6</t>
  </si>
  <si>
    <t>1488</t>
  </si>
  <si>
    <t>1246</t>
  </si>
  <si>
    <t>자재 7</t>
  </si>
  <si>
    <t>자재 8</t>
  </si>
  <si>
    <t>1467</t>
  </si>
  <si>
    <t>1238</t>
  </si>
  <si>
    <t>자재 9</t>
  </si>
  <si>
    <t>자재 10</t>
  </si>
  <si>
    <t>548</t>
  </si>
  <si>
    <t>385</t>
  </si>
  <si>
    <t>자재 11</t>
  </si>
  <si>
    <t>자재 12</t>
  </si>
  <si>
    <t>547</t>
  </si>
  <si>
    <t>자재 13</t>
  </si>
  <si>
    <t>549</t>
  </si>
  <si>
    <t>자재 14</t>
  </si>
  <si>
    <t>1237</t>
  </si>
  <si>
    <t>자재 15</t>
  </si>
  <si>
    <t>자재 16</t>
  </si>
  <si>
    <t>9.</t>
  </si>
  <si>
    <t>1311</t>
  </si>
  <si>
    <t>1181</t>
  </si>
  <si>
    <t>자재 17</t>
  </si>
  <si>
    <t>1342</t>
  </si>
  <si>
    <t>1180</t>
  </si>
  <si>
    <t>자재 18</t>
  </si>
  <si>
    <t>54</t>
  </si>
  <si>
    <t>자재 19</t>
  </si>
  <si>
    <t>22</t>
  </si>
  <si>
    <t>자재 20</t>
  </si>
  <si>
    <t>50</t>
  </si>
  <si>
    <t>자재 21</t>
  </si>
  <si>
    <t>88</t>
  </si>
  <si>
    <t>48</t>
  </si>
  <si>
    <t>자재 22</t>
  </si>
  <si>
    <t>52</t>
  </si>
  <si>
    <t>31</t>
  </si>
  <si>
    <t>자재 23</t>
  </si>
  <si>
    <t>66</t>
  </si>
  <si>
    <t>자재 24</t>
  </si>
  <si>
    <t>64</t>
  </si>
  <si>
    <t>27</t>
  </si>
  <si>
    <t>자재 25</t>
  </si>
  <si>
    <t>91</t>
  </si>
  <si>
    <t>62</t>
  </si>
  <si>
    <t>자재 26</t>
  </si>
  <si>
    <t>529</t>
  </si>
  <si>
    <t>367</t>
  </si>
  <si>
    <t>자재 27</t>
  </si>
  <si>
    <t>681</t>
  </si>
  <si>
    <t>401</t>
  </si>
  <si>
    <t>자재 28</t>
  </si>
  <si>
    <t>959</t>
  </si>
  <si>
    <t>711</t>
  </si>
  <si>
    <t>자재 29</t>
  </si>
  <si>
    <t>572</t>
  </si>
  <si>
    <t>471</t>
  </si>
  <si>
    <t>자재 30</t>
  </si>
  <si>
    <t>684</t>
  </si>
  <si>
    <t>자재 31</t>
  </si>
  <si>
    <t>3.</t>
  </si>
  <si>
    <t>405</t>
  </si>
  <si>
    <t>자재 32</t>
  </si>
  <si>
    <t>568</t>
  </si>
  <si>
    <t>469</t>
  </si>
  <si>
    <t>자재 33</t>
  </si>
  <si>
    <t>657</t>
  </si>
  <si>
    <t>418</t>
  </si>
  <si>
    <t>자재 34</t>
  </si>
  <si>
    <t>688</t>
  </si>
  <si>
    <t>430</t>
  </si>
  <si>
    <t>자재 35</t>
  </si>
  <si>
    <t>자재 36</t>
  </si>
  <si>
    <t>429</t>
  </si>
  <si>
    <t>자재 37</t>
  </si>
  <si>
    <t>자재 38</t>
  </si>
  <si>
    <t>자재 39</t>
  </si>
  <si>
    <t>자재 40</t>
  </si>
  <si>
    <t>543</t>
  </si>
  <si>
    <t>자재 41</t>
  </si>
  <si>
    <t>자재 42</t>
  </si>
  <si>
    <t>자재 43</t>
  </si>
  <si>
    <t>자재 44</t>
  </si>
  <si>
    <t>자재 45</t>
  </si>
  <si>
    <t>자재 46</t>
  </si>
  <si>
    <t>589</t>
  </si>
  <si>
    <t>자재 47</t>
  </si>
  <si>
    <t>591</t>
  </si>
  <si>
    <t>자재 48</t>
  </si>
  <si>
    <t>자재 49</t>
  </si>
  <si>
    <t>시공비포함</t>
  </si>
  <si>
    <t>자재 50</t>
  </si>
  <si>
    <t>604</t>
  </si>
  <si>
    <t>자재 51</t>
  </si>
  <si>
    <t>648</t>
  </si>
  <si>
    <t>473</t>
  </si>
  <si>
    <t>자재 52</t>
  </si>
  <si>
    <t>650</t>
  </si>
  <si>
    <t>470</t>
  </si>
  <si>
    <t>자재 53</t>
  </si>
  <si>
    <t>43</t>
  </si>
  <si>
    <t>자재 54</t>
  </si>
  <si>
    <t>105</t>
  </si>
  <si>
    <t>57</t>
  </si>
  <si>
    <t>자재 55</t>
  </si>
  <si>
    <t>자재 56</t>
  </si>
  <si>
    <t>자재 57</t>
  </si>
  <si>
    <t>1353</t>
  </si>
  <si>
    <t>1216</t>
  </si>
  <si>
    <t>자재 58</t>
  </si>
  <si>
    <t>자재 59</t>
  </si>
  <si>
    <t>152</t>
  </si>
  <si>
    <t>자재 60</t>
  </si>
  <si>
    <t>606</t>
  </si>
  <si>
    <t>479</t>
  </si>
  <si>
    <t>자재 61</t>
  </si>
  <si>
    <t>자재 62</t>
  </si>
  <si>
    <t>자재 63</t>
  </si>
  <si>
    <t>자재 64</t>
  </si>
  <si>
    <t>자재 65</t>
  </si>
  <si>
    <t>자재 66</t>
  </si>
  <si>
    <t>487</t>
  </si>
  <si>
    <t>자재 67</t>
  </si>
  <si>
    <t>자재 68</t>
  </si>
  <si>
    <t>601</t>
  </si>
  <si>
    <t>자재 69</t>
  </si>
  <si>
    <t>자재 70</t>
  </si>
  <si>
    <t>476</t>
  </si>
  <si>
    <t>자재 71</t>
  </si>
  <si>
    <t>자재 72</t>
  </si>
  <si>
    <t>592</t>
  </si>
  <si>
    <t>395</t>
  </si>
  <si>
    <t>자재 73</t>
  </si>
  <si>
    <t>자재 74</t>
  </si>
  <si>
    <t>571</t>
  </si>
  <si>
    <t>자재 75</t>
  </si>
  <si>
    <t>자재 76</t>
  </si>
  <si>
    <t>73</t>
  </si>
  <si>
    <t>34</t>
  </si>
  <si>
    <t>자재 77</t>
  </si>
  <si>
    <t>자재 78</t>
  </si>
  <si>
    <t>C</t>
  </si>
  <si>
    <t>자재 79</t>
  </si>
  <si>
    <t>자재 80</t>
  </si>
  <si>
    <t>자재 81</t>
  </si>
  <si>
    <t>자재 82</t>
  </si>
  <si>
    <t>2</t>
  </si>
  <si>
    <t>자재 83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</si>
  <si>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</si>
  <si>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</si>
  <si>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</si>
  <si>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</si>
  <si>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</si>
  <si>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</si>
  <si>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</si>
  <si>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</si>
  <si>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</si>
  <si>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</si>
  <si>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</si>
  <si>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</si>
  <si>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</si>
  <si>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</si>
  <si>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</si>
  <si>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</si>
  <si>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</si>
  <si>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</si>
  <si>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자재 84</t>
  </si>
  <si>
    <t>자재 85</t>
  </si>
  <si>
    <t>자재 86</t>
  </si>
  <si>
    <t>자재 87</t>
  </si>
  <si>
    <t>자재 88</t>
  </si>
  <si>
    <t>자재 89</t>
  </si>
  <si>
    <t>자재 90</t>
  </si>
  <si>
    <t>자재 91</t>
  </si>
  <si>
    <t>자재 92</t>
  </si>
  <si>
    <t>자재 93</t>
  </si>
  <si>
    <t>자재 94</t>
  </si>
  <si>
    <t>자재 95</t>
  </si>
  <si>
    <t>자재 96</t>
  </si>
  <si>
    <t>자재 97</t>
  </si>
  <si>
    <t>자재 98</t>
  </si>
  <si>
    <t>공 사 원 가 계 산 서</t>
  </si>
  <si>
    <t>공사명 : 경기광역 생활문화센터 생생1990 리모델링공사</t>
  </si>
  <si>
    <t>금액 : 이억팔천사백구십일만오천원(￦284,915,000)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</si>
  <si>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</si>
  <si>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</si>
  <si>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</si>
  <si>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</si>
  <si>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</si>
  <si>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</si>
  <si>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</si>
  <si>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</si>
  <si>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</si>
  <si>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</si>
  <si>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</si>
  <si>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</si>
  <si>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</si>
  <si>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</si>
  <si>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</si>
  <si>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</si>
  <si>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</si>
  <si>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</si>
  <si>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</si>
  <si>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직접노무비 * 8%</t>
  </si>
  <si>
    <t>BS</t>
  </si>
  <si>
    <t>C2</t>
  </si>
  <si>
    <t>기   계    경   비</t>
  </si>
  <si>
    <t>C4</t>
  </si>
  <si>
    <t>산  재  보  험  료</t>
  </si>
  <si>
    <t>노무비 * 3.73%</t>
  </si>
  <si>
    <t>C5</t>
  </si>
  <si>
    <t>고  용  보  험  료</t>
  </si>
  <si>
    <t>노무비 * 0.87%</t>
  </si>
  <si>
    <t>C6</t>
  </si>
  <si>
    <t>국민  건강  보험료</t>
  </si>
  <si>
    <t>직접노무비 * 3.335%</t>
  </si>
  <si>
    <t>C7</t>
  </si>
  <si>
    <t>국민  연금  보험료</t>
  </si>
  <si>
    <t>직접노무비 * 4.5%</t>
  </si>
  <si>
    <t>CB</t>
  </si>
  <si>
    <t>노인장기요양보험료</t>
  </si>
  <si>
    <t>건강보험료 * 10.25%</t>
  </si>
  <si>
    <t>C8</t>
  </si>
  <si>
    <t>퇴직  공제  부금비</t>
  </si>
  <si>
    <t>직접노무비 * 0%</t>
  </si>
  <si>
    <t>&lt; 3억미만 공사 &gt;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</si>
  <si>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</si>
  <si>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</si>
  <si>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</si>
  <si>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</si>
  <si>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</si>
  <si>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</si>
  <si>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</si>
  <si>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</si>
  <si>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5.6%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</si>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</sst>
</file>

<file path=xl/styles.xml><?xml version="1.0" encoding="utf-8"?>
<styleSheet xmlns="http://schemas.openxmlformats.org/spreadsheetml/2006/main">
  <numFmts count="7"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176" fontId="0" fillId="0" borderId="1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5" xfId="0" quotePrefix="1" applyFont="1" applyBorder="1" applyAlignment="1">
      <alignment vertical="center" wrapText="1"/>
    </xf>
    <xf numFmtId="0" fontId="0" fillId="0" borderId="6" xfId="0" quotePrefix="1" applyFont="1" applyBorder="1" applyAlignment="1">
      <alignment vertical="center" wrapText="1"/>
    </xf>
    <xf numFmtId="0" fontId="0" fillId="0" borderId="7" xfId="0" quotePrefix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8" xfId="0" quotePrefix="1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distributed" vertical="center" wrapText="1"/>
    </xf>
    <xf numFmtId="0" fontId="0" fillId="0" borderId="3" xfId="0" quotePrefix="1" applyFont="1" applyBorder="1" applyAlignment="1">
      <alignment horizontal="distributed" vertical="center" wrapText="1"/>
    </xf>
    <xf numFmtId="0" fontId="0" fillId="0" borderId="4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6" fillId="0" borderId="0" xfId="0" quotePrefix="1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topLeftCell="B1" workbookViewId="0">
      <selection activeCell="E6" sqref="E6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>
      <c r="B1" s="33" t="s">
        <v>1912</v>
      </c>
      <c r="C1" s="33"/>
      <c r="D1" s="33"/>
      <c r="E1" s="33"/>
      <c r="F1" s="33"/>
      <c r="G1" s="33"/>
    </row>
    <row r="2" spans="1:7" ht="21.95" customHeight="1">
      <c r="B2" s="34" t="s">
        <v>1913</v>
      </c>
      <c r="C2" s="34"/>
      <c r="D2" s="34"/>
      <c r="E2" s="34"/>
      <c r="F2" s="35" t="s">
        <v>1914</v>
      </c>
      <c r="G2" s="35"/>
    </row>
    <row r="3" spans="1:7" ht="21.95" customHeight="1">
      <c r="B3" s="36" t="s">
        <v>1915</v>
      </c>
      <c r="C3" s="37"/>
      <c r="D3" s="38"/>
      <c r="E3" s="29" t="s">
        <v>1916</v>
      </c>
      <c r="F3" s="29" t="s">
        <v>1917</v>
      </c>
      <c r="G3" s="29" t="s">
        <v>589</v>
      </c>
    </row>
    <row r="4" spans="1:7" ht="21.95" customHeight="1">
      <c r="A4" s="26" t="s">
        <v>1922</v>
      </c>
      <c r="B4" s="39" t="s">
        <v>1918</v>
      </c>
      <c r="C4" s="39" t="s">
        <v>1919</v>
      </c>
      <c r="D4" s="28" t="s">
        <v>1923</v>
      </c>
      <c r="E4" s="25"/>
      <c r="F4" s="27" t="s">
        <v>52</v>
      </c>
      <c r="G4" s="27" t="s">
        <v>52</v>
      </c>
    </row>
    <row r="5" spans="1:7" ht="21.95" customHeight="1">
      <c r="A5" s="26" t="s">
        <v>1924</v>
      </c>
      <c r="B5" s="40"/>
      <c r="C5" s="40"/>
      <c r="D5" s="28" t="s">
        <v>1925</v>
      </c>
      <c r="E5" s="25"/>
      <c r="F5" s="27" t="s">
        <v>52</v>
      </c>
      <c r="G5" s="27" t="s">
        <v>52</v>
      </c>
    </row>
    <row r="6" spans="1:7" ht="21.95" customHeight="1">
      <c r="A6" s="26" t="s">
        <v>1926</v>
      </c>
      <c r="B6" s="40"/>
      <c r="C6" s="40"/>
      <c r="D6" s="28" t="s">
        <v>1927</v>
      </c>
      <c r="E6" s="25"/>
      <c r="F6" s="27" t="s">
        <v>52</v>
      </c>
      <c r="G6" s="27" t="s">
        <v>52</v>
      </c>
    </row>
    <row r="7" spans="1:7" ht="21.95" customHeight="1">
      <c r="A7" s="26" t="s">
        <v>1928</v>
      </c>
      <c r="B7" s="40"/>
      <c r="C7" s="41"/>
      <c r="D7" s="28" t="s">
        <v>1929</v>
      </c>
      <c r="E7" s="25"/>
      <c r="F7" s="27" t="s">
        <v>52</v>
      </c>
      <c r="G7" s="27" t="s">
        <v>52</v>
      </c>
    </row>
    <row r="8" spans="1:7" ht="21.95" customHeight="1">
      <c r="A8" s="26" t="s">
        <v>1930</v>
      </c>
      <c r="B8" s="40"/>
      <c r="C8" s="39" t="s">
        <v>1920</v>
      </c>
      <c r="D8" s="28" t="s">
        <v>1931</v>
      </c>
      <c r="E8" s="25"/>
      <c r="F8" s="27" t="s">
        <v>52</v>
      </c>
      <c r="G8" s="27" t="s">
        <v>52</v>
      </c>
    </row>
    <row r="9" spans="1:7" ht="21.95" customHeight="1">
      <c r="A9" s="26" t="s">
        <v>1932</v>
      </c>
      <c r="B9" s="40"/>
      <c r="C9" s="40"/>
      <c r="D9" s="28" t="s">
        <v>1933</v>
      </c>
      <c r="E9" s="25"/>
      <c r="F9" s="27" t="s">
        <v>1934</v>
      </c>
      <c r="G9" s="27" t="s">
        <v>52</v>
      </c>
    </row>
    <row r="10" spans="1:7" ht="21.95" customHeight="1">
      <c r="A10" s="26" t="s">
        <v>1935</v>
      </c>
      <c r="B10" s="40"/>
      <c r="C10" s="41"/>
      <c r="D10" s="28" t="s">
        <v>1929</v>
      </c>
      <c r="E10" s="25"/>
      <c r="F10" s="27" t="s">
        <v>52</v>
      </c>
      <c r="G10" s="27" t="s">
        <v>52</v>
      </c>
    </row>
    <row r="11" spans="1:7" ht="21.95" customHeight="1">
      <c r="A11" s="26" t="s">
        <v>1936</v>
      </c>
      <c r="B11" s="40"/>
      <c r="C11" s="39" t="s">
        <v>1921</v>
      </c>
      <c r="D11" s="28" t="s">
        <v>1937</v>
      </c>
      <c r="E11" s="25"/>
      <c r="F11" s="27" t="s">
        <v>52</v>
      </c>
      <c r="G11" s="27" t="s">
        <v>52</v>
      </c>
    </row>
    <row r="12" spans="1:7" ht="21.95" customHeight="1">
      <c r="A12" s="26" t="s">
        <v>1938</v>
      </c>
      <c r="B12" s="40"/>
      <c r="C12" s="40"/>
      <c r="D12" s="28" t="s">
        <v>1939</v>
      </c>
      <c r="E12" s="25"/>
      <c r="F12" s="27" t="s">
        <v>1940</v>
      </c>
      <c r="G12" s="27" t="s">
        <v>52</v>
      </c>
    </row>
    <row r="13" spans="1:7" ht="21.95" customHeight="1">
      <c r="A13" s="26" t="s">
        <v>1941</v>
      </c>
      <c r="B13" s="40"/>
      <c r="C13" s="40"/>
      <c r="D13" s="28" t="s">
        <v>1942</v>
      </c>
      <c r="E13" s="25"/>
      <c r="F13" s="27" t="s">
        <v>1943</v>
      </c>
      <c r="G13" s="27" t="s">
        <v>52</v>
      </c>
    </row>
    <row r="14" spans="1:7" ht="21.95" customHeight="1">
      <c r="A14" s="26" t="s">
        <v>1944</v>
      </c>
      <c r="B14" s="40"/>
      <c r="C14" s="40"/>
      <c r="D14" s="28" t="s">
        <v>1945</v>
      </c>
      <c r="E14" s="25"/>
      <c r="F14" s="27" t="s">
        <v>1946</v>
      </c>
      <c r="G14" s="27" t="s">
        <v>52</v>
      </c>
    </row>
    <row r="15" spans="1:7" ht="21.95" customHeight="1">
      <c r="A15" s="26" t="s">
        <v>1947</v>
      </c>
      <c r="B15" s="40"/>
      <c r="C15" s="40"/>
      <c r="D15" s="28" t="s">
        <v>1948</v>
      </c>
      <c r="E15" s="25"/>
      <c r="F15" s="27" t="s">
        <v>1949</v>
      </c>
      <c r="G15" s="27" t="s">
        <v>52</v>
      </c>
    </row>
    <row r="16" spans="1:7" ht="21.95" customHeight="1">
      <c r="A16" s="26" t="s">
        <v>1950</v>
      </c>
      <c r="B16" s="40"/>
      <c r="C16" s="40"/>
      <c r="D16" s="28" t="s">
        <v>1951</v>
      </c>
      <c r="E16" s="25"/>
      <c r="F16" s="27" t="s">
        <v>1952</v>
      </c>
      <c r="G16" s="27" t="s">
        <v>52</v>
      </c>
    </row>
    <row r="17" spans="1:7" ht="21.95" customHeight="1">
      <c r="A17" s="26" t="s">
        <v>1953</v>
      </c>
      <c r="B17" s="40"/>
      <c r="C17" s="40"/>
      <c r="D17" s="28" t="s">
        <v>1954</v>
      </c>
      <c r="E17" s="25"/>
      <c r="F17" s="27" t="s">
        <v>1955</v>
      </c>
      <c r="G17" s="27" t="s">
        <v>1956</v>
      </c>
    </row>
    <row r="18" spans="1:7" ht="21.95" customHeight="1">
      <c r="A18" s="26" t="s">
        <v>1957</v>
      </c>
      <c r="B18" s="40"/>
      <c r="C18" s="40"/>
      <c r="D18" s="28" t="s">
        <v>1958</v>
      </c>
      <c r="E18" s="25"/>
      <c r="F18" s="27" t="s">
        <v>1959</v>
      </c>
      <c r="G18" s="27" t="s">
        <v>52</v>
      </c>
    </row>
    <row r="19" spans="1:7" ht="21.95" customHeight="1">
      <c r="A19" s="26" t="s">
        <v>1960</v>
      </c>
      <c r="B19" s="40"/>
      <c r="C19" s="40"/>
      <c r="D19" s="28" t="s">
        <v>1961</v>
      </c>
      <c r="E19" s="25"/>
      <c r="F19" s="27" t="s">
        <v>1962</v>
      </c>
      <c r="G19" s="27" t="s">
        <v>52</v>
      </c>
    </row>
    <row r="20" spans="1:7" ht="21.95" customHeight="1">
      <c r="A20" s="26" t="s">
        <v>1963</v>
      </c>
      <c r="B20" s="40"/>
      <c r="C20" s="40"/>
      <c r="D20" s="28" t="s">
        <v>1964</v>
      </c>
      <c r="E20" s="25"/>
      <c r="F20" s="27" t="s">
        <v>1965</v>
      </c>
      <c r="G20" s="27" t="s">
        <v>52</v>
      </c>
    </row>
    <row r="21" spans="1:7" ht="21.95" customHeight="1">
      <c r="A21" s="26" t="s">
        <v>1966</v>
      </c>
      <c r="B21" s="40"/>
      <c r="C21" s="40"/>
      <c r="D21" s="28" t="s">
        <v>1967</v>
      </c>
      <c r="E21" s="25"/>
      <c r="F21" s="27" t="s">
        <v>1968</v>
      </c>
      <c r="G21" s="27" t="s">
        <v>52</v>
      </c>
    </row>
    <row r="22" spans="1:7" ht="21.95" customHeight="1">
      <c r="A22" s="26" t="s">
        <v>1969</v>
      </c>
      <c r="B22" s="40"/>
      <c r="C22" s="40"/>
      <c r="D22" s="28" t="s">
        <v>1970</v>
      </c>
      <c r="E22" s="25"/>
      <c r="F22" s="27" t="s">
        <v>1971</v>
      </c>
      <c r="G22" s="27" t="s">
        <v>52</v>
      </c>
    </row>
    <row r="23" spans="1:7" ht="21.95" customHeight="1">
      <c r="A23" s="26" t="s">
        <v>1972</v>
      </c>
      <c r="B23" s="41"/>
      <c r="C23" s="41"/>
      <c r="D23" s="28" t="s">
        <v>1929</v>
      </c>
      <c r="E23" s="25"/>
      <c r="F23" s="27" t="s">
        <v>52</v>
      </c>
      <c r="G23" s="27" t="s">
        <v>52</v>
      </c>
    </row>
    <row r="24" spans="1:7" ht="21.95" customHeight="1">
      <c r="A24" s="26" t="s">
        <v>1973</v>
      </c>
      <c r="B24" s="30" t="s">
        <v>1974</v>
      </c>
      <c r="C24" s="31"/>
      <c r="D24" s="32"/>
      <c r="E24" s="25"/>
      <c r="F24" s="27" t="s">
        <v>52</v>
      </c>
      <c r="G24" s="27" t="s">
        <v>52</v>
      </c>
    </row>
    <row r="25" spans="1:7" ht="21.95" customHeight="1">
      <c r="A25" s="26" t="s">
        <v>1975</v>
      </c>
      <c r="B25" s="30" t="s">
        <v>1976</v>
      </c>
      <c r="C25" s="31"/>
      <c r="D25" s="32"/>
      <c r="E25" s="25"/>
      <c r="F25" s="27" t="s">
        <v>1977</v>
      </c>
      <c r="G25" s="27" t="s">
        <v>52</v>
      </c>
    </row>
    <row r="26" spans="1:7" ht="21.95" customHeight="1">
      <c r="A26" s="26" t="s">
        <v>1978</v>
      </c>
      <c r="B26" s="30" t="s">
        <v>1979</v>
      </c>
      <c r="C26" s="31"/>
      <c r="D26" s="32"/>
      <c r="E26" s="25"/>
      <c r="F26" s="27" t="s">
        <v>1980</v>
      </c>
      <c r="G26" s="27" t="s">
        <v>52</v>
      </c>
    </row>
    <row r="27" spans="1:7" ht="21.95" customHeight="1">
      <c r="A27" s="26" t="s">
        <v>1981</v>
      </c>
      <c r="B27" s="30" t="s">
        <v>1982</v>
      </c>
      <c r="C27" s="31"/>
      <c r="D27" s="32"/>
      <c r="E27" s="25"/>
      <c r="F27" s="27" t="s">
        <v>52</v>
      </c>
      <c r="G27" s="27" t="s">
        <v>52</v>
      </c>
    </row>
    <row r="28" spans="1:7" ht="21.95" customHeight="1">
      <c r="A28" s="26" t="s">
        <v>1983</v>
      </c>
      <c r="B28" s="30" t="s">
        <v>1984</v>
      </c>
      <c r="C28" s="31"/>
      <c r="D28" s="32"/>
      <c r="E28" s="25"/>
      <c r="F28" s="27" t="s">
        <v>1985</v>
      </c>
      <c r="G28" s="27" t="s">
        <v>52</v>
      </c>
    </row>
    <row r="29" spans="1:7" ht="21.95" customHeight="1">
      <c r="A29" s="26" t="s">
        <v>1986</v>
      </c>
      <c r="B29" s="30" t="s">
        <v>1987</v>
      </c>
      <c r="C29" s="31"/>
      <c r="D29" s="32"/>
      <c r="E29" s="25">
        <v>284915000</v>
      </c>
      <c r="F29" s="27" t="s">
        <v>52</v>
      </c>
      <c r="G29" s="27" t="s">
        <v>52</v>
      </c>
    </row>
    <row r="30" spans="1:7" ht="21.95" customHeight="1">
      <c r="A30" s="26" t="s">
        <v>1988</v>
      </c>
      <c r="B30" s="30" t="s">
        <v>1989</v>
      </c>
      <c r="C30" s="31"/>
      <c r="D30" s="32"/>
      <c r="E30" s="25">
        <v>284915000</v>
      </c>
      <c r="F30" s="27" t="s">
        <v>52</v>
      </c>
      <c r="G30" s="27" t="s">
        <v>52</v>
      </c>
    </row>
  </sheetData>
  <mergeCells count="15">
    <mergeCell ref="B1:G1"/>
    <mergeCell ref="B2:E2"/>
    <mergeCell ref="F2:G2"/>
    <mergeCell ref="B3:D3"/>
    <mergeCell ref="B4:B23"/>
    <mergeCell ref="C4:C7"/>
    <mergeCell ref="C8:C10"/>
    <mergeCell ref="C11:C23"/>
    <mergeCell ref="B30:D30"/>
    <mergeCell ref="B24:D24"/>
    <mergeCell ref="B25:D25"/>
    <mergeCell ref="B26:D26"/>
    <mergeCell ref="B27:D27"/>
    <mergeCell ref="B28:D28"/>
    <mergeCell ref="B29:D29"/>
  </mergeCells>
  <phoneticPr fontId="1" type="noConversion"/>
  <pageMargins left="0.78740157480314954" right="0" top="0.39370078740157477" bottom="0.39370078740157477" header="0" footer="0"/>
  <pageSetup paperSize="9" scale="77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8"/>
  <sheetViews>
    <sheetView workbookViewId="0">
      <selection sqref="A1:M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0" ht="30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0" ht="30" customHeight="1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/>
      <c r="G3" s="43" t="s">
        <v>9</v>
      </c>
      <c r="H3" s="43"/>
      <c r="I3" s="43" t="s">
        <v>10</v>
      </c>
      <c r="J3" s="43"/>
      <c r="K3" s="43" t="s">
        <v>11</v>
      </c>
      <c r="L3" s="43"/>
      <c r="M3" s="43" t="s">
        <v>12</v>
      </c>
      <c r="N3" s="42" t="s">
        <v>13</v>
      </c>
      <c r="O3" s="42" t="s">
        <v>14</v>
      </c>
      <c r="P3" s="42" t="s">
        <v>15</v>
      </c>
      <c r="Q3" s="42" t="s">
        <v>16</v>
      </c>
      <c r="R3" s="42" t="s">
        <v>17</v>
      </c>
      <c r="S3" s="42" t="s">
        <v>18</v>
      </c>
      <c r="T3" s="42" t="s">
        <v>19</v>
      </c>
    </row>
    <row r="4" spans="1:20" ht="30" customHeight="1">
      <c r="A4" s="44"/>
      <c r="B4" s="44"/>
      <c r="C4" s="44"/>
      <c r="D4" s="44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44"/>
      <c r="N4" s="42"/>
      <c r="O4" s="42"/>
      <c r="P4" s="42"/>
      <c r="Q4" s="42"/>
      <c r="R4" s="42"/>
      <c r="S4" s="42"/>
      <c r="T4" s="42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F6+F17</f>
        <v>0</v>
      </c>
      <c r="F5" s="10">
        <f t="shared" ref="F5:F28" si="0">E5*D5</f>
        <v>0</v>
      </c>
      <c r="G5" s="10">
        <f>H6+H17</f>
        <v>0</v>
      </c>
      <c r="H5" s="10">
        <f t="shared" ref="H5:H28" si="1">G5*D5</f>
        <v>0</v>
      </c>
      <c r="I5" s="10">
        <f>J6+J17</f>
        <v>0</v>
      </c>
      <c r="J5" s="10">
        <f t="shared" ref="J5:J28" si="2">I5*D5</f>
        <v>0</v>
      </c>
      <c r="K5" s="10">
        <f t="shared" ref="K5:K28" si="3">E5+G5+I5</f>
        <v>0</v>
      </c>
      <c r="L5" s="10">
        <f t="shared" ref="L5:L28" si="4">F5+H5+J5</f>
        <v>0</v>
      </c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F7+F8+F9+F10+F11+F12+F13+F14+F16</f>
        <v>0</v>
      </c>
      <c r="F6" s="10">
        <f t="shared" si="0"/>
        <v>0</v>
      </c>
      <c r="G6" s="10">
        <f>H7+H8+H9+H10+H11+H12+H13+H14+H16</f>
        <v>0</v>
      </c>
      <c r="H6" s="10">
        <f t="shared" si="1"/>
        <v>0</v>
      </c>
      <c r="I6" s="10">
        <f>J7+J8+J9+J10+J11+J12+J13+J14+J16</f>
        <v>0</v>
      </c>
      <c r="J6" s="10">
        <f t="shared" si="2"/>
        <v>0</v>
      </c>
      <c r="K6" s="10">
        <f t="shared" si="3"/>
        <v>0</v>
      </c>
      <c r="L6" s="10">
        <f t="shared" si="4"/>
        <v>0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공종별내역서!F27</f>
        <v>0</v>
      </c>
      <c r="F7" s="10">
        <f t="shared" si="0"/>
        <v>0</v>
      </c>
      <c r="G7" s="10">
        <f>공종별내역서!H27</f>
        <v>0</v>
      </c>
      <c r="H7" s="10">
        <f t="shared" si="1"/>
        <v>0</v>
      </c>
      <c r="I7" s="10">
        <f>공종별내역서!J27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69</v>
      </c>
      <c r="B8" s="8" t="s">
        <v>52</v>
      </c>
      <c r="C8" s="8" t="s">
        <v>52</v>
      </c>
      <c r="D8" s="9">
        <v>1</v>
      </c>
      <c r="E8" s="10">
        <f>공종별내역서!F51</f>
        <v>0</v>
      </c>
      <c r="F8" s="10">
        <f t="shared" si="0"/>
        <v>0</v>
      </c>
      <c r="G8" s="10">
        <f>공종별내역서!H51</f>
        <v>0</v>
      </c>
      <c r="H8" s="10">
        <f t="shared" si="1"/>
        <v>0</v>
      </c>
      <c r="I8" s="10">
        <f>공종별내역서!J51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2" t="s">
        <v>70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87</v>
      </c>
      <c r="B9" s="8" t="s">
        <v>52</v>
      </c>
      <c r="C9" s="8" t="s">
        <v>52</v>
      </c>
      <c r="D9" s="9">
        <v>1</v>
      </c>
      <c r="E9" s="10">
        <f>공종별내역서!F75</f>
        <v>0</v>
      </c>
      <c r="F9" s="10">
        <f t="shared" si="0"/>
        <v>0</v>
      </c>
      <c r="G9" s="10">
        <f>공종별내역서!H75</f>
        <v>0</v>
      </c>
      <c r="H9" s="10">
        <f t="shared" si="1"/>
        <v>0</v>
      </c>
      <c r="I9" s="10">
        <f>공종별내역서!J75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2" t="s">
        <v>88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120</v>
      </c>
      <c r="B10" s="8" t="s">
        <v>52</v>
      </c>
      <c r="C10" s="8" t="s">
        <v>52</v>
      </c>
      <c r="D10" s="9">
        <v>1</v>
      </c>
      <c r="E10" s="10">
        <f>공종별내역서!F99</f>
        <v>0</v>
      </c>
      <c r="F10" s="10">
        <f t="shared" si="0"/>
        <v>0</v>
      </c>
      <c r="G10" s="10">
        <f>공종별내역서!H99</f>
        <v>0</v>
      </c>
      <c r="H10" s="10">
        <f t="shared" si="1"/>
        <v>0</v>
      </c>
      <c r="I10" s="10">
        <f>공종별내역서!J99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2" t="s">
        <v>121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132</v>
      </c>
      <c r="B11" s="8" t="s">
        <v>52</v>
      </c>
      <c r="C11" s="8" t="s">
        <v>52</v>
      </c>
      <c r="D11" s="9">
        <v>1</v>
      </c>
      <c r="E11" s="10">
        <f>공종별내역서!F123</f>
        <v>0</v>
      </c>
      <c r="F11" s="10">
        <f t="shared" si="0"/>
        <v>0</v>
      </c>
      <c r="G11" s="10">
        <f>공종별내역서!H123</f>
        <v>0</v>
      </c>
      <c r="H11" s="10">
        <f t="shared" si="1"/>
        <v>0</v>
      </c>
      <c r="I11" s="10">
        <f>공종별내역서!J123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2" t="s">
        <v>133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152</v>
      </c>
      <c r="B12" s="8" t="s">
        <v>52</v>
      </c>
      <c r="C12" s="8" t="s">
        <v>52</v>
      </c>
      <c r="D12" s="9">
        <v>1</v>
      </c>
      <c r="E12" s="10">
        <f>공종별내역서!F171</f>
        <v>0</v>
      </c>
      <c r="F12" s="10">
        <f t="shared" si="0"/>
        <v>0</v>
      </c>
      <c r="G12" s="10">
        <f>공종별내역서!H171</f>
        <v>0</v>
      </c>
      <c r="H12" s="10">
        <f t="shared" si="1"/>
        <v>0</v>
      </c>
      <c r="I12" s="10">
        <f>공종별내역서!J171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2" t="s">
        <v>153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315</v>
      </c>
      <c r="B13" s="8" t="s">
        <v>52</v>
      </c>
      <c r="C13" s="8" t="s">
        <v>52</v>
      </c>
      <c r="D13" s="9">
        <v>1</v>
      </c>
      <c r="E13" s="10">
        <f>공종별내역서!F195</f>
        <v>0</v>
      </c>
      <c r="F13" s="10">
        <f t="shared" si="0"/>
        <v>0</v>
      </c>
      <c r="G13" s="10">
        <f>공종별내역서!H195</f>
        <v>0</v>
      </c>
      <c r="H13" s="10">
        <f t="shared" si="1"/>
        <v>0</v>
      </c>
      <c r="I13" s="10">
        <f>공종별내역서!J195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2" t="s">
        <v>316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345</v>
      </c>
      <c r="B14" s="8" t="s">
        <v>52</v>
      </c>
      <c r="C14" s="8" t="s">
        <v>52</v>
      </c>
      <c r="D14" s="9">
        <v>1</v>
      </c>
      <c r="E14" s="10">
        <f>공종별내역서!F219</f>
        <v>0</v>
      </c>
      <c r="F14" s="10">
        <f t="shared" si="0"/>
        <v>0</v>
      </c>
      <c r="G14" s="10">
        <f>공종별내역서!H219</f>
        <v>0</v>
      </c>
      <c r="H14" s="10">
        <f t="shared" si="1"/>
        <v>0</v>
      </c>
      <c r="I14" s="10">
        <f>공종별내역서!J219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2" t="s">
        <v>346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6"/>
    </row>
    <row r="15" spans="1:20" ht="30" customHeight="1">
      <c r="A15" s="8" t="s">
        <v>358</v>
      </c>
      <c r="B15" s="8" t="s">
        <v>52</v>
      </c>
      <c r="C15" s="8" t="s">
        <v>52</v>
      </c>
      <c r="D15" s="9">
        <v>1</v>
      </c>
      <c r="E15" s="10">
        <f>공종별내역서!F243</f>
        <v>0</v>
      </c>
      <c r="F15" s="10">
        <f t="shared" si="0"/>
        <v>0</v>
      </c>
      <c r="G15" s="10">
        <f>공종별내역서!H243</f>
        <v>0</v>
      </c>
      <c r="H15" s="10">
        <f t="shared" si="1"/>
        <v>0</v>
      </c>
      <c r="I15" s="10">
        <f>공종별내역서!J243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2" t="s">
        <v>359</v>
      </c>
      <c r="O15" s="2" t="s">
        <v>52</v>
      </c>
      <c r="P15" s="2" t="s">
        <v>52</v>
      </c>
      <c r="Q15" s="2" t="s">
        <v>360</v>
      </c>
      <c r="R15" s="3">
        <v>3</v>
      </c>
      <c r="S15" s="2" t="s">
        <v>52</v>
      </c>
      <c r="T15" s="6">
        <f>L15*1</f>
        <v>0</v>
      </c>
    </row>
    <row r="16" spans="1:20" ht="30" customHeight="1">
      <c r="A16" s="8" t="s">
        <v>367</v>
      </c>
      <c r="B16" s="8" t="s">
        <v>52</v>
      </c>
      <c r="C16" s="8" t="s">
        <v>52</v>
      </c>
      <c r="D16" s="9">
        <v>1</v>
      </c>
      <c r="E16" s="10">
        <f>공종별내역서!F267</f>
        <v>0</v>
      </c>
      <c r="F16" s="10">
        <f t="shared" si="0"/>
        <v>0</v>
      </c>
      <c r="G16" s="10">
        <f>공종별내역서!H267</f>
        <v>0</v>
      </c>
      <c r="H16" s="10">
        <f t="shared" si="1"/>
        <v>0</v>
      </c>
      <c r="I16" s="10">
        <f>공종별내역서!J267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2" t="s">
        <v>368</v>
      </c>
      <c r="O16" s="2" t="s">
        <v>52</v>
      </c>
      <c r="P16" s="2" t="s">
        <v>55</v>
      </c>
      <c r="Q16" s="2" t="s">
        <v>52</v>
      </c>
      <c r="R16" s="3">
        <v>3</v>
      </c>
      <c r="S16" s="2" t="s">
        <v>52</v>
      </c>
      <c r="T16" s="6"/>
    </row>
    <row r="17" spans="1:20" ht="30" customHeight="1">
      <c r="A17" s="8" t="s">
        <v>384</v>
      </c>
      <c r="B17" s="8" t="s">
        <v>52</v>
      </c>
      <c r="C17" s="8" t="s">
        <v>52</v>
      </c>
      <c r="D17" s="9">
        <v>1</v>
      </c>
      <c r="E17" s="10">
        <f>F18+F19+F20+F21+F22+F23+F24+F25+F26+F28</f>
        <v>0</v>
      </c>
      <c r="F17" s="10">
        <f t="shared" si="0"/>
        <v>0</v>
      </c>
      <c r="G17" s="10">
        <f>H18+H19+H20+H21+H22+H23+H24+H25+H26+H28</f>
        <v>0</v>
      </c>
      <c r="H17" s="10">
        <f t="shared" si="1"/>
        <v>0</v>
      </c>
      <c r="I17" s="10">
        <f>J18+J19+J20+J21+J22+J23+J24+J25+J26+J28</f>
        <v>0</v>
      </c>
      <c r="J17" s="10">
        <f t="shared" si="2"/>
        <v>0</v>
      </c>
      <c r="K17" s="10">
        <f t="shared" si="3"/>
        <v>0</v>
      </c>
      <c r="L17" s="10">
        <f t="shared" si="4"/>
        <v>0</v>
      </c>
      <c r="M17" s="8" t="s">
        <v>52</v>
      </c>
      <c r="N17" s="2" t="s">
        <v>385</v>
      </c>
      <c r="O17" s="2" t="s">
        <v>52</v>
      </c>
      <c r="P17" s="2" t="s">
        <v>53</v>
      </c>
      <c r="Q17" s="2" t="s">
        <v>52</v>
      </c>
      <c r="R17" s="3">
        <v>2</v>
      </c>
      <c r="S17" s="2" t="s">
        <v>52</v>
      </c>
      <c r="T17" s="6"/>
    </row>
    <row r="18" spans="1:20" ht="30" customHeight="1">
      <c r="A18" s="8" t="s">
        <v>386</v>
      </c>
      <c r="B18" s="8" t="s">
        <v>52</v>
      </c>
      <c r="C18" s="8" t="s">
        <v>52</v>
      </c>
      <c r="D18" s="9">
        <v>1</v>
      </c>
      <c r="E18" s="10">
        <f>공종별내역서!F291</f>
        <v>0</v>
      </c>
      <c r="F18" s="10">
        <f t="shared" si="0"/>
        <v>0</v>
      </c>
      <c r="G18" s="10">
        <f>공종별내역서!H291</f>
        <v>0</v>
      </c>
      <c r="H18" s="10">
        <f t="shared" si="1"/>
        <v>0</v>
      </c>
      <c r="I18" s="10">
        <f>공종별내역서!J291</f>
        <v>0</v>
      </c>
      <c r="J18" s="10">
        <f t="shared" si="2"/>
        <v>0</v>
      </c>
      <c r="K18" s="10">
        <f t="shared" si="3"/>
        <v>0</v>
      </c>
      <c r="L18" s="10">
        <f t="shared" si="4"/>
        <v>0</v>
      </c>
      <c r="M18" s="8" t="s">
        <v>52</v>
      </c>
      <c r="N18" s="2" t="s">
        <v>387</v>
      </c>
      <c r="O18" s="2" t="s">
        <v>52</v>
      </c>
      <c r="P18" s="2" t="s">
        <v>385</v>
      </c>
      <c r="Q18" s="2" t="s">
        <v>52</v>
      </c>
      <c r="R18" s="3">
        <v>3</v>
      </c>
      <c r="S18" s="2" t="s">
        <v>52</v>
      </c>
      <c r="T18" s="6"/>
    </row>
    <row r="19" spans="1:20" ht="30" customHeight="1">
      <c r="A19" s="8" t="s">
        <v>390</v>
      </c>
      <c r="B19" s="8" t="s">
        <v>52</v>
      </c>
      <c r="C19" s="8" t="s">
        <v>52</v>
      </c>
      <c r="D19" s="9">
        <v>1</v>
      </c>
      <c r="E19" s="10">
        <f>공종별내역서!F315</f>
        <v>0</v>
      </c>
      <c r="F19" s="10">
        <f t="shared" si="0"/>
        <v>0</v>
      </c>
      <c r="G19" s="10">
        <f>공종별내역서!H315</f>
        <v>0</v>
      </c>
      <c r="H19" s="10">
        <f t="shared" si="1"/>
        <v>0</v>
      </c>
      <c r="I19" s="10">
        <f>공종별내역서!J315</f>
        <v>0</v>
      </c>
      <c r="J19" s="10">
        <f t="shared" si="2"/>
        <v>0</v>
      </c>
      <c r="K19" s="10">
        <f t="shared" si="3"/>
        <v>0</v>
      </c>
      <c r="L19" s="10">
        <f t="shared" si="4"/>
        <v>0</v>
      </c>
      <c r="M19" s="8" t="s">
        <v>52</v>
      </c>
      <c r="N19" s="2" t="s">
        <v>391</v>
      </c>
      <c r="O19" s="2" t="s">
        <v>52</v>
      </c>
      <c r="P19" s="2" t="s">
        <v>385</v>
      </c>
      <c r="Q19" s="2" t="s">
        <v>52</v>
      </c>
      <c r="R19" s="3">
        <v>3</v>
      </c>
      <c r="S19" s="2" t="s">
        <v>52</v>
      </c>
      <c r="T19" s="6"/>
    </row>
    <row r="20" spans="1:20" ht="30" customHeight="1">
      <c r="A20" s="8" t="s">
        <v>395</v>
      </c>
      <c r="B20" s="8" t="s">
        <v>52</v>
      </c>
      <c r="C20" s="8" t="s">
        <v>52</v>
      </c>
      <c r="D20" s="9">
        <v>1</v>
      </c>
      <c r="E20" s="10">
        <f>공종별내역서!F339</f>
        <v>0</v>
      </c>
      <c r="F20" s="10">
        <f t="shared" si="0"/>
        <v>0</v>
      </c>
      <c r="G20" s="10">
        <f>공종별내역서!H339</f>
        <v>0</v>
      </c>
      <c r="H20" s="10">
        <f t="shared" si="1"/>
        <v>0</v>
      </c>
      <c r="I20" s="10">
        <f>공종별내역서!J339</f>
        <v>0</v>
      </c>
      <c r="J20" s="10">
        <f t="shared" si="2"/>
        <v>0</v>
      </c>
      <c r="K20" s="10">
        <f t="shared" si="3"/>
        <v>0</v>
      </c>
      <c r="L20" s="10">
        <f t="shared" si="4"/>
        <v>0</v>
      </c>
      <c r="M20" s="8" t="s">
        <v>52</v>
      </c>
      <c r="N20" s="2" t="s">
        <v>396</v>
      </c>
      <c r="O20" s="2" t="s">
        <v>52</v>
      </c>
      <c r="P20" s="2" t="s">
        <v>385</v>
      </c>
      <c r="Q20" s="2" t="s">
        <v>52</v>
      </c>
      <c r="R20" s="3">
        <v>3</v>
      </c>
      <c r="S20" s="2" t="s">
        <v>52</v>
      </c>
      <c r="T20" s="6"/>
    </row>
    <row r="21" spans="1:20" ht="30" customHeight="1">
      <c r="A21" s="8" t="s">
        <v>411</v>
      </c>
      <c r="B21" s="8" t="s">
        <v>52</v>
      </c>
      <c r="C21" s="8" t="s">
        <v>52</v>
      </c>
      <c r="D21" s="9">
        <v>1</v>
      </c>
      <c r="E21" s="10">
        <f>공종별내역서!F363</f>
        <v>0</v>
      </c>
      <c r="F21" s="10">
        <f t="shared" si="0"/>
        <v>0</v>
      </c>
      <c r="G21" s="10">
        <f>공종별내역서!H363</f>
        <v>0</v>
      </c>
      <c r="H21" s="10">
        <f t="shared" si="1"/>
        <v>0</v>
      </c>
      <c r="I21" s="10">
        <f>공종별내역서!J363</f>
        <v>0</v>
      </c>
      <c r="J21" s="10">
        <f t="shared" si="2"/>
        <v>0</v>
      </c>
      <c r="K21" s="10">
        <f t="shared" si="3"/>
        <v>0</v>
      </c>
      <c r="L21" s="10">
        <f t="shared" si="4"/>
        <v>0</v>
      </c>
      <c r="M21" s="8" t="s">
        <v>52</v>
      </c>
      <c r="N21" s="2" t="s">
        <v>412</v>
      </c>
      <c r="O21" s="2" t="s">
        <v>52</v>
      </c>
      <c r="P21" s="2" t="s">
        <v>385</v>
      </c>
      <c r="Q21" s="2" t="s">
        <v>52</v>
      </c>
      <c r="R21" s="3">
        <v>3</v>
      </c>
      <c r="S21" s="2" t="s">
        <v>52</v>
      </c>
      <c r="T21" s="6"/>
    </row>
    <row r="22" spans="1:20" ht="30" customHeight="1">
      <c r="A22" s="8" t="s">
        <v>422</v>
      </c>
      <c r="B22" s="8" t="s">
        <v>52</v>
      </c>
      <c r="C22" s="8" t="s">
        <v>52</v>
      </c>
      <c r="D22" s="9">
        <v>1</v>
      </c>
      <c r="E22" s="10">
        <f>공종별내역서!F387</f>
        <v>0</v>
      </c>
      <c r="F22" s="10">
        <f t="shared" si="0"/>
        <v>0</v>
      </c>
      <c r="G22" s="10">
        <f>공종별내역서!H387</f>
        <v>0</v>
      </c>
      <c r="H22" s="10">
        <f t="shared" si="1"/>
        <v>0</v>
      </c>
      <c r="I22" s="10">
        <f>공종별내역서!J387</f>
        <v>0</v>
      </c>
      <c r="J22" s="10">
        <f t="shared" si="2"/>
        <v>0</v>
      </c>
      <c r="K22" s="10">
        <f t="shared" si="3"/>
        <v>0</v>
      </c>
      <c r="L22" s="10">
        <f t="shared" si="4"/>
        <v>0</v>
      </c>
      <c r="M22" s="8" t="s">
        <v>52</v>
      </c>
      <c r="N22" s="2" t="s">
        <v>423</v>
      </c>
      <c r="O22" s="2" t="s">
        <v>52</v>
      </c>
      <c r="P22" s="2" t="s">
        <v>385</v>
      </c>
      <c r="Q22" s="2" t="s">
        <v>52</v>
      </c>
      <c r="R22" s="3">
        <v>3</v>
      </c>
      <c r="S22" s="2" t="s">
        <v>52</v>
      </c>
      <c r="T22" s="6"/>
    </row>
    <row r="23" spans="1:20" ht="30" customHeight="1">
      <c r="A23" s="8" t="s">
        <v>440</v>
      </c>
      <c r="B23" s="8" t="s">
        <v>52</v>
      </c>
      <c r="C23" s="8" t="s">
        <v>52</v>
      </c>
      <c r="D23" s="9">
        <v>1</v>
      </c>
      <c r="E23" s="10">
        <f>공종별내역서!F411</f>
        <v>0</v>
      </c>
      <c r="F23" s="10">
        <f t="shared" si="0"/>
        <v>0</v>
      </c>
      <c r="G23" s="10">
        <f>공종별내역서!H411</f>
        <v>0</v>
      </c>
      <c r="H23" s="10">
        <f t="shared" si="1"/>
        <v>0</v>
      </c>
      <c r="I23" s="10">
        <f>공종별내역서!J411</f>
        <v>0</v>
      </c>
      <c r="J23" s="10">
        <f t="shared" si="2"/>
        <v>0</v>
      </c>
      <c r="K23" s="10">
        <f t="shared" si="3"/>
        <v>0</v>
      </c>
      <c r="L23" s="10">
        <f t="shared" si="4"/>
        <v>0</v>
      </c>
      <c r="M23" s="8" t="s">
        <v>52</v>
      </c>
      <c r="N23" s="2" t="s">
        <v>441</v>
      </c>
      <c r="O23" s="2" t="s">
        <v>52</v>
      </c>
      <c r="P23" s="2" t="s">
        <v>385</v>
      </c>
      <c r="Q23" s="2" t="s">
        <v>52</v>
      </c>
      <c r="R23" s="3">
        <v>3</v>
      </c>
      <c r="S23" s="2" t="s">
        <v>52</v>
      </c>
      <c r="T23" s="6"/>
    </row>
    <row r="24" spans="1:20" ht="30" customHeight="1">
      <c r="A24" s="8" t="s">
        <v>448</v>
      </c>
      <c r="B24" s="8" t="s">
        <v>52</v>
      </c>
      <c r="C24" s="8" t="s">
        <v>52</v>
      </c>
      <c r="D24" s="9">
        <v>1</v>
      </c>
      <c r="E24" s="10">
        <f>공종별내역서!F435</f>
        <v>0</v>
      </c>
      <c r="F24" s="10">
        <f t="shared" si="0"/>
        <v>0</v>
      </c>
      <c r="G24" s="10">
        <f>공종별내역서!H435</f>
        <v>0</v>
      </c>
      <c r="H24" s="10">
        <f t="shared" si="1"/>
        <v>0</v>
      </c>
      <c r="I24" s="10">
        <f>공종별내역서!J435</f>
        <v>0</v>
      </c>
      <c r="J24" s="10">
        <f t="shared" si="2"/>
        <v>0</v>
      </c>
      <c r="K24" s="10">
        <f t="shared" si="3"/>
        <v>0</v>
      </c>
      <c r="L24" s="10">
        <f t="shared" si="4"/>
        <v>0</v>
      </c>
      <c r="M24" s="8" t="s">
        <v>52</v>
      </c>
      <c r="N24" s="2" t="s">
        <v>449</v>
      </c>
      <c r="O24" s="2" t="s">
        <v>52</v>
      </c>
      <c r="P24" s="2" t="s">
        <v>385</v>
      </c>
      <c r="Q24" s="2" t="s">
        <v>52</v>
      </c>
      <c r="R24" s="3">
        <v>3</v>
      </c>
      <c r="S24" s="2" t="s">
        <v>52</v>
      </c>
      <c r="T24" s="6"/>
    </row>
    <row r="25" spans="1:20" ht="30" customHeight="1">
      <c r="A25" s="8" t="s">
        <v>494</v>
      </c>
      <c r="B25" s="8" t="s">
        <v>52</v>
      </c>
      <c r="C25" s="8" t="s">
        <v>52</v>
      </c>
      <c r="D25" s="9">
        <v>1</v>
      </c>
      <c r="E25" s="10">
        <f>공종별내역서!F459</f>
        <v>0</v>
      </c>
      <c r="F25" s="10">
        <f t="shared" si="0"/>
        <v>0</v>
      </c>
      <c r="G25" s="10">
        <f>공종별내역서!H459</f>
        <v>0</v>
      </c>
      <c r="H25" s="10">
        <f t="shared" si="1"/>
        <v>0</v>
      </c>
      <c r="I25" s="10">
        <f>공종별내역서!J459</f>
        <v>0</v>
      </c>
      <c r="J25" s="10">
        <f t="shared" si="2"/>
        <v>0</v>
      </c>
      <c r="K25" s="10">
        <f t="shared" si="3"/>
        <v>0</v>
      </c>
      <c r="L25" s="10">
        <f t="shared" si="4"/>
        <v>0</v>
      </c>
      <c r="M25" s="8" t="s">
        <v>52</v>
      </c>
      <c r="N25" s="2" t="s">
        <v>495</v>
      </c>
      <c r="O25" s="2" t="s">
        <v>52</v>
      </c>
      <c r="P25" s="2" t="s">
        <v>385</v>
      </c>
      <c r="Q25" s="2" t="s">
        <v>52</v>
      </c>
      <c r="R25" s="3">
        <v>3</v>
      </c>
      <c r="S25" s="2" t="s">
        <v>52</v>
      </c>
      <c r="T25" s="6"/>
    </row>
    <row r="26" spans="1:20" ht="30" customHeight="1">
      <c r="A26" s="8" t="s">
        <v>504</v>
      </c>
      <c r="B26" s="8" t="s">
        <v>52</v>
      </c>
      <c r="C26" s="8" t="s">
        <v>52</v>
      </c>
      <c r="D26" s="9">
        <v>1</v>
      </c>
      <c r="E26" s="10">
        <f>공종별내역서!F483</f>
        <v>0</v>
      </c>
      <c r="F26" s="10">
        <f t="shared" si="0"/>
        <v>0</v>
      </c>
      <c r="G26" s="10">
        <f>공종별내역서!H483</f>
        <v>0</v>
      </c>
      <c r="H26" s="10">
        <f t="shared" si="1"/>
        <v>0</v>
      </c>
      <c r="I26" s="10">
        <f>공종별내역서!J483</f>
        <v>0</v>
      </c>
      <c r="J26" s="10">
        <f t="shared" si="2"/>
        <v>0</v>
      </c>
      <c r="K26" s="10">
        <f t="shared" si="3"/>
        <v>0</v>
      </c>
      <c r="L26" s="10">
        <f t="shared" si="4"/>
        <v>0</v>
      </c>
      <c r="M26" s="8" t="s">
        <v>52</v>
      </c>
      <c r="N26" s="2" t="s">
        <v>505</v>
      </c>
      <c r="O26" s="2" t="s">
        <v>52</v>
      </c>
      <c r="P26" s="2" t="s">
        <v>385</v>
      </c>
      <c r="Q26" s="2" t="s">
        <v>52</v>
      </c>
      <c r="R26" s="3">
        <v>3</v>
      </c>
      <c r="S26" s="2" t="s">
        <v>52</v>
      </c>
      <c r="T26" s="6"/>
    </row>
    <row r="27" spans="1:20" ht="30" customHeight="1">
      <c r="A27" s="8" t="s">
        <v>571</v>
      </c>
      <c r="B27" s="8" t="s">
        <v>52</v>
      </c>
      <c r="C27" s="8" t="s">
        <v>52</v>
      </c>
      <c r="D27" s="9">
        <v>1</v>
      </c>
      <c r="E27" s="10">
        <f>공종별내역서!F507</f>
        <v>0</v>
      </c>
      <c r="F27" s="10">
        <f t="shared" si="0"/>
        <v>0</v>
      </c>
      <c r="G27" s="10">
        <f>공종별내역서!H507</f>
        <v>0</v>
      </c>
      <c r="H27" s="10">
        <f t="shared" si="1"/>
        <v>0</v>
      </c>
      <c r="I27" s="10">
        <f>공종별내역서!J507</f>
        <v>0</v>
      </c>
      <c r="J27" s="10">
        <f t="shared" si="2"/>
        <v>0</v>
      </c>
      <c r="K27" s="10">
        <f t="shared" si="3"/>
        <v>0</v>
      </c>
      <c r="L27" s="10">
        <f t="shared" si="4"/>
        <v>0</v>
      </c>
      <c r="M27" s="8" t="s">
        <v>52</v>
      </c>
      <c r="N27" s="2" t="s">
        <v>572</v>
      </c>
      <c r="O27" s="2" t="s">
        <v>52</v>
      </c>
      <c r="P27" s="2" t="s">
        <v>52</v>
      </c>
      <c r="Q27" s="2" t="s">
        <v>360</v>
      </c>
      <c r="R27" s="3">
        <v>3</v>
      </c>
      <c r="S27" s="2" t="s">
        <v>52</v>
      </c>
      <c r="T27" s="6">
        <f>L27*1</f>
        <v>0</v>
      </c>
    </row>
    <row r="28" spans="1:20" ht="30" customHeight="1">
      <c r="A28" s="8" t="s">
        <v>577</v>
      </c>
      <c r="B28" s="8" t="s">
        <v>52</v>
      </c>
      <c r="C28" s="8" t="s">
        <v>52</v>
      </c>
      <c r="D28" s="9">
        <v>1</v>
      </c>
      <c r="E28" s="10">
        <f>공종별내역서!F531</f>
        <v>0</v>
      </c>
      <c r="F28" s="10">
        <f t="shared" si="0"/>
        <v>0</v>
      </c>
      <c r="G28" s="10">
        <f>공종별내역서!H531</f>
        <v>0</v>
      </c>
      <c r="H28" s="10">
        <f t="shared" si="1"/>
        <v>0</v>
      </c>
      <c r="I28" s="10">
        <f>공종별내역서!J531</f>
        <v>0</v>
      </c>
      <c r="J28" s="10">
        <f t="shared" si="2"/>
        <v>0</v>
      </c>
      <c r="K28" s="10">
        <f t="shared" si="3"/>
        <v>0</v>
      </c>
      <c r="L28" s="10">
        <f t="shared" si="4"/>
        <v>0</v>
      </c>
      <c r="M28" s="8" t="s">
        <v>52</v>
      </c>
      <c r="N28" s="2" t="s">
        <v>578</v>
      </c>
      <c r="O28" s="2" t="s">
        <v>52</v>
      </c>
      <c r="P28" s="2" t="s">
        <v>385</v>
      </c>
      <c r="Q28" s="2" t="s">
        <v>52</v>
      </c>
      <c r="R28" s="3">
        <v>3</v>
      </c>
      <c r="S28" s="2" t="s">
        <v>52</v>
      </c>
      <c r="T28" s="6"/>
    </row>
    <row r="29" spans="1:20" ht="30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T29" s="5"/>
    </row>
    <row r="30" spans="1:20" ht="3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T30" s="5"/>
    </row>
    <row r="31" spans="1:20" ht="3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T31" s="5"/>
    </row>
    <row r="32" spans="1:20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T32" s="5"/>
    </row>
    <row r="33" spans="1:20" ht="3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T33" s="5"/>
    </row>
    <row r="34" spans="1:20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T34" s="5"/>
    </row>
    <row r="35" spans="1:20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T35" s="5"/>
    </row>
    <row r="36" spans="1:20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T36" s="5"/>
    </row>
    <row r="37" spans="1:20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T37" s="5"/>
    </row>
    <row r="38" spans="1:20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T38" s="5"/>
    </row>
    <row r="39" spans="1:20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T39" s="5"/>
    </row>
    <row r="40" spans="1:20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T40" s="5"/>
    </row>
    <row r="41" spans="1:20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T41" s="5"/>
    </row>
    <row r="42" spans="1:20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T42" s="5"/>
    </row>
    <row r="43" spans="1:20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T43" s="5"/>
    </row>
    <row r="44" spans="1:20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T44" s="5"/>
    </row>
    <row r="45" spans="1:20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T45" s="5"/>
    </row>
    <row r="46" spans="1:20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T46" s="5"/>
    </row>
    <row r="47" spans="1:20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T47" s="5"/>
    </row>
    <row r="48" spans="1:20" ht="30" customHeight="1">
      <c r="A48" s="8" t="s">
        <v>67</v>
      </c>
      <c r="B48" s="9"/>
      <c r="C48" s="9"/>
      <c r="D48" s="9"/>
      <c r="E48" s="9"/>
      <c r="F48" s="10">
        <f>F5</f>
        <v>0</v>
      </c>
      <c r="G48" s="9"/>
      <c r="H48" s="10">
        <f>H5</f>
        <v>0</v>
      </c>
      <c r="I48" s="9"/>
      <c r="J48" s="10">
        <f>J5</f>
        <v>0</v>
      </c>
      <c r="K48" s="9"/>
      <c r="L48" s="10">
        <f>L5</f>
        <v>0</v>
      </c>
      <c r="M48" s="9"/>
      <c r="T48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531"/>
  <sheetViews>
    <sheetView topLeftCell="A25" workbookViewId="0">
      <selection activeCell="H13" sqref="H1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48" ht="30" customHeight="1">
      <c r="A2" s="43" t="s">
        <v>2</v>
      </c>
      <c r="B2" s="43" t="s">
        <v>3</v>
      </c>
      <c r="C2" s="43" t="s">
        <v>4</v>
      </c>
      <c r="D2" s="43" t="s">
        <v>5</v>
      </c>
      <c r="E2" s="43" t="s">
        <v>6</v>
      </c>
      <c r="F2" s="43"/>
      <c r="G2" s="43" t="s">
        <v>9</v>
      </c>
      <c r="H2" s="43"/>
      <c r="I2" s="43" t="s">
        <v>10</v>
      </c>
      <c r="J2" s="43"/>
      <c r="K2" s="43" t="s">
        <v>11</v>
      </c>
      <c r="L2" s="43"/>
      <c r="M2" s="43" t="s">
        <v>12</v>
      </c>
      <c r="N2" s="42" t="s">
        <v>20</v>
      </c>
      <c r="O2" s="42" t="s">
        <v>14</v>
      </c>
      <c r="P2" s="42" t="s">
        <v>21</v>
      </c>
      <c r="Q2" s="42" t="s">
        <v>13</v>
      </c>
      <c r="R2" s="42" t="s">
        <v>22</v>
      </c>
      <c r="S2" s="42" t="s">
        <v>23</v>
      </c>
      <c r="T2" s="42" t="s">
        <v>24</v>
      </c>
      <c r="U2" s="42" t="s">
        <v>25</v>
      </c>
      <c r="V2" s="42" t="s">
        <v>26</v>
      </c>
      <c r="W2" s="42" t="s">
        <v>27</v>
      </c>
      <c r="X2" s="42" t="s">
        <v>28</v>
      </c>
      <c r="Y2" s="42" t="s">
        <v>29</v>
      </c>
      <c r="Z2" s="42" t="s">
        <v>30</v>
      </c>
      <c r="AA2" s="42" t="s">
        <v>31</v>
      </c>
      <c r="AB2" s="42" t="s">
        <v>32</v>
      </c>
      <c r="AC2" s="42" t="s">
        <v>33</v>
      </c>
      <c r="AD2" s="42" t="s">
        <v>34</v>
      </c>
      <c r="AE2" s="42" t="s">
        <v>35</v>
      </c>
      <c r="AF2" s="42" t="s">
        <v>36</v>
      </c>
      <c r="AG2" s="42" t="s">
        <v>37</v>
      </c>
      <c r="AH2" s="42" t="s">
        <v>38</v>
      </c>
      <c r="AI2" s="42" t="s">
        <v>39</v>
      </c>
      <c r="AJ2" s="42" t="s">
        <v>40</v>
      </c>
      <c r="AK2" s="42" t="s">
        <v>41</v>
      </c>
      <c r="AL2" s="42" t="s">
        <v>42</v>
      </c>
      <c r="AM2" s="42" t="s">
        <v>43</v>
      </c>
      <c r="AN2" s="42" t="s">
        <v>44</v>
      </c>
      <c r="AO2" s="42" t="s">
        <v>45</v>
      </c>
      <c r="AP2" s="42" t="s">
        <v>46</v>
      </c>
      <c r="AQ2" s="42" t="s">
        <v>47</v>
      </c>
      <c r="AR2" s="42" t="s">
        <v>48</v>
      </c>
      <c r="AS2" s="42" t="s">
        <v>16</v>
      </c>
      <c r="AT2" s="42" t="s">
        <v>17</v>
      </c>
      <c r="AU2" s="42" t="s">
        <v>49</v>
      </c>
      <c r="AV2" s="42" t="s">
        <v>50</v>
      </c>
    </row>
    <row r="3" spans="1:48" ht="30" customHeight="1">
      <c r="A3" s="43"/>
      <c r="B3" s="43"/>
      <c r="C3" s="43"/>
      <c r="D3" s="4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43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</row>
    <row r="4" spans="1:48" ht="30" customHeight="1">
      <c r="A4" s="8" t="s">
        <v>56</v>
      </c>
      <c r="B4" s="9" t="s">
        <v>58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59</v>
      </c>
      <c r="B5" s="8" t="s">
        <v>60</v>
      </c>
      <c r="C5" s="8" t="s">
        <v>61</v>
      </c>
      <c r="D5" s="9">
        <v>659</v>
      </c>
      <c r="E5" s="11"/>
      <c r="F5" s="11"/>
      <c r="G5" s="11"/>
      <c r="H5" s="11"/>
      <c r="I5" s="11"/>
      <c r="J5" s="11"/>
      <c r="K5" s="11"/>
      <c r="L5" s="11"/>
      <c r="M5" s="8"/>
      <c r="N5" s="2" t="s">
        <v>63</v>
      </c>
      <c r="O5" s="2" t="s">
        <v>52</v>
      </c>
      <c r="P5" s="2" t="s">
        <v>52</v>
      </c>
      <c r="Q5" s="2" t="s">
        <v>57</v>
      </c>
      <c r="R5" s="2" t="s">
        <v>64</v>
      </c>
      <c r="S5" s="2" t="s">
        <v>65</v>
      </c>
      <c r="T5" s="2" t="s">
        <v>65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66</v>
      </c>
      <c r="AV5" s="3">
        <v>4</v>
      </c>
    </row>
    <row r="6" spans="1:48" ht="30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8" t="s">
        <v>67</v>
      </c>
      <c r="B27" s="9"/>
      <c r="C27" s="9"/>
      <c r="D27" s="9"/>
      <c r="E27" s="9"/>
      <c r="F27" s="11"/>
      <c r="G27" s="9"/>
      <c r="H27" s="11"/>
      <c r="I27" s="9"/>
      <c r="J27" s="11"/>
      <c r="K27" s="9"/>
      <c r="L27" s="11"/>
      <c r="M27" s="9"/>
      <c r="N27" t="s">
        <v>68</v>
      </c>
    </row>
    <row r="28" spans="1:48" ht="30" customHeight="1">
      <c r="A28" s="8" t="s">
        <v>69</v>
      </c>
      <c r="B28" s="9" t="s">
        <v>58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"/>
      <c r="O28" s="3"/>
      <c r="P28" s="3"/>
      <c r="Q28" s="2" t="s">
        <v>70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30" customHeight="1">
      <c r="A29" s="8" t="s">
        <v>71</v>
      </c>
      <c r="B29" s="8" t="s">
        <v>72</v>
      </c>
      <c r="C29" s="8" t="s">
        <v>73</v>
      </c>
      <c r="D29" s="9">
        <v>4737</v>
      </c>
      <c r="E29" s="11"/>
      <c r="F29" s="11"/>
      <c r="G29" s="11"/>
      <c r="H29" s="11"/>
      <c r="I29" s="11"/>
      <c r="J29" s="11"/>
      <c r="K29" s="11"/>
      <c r="L29" s="11"/>
      <c r="M29" s="8"/>
      <c r="N29" s="2" t="s">
        <v>74</v>
      </c>
      <c r="O29" s="2" t="s">
        <v>52</v>
      </c>
      <c r="P29" s="2" t="s">
        <v>52</v>
      </c>
      <c r="Q29" s="2" t="s">
        <v>70</v>
      </c>
      <c r="R29" s="2" t="s">
        <v>65</v>
      </c>
      <c r="S29" s="2" t="s">
        <v>65</v>
      </c>
      <c r="T29" s="2" t="s">
        <v>64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75</v>
      </c>
      <c r="AV29" s="3">
        <v>6</v>
      </c>
    </row>
    <row r="30" spans="1:48" ht="30" customHeight="1">
      <c r="A30" s="8" t="s">
        <v>76</v>
      </c>
      <c r="B30" s="8" t="s">
        <v>77</v>
      </c>
      <c r="C30" s="8" t="s">
        <v>61</v>
      </c>
      <c r="D30" s="9">
        <v>30</v>
      </c>
      <c r="E30" s="11"/>
      <c r="F30" s="11"/>
      <c r="G30" s="11"/>
      <c r="H30" s="11"/>
      <c r="I30" s="11"/>
      <c r="J30" s="11"/>
      <c r="K30" s="11"/>
      <c r="L30" s="11"/>
      <c r="M30" s="8"/>
      <c r="N30" s="2" t="s">
        <v>79</v>
      </c>
      <c r="O30" s="2" t="s">
        <v>52</v>
      </c>
      <c r="P30" s="2" t="s">
        <v>52</v>
      </c>
      <c r="Q30" s="2" t="s">
        <v>70</v>
      </c>
      <c r="R30" s="2" t="s">
        <v>64</v>
      </c>
      <c r="S30" s="2" t="s">
        <v>65</v>
      </c>
      <c r="T30" s="2" t="s">
        <v>65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80</v>
      </c>
      <c r="AV30" s="3">
        <v>7</v>
      </c>
    </row>
    <row r="31" spans="1:48" ht="30" customHeight="1">
      <c r="A31" s="8" t="s">
        <v>81</v>
      </c>
      <c r="B31" s="8" t="s">
        <v>82</v>
      </c>
      <c r="C31" s="8" t="s">
        <v>83</v>
      </c>
      <c r="D31" s="9">
        <v>4.5110000000000001</v>
      </c>
      <c r="E31" s="11"/>
      <c r="F31" s="11"/>
      <c r="G31" s="11"/>
      <c r="H31" s="11"/>
      <c r="I31" s="11"/>
      <c r="J31" s="11"/>
      <c r="K31" s="11"/>
      <c r="L31" s="11"/>
      <c r="M31" s="8"/>
      <c r="N31" s="2" t="s">
        <v>85</v>
      </c>
      <c r="O31" s="2" t="s">
        <v>52</v>
      </c>
      <c r="P31" s="2" t="s">
        <v>52</v>
      </c>
      <c r="Q31" s="2" t="s">
        <v>70</v>
      </c>
      <c r="R31" s="2" t="s">
        <v>64</v>
      </c>
      <c r="S31" s="2" t="s">
        <v>65</v>
      </c>
      <c r="T31" s="2" t="s">
        <v>65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86</v>
      </c>
      <c r="AV31" s="3">
        <v>8</v>
      </c>
    </row>
    <row r="32" spans="1:48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3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8" t="s">
        <v>67</v>
      </c>
      <c r="B51" s="9"/>
      <c r="C51" s="9"/>
      <c r="D51" s="9"/>
      <c r="E51" s="9"/>
      <c r="F51" s="11"/>
      <c r="G51" s="9"/>
      <c r="H51" s="11"/>
      <c r="I51" s="9"/>
      <c r="J51" s="11"/>
      <c r="K51" s="9"/>
      <c r="L51" s="11"/>
      <c r="M51" s="9"/>
      <c r="N51" t="s">
        <v>68</v>
      </c>
    </row>
    <row r="52" spans="1:48" ht="30" customHeight="1">
      <c r="A52" s="8" t="s">
        <v>87</v>
      </c>
      <c r="B52" s="9" t="s">
        <v>58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"/>
      <c r="O52" s="3"/>
      <c r="P52" s="3"/>
      <c r="Q52" s="2" t="s">
        <v>88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30" customHeight="1">
      <c r="A53" s="8" t="s">
        <v>89</v>
      </c>
      <c r="B53" s="8" t="s">
        <v>90</v>
      </c>
      <c r="C53" s="8" t="s">
        <v>91</v>
      </c>
      <c r="D53" s="9">
        <v>168</v>
      </c>
      <c r="E53" s="11"/>
      <c r="F53" s="11"/>
      <c r="G53" s="11"/>
      <c r="H53" s="11"/>
      <c r="I53" s="11"/>
      <c r="J53" s="11"/>
      <c r="K53" s="11"/>
      <c r="L53" s="11"/>
      <c r="M53" s="8"/>
      <c r="N53" s="2" t="s">
        <v>93</v>
      </c>
      <c r="O53" s="2" t="s">
        <v>52</v>
      </c>
      <c r="P53" s="2" t="s">
        <v>52</v>
      </c>
      <c r="Q53" s="2" t="s">
        <v>88</v>
      </c>
      <c r="R53" s="2" t="s">
        <v>64</v>
      </c>
      <c r="S53" s="2" t="s">
        <v>65</v>
      </c>
      <c r="T53" s="2" t="s">
        <v>65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94</v>
      </c>
      <c r="AV53" s="3">
        <v>12</v>
      </c>
    </row>
    <row r="54" spans="1:48" ht="30" customHeight="1">
      <c r="A54" s="8" t="s">
        <v>95</v>
      </c>
      <c r="B54" s="8" t="s">
        <v>96</v>
      </c>
      <c r="C54" s="8" t="s">
        <v>61</v>
      </c>
      <c r="D54" s="9">
        <v>163</v>
      </c>
      <c r="E54" s="11"/>
      <c r="F54" s="11"/>
      <c r="G54" s="11"/>
      <c r="H54" s="11"/>
      <c r="I54" s="11"/>
      <c r="J54" s="11"/>
      <c r="K54" s="11"/>
      <c r="L54" s="11"/>
      <c r="M54" s="8"/>
      <c r="N54" s="2" t="s">
        <v>98</v>
      </c>
      <c r="O54" s="2" t="s">
        <v>52</v>
      </c>
      <c r="P54" s="2" t="s">
        <v>52</v>
      </c>
      <c r="Q54" s="2" t="s">
        <v>88</v>
      </c>
      <c r="R54" s="2" t="s">
        <v>64</v>
      </c>
      <c r="S54" s="2" t="s">
        <v>65</v>
      </c>
      <c r="T54" s="2" t="s">
        <v>65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99</v>
      </c>
      <c r="AV54" s="3">
        <v>13</v>
      </c>
    </row>
    <row r="55" spans="1:48" ht="30" customHeight="1">
      <c r="A55" s="8" t="s">
        <v>100</v>
      </c>
      <c r="B55" s="8" t="s">
        <v>101</v>
      </c>
      <c r="C55" s="8" t="s">
        <v>61</v>
      </c>
      <c r="D55" s="9">
        <v>45</v>
      </c>
      <c r="E55" s="11"/>
      <c r="F55" s="11"/>
      <c r="G55" s="11"/>
      <c r="H55" s="11"/>
      <c r="I55" s="11"/>
      <c r="J55" s="11"/>
      <c r="K55" s="11"/>
      <c r="L55" s="11"/>
      <c r="M55" s="8"/>
      <c r="N55" s="2" t="s">
        <v>103</v>
      </c>
      <c r="O55" s="2" t="s">
        <v>52</v>
      </c>
      <c r="P55" s="2" t="s">
        <v>52</v>
      </c>
      <c r="Q55" s="2" t="s">
        <v>88</v>
      </c>
      <c r="R55" s="2" t="s">
        <v>64</v>
      </c>
      <c r="S55" s="2" t="s">
        <v>65</v>
      </c>
      <c r="T55" s="2" t="s">
        <v>65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104</v>
      </c>
      <c r="AV55" s="3">
        <v>237</v>
      </c>
    </row>
    <row r="56" spans="1:48" ht="30" customHeight="1">
      <c r="A56" s="8" t="s">
        <v>105</v>
      </c>
      <c r="B56" s="8" t="s">
        <v>106</v>
      </c>
      <c r="C56" s="8" t="s">
        <v>61</v>
      </c>
      <c r="D56" s="9">
        <v>5</v>
      </c>
      <c r="E56" s="11"/>
      <c r="F56" s="11"/>
      <c r="G56" s="11"/>
      <c r="H56" s="11"/>
      <c r="I56" s="11"/>
      <c r="J56" s="11"/>
      <c r="K56" s="11"/>
      <c r="L56" s="11"/>
      <c r="M56" s="8"/>
      <c r="N56" s="2" t="s">
        <v>108</v>
      </c>
      <c r="O56" s="2" t="s">
        <v>52</v>
      </c>
      <c r="P56" s="2" t="s">
        <v>52</v>
      </c>
      <c r="Q56" s="2" t="s">
        <v>88</v>
      </c>
      <c r="R56" s="2" t="s">
        <v>64</v>
      </c>
      <c r="S56" s="2" t="s">
        <v>65</v>
      </c>
      <c r="T56" s="2" t="s">
        <v>65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109</v>
      </c>
      <c r="AV56" s="3">
        <v>14</v>
      </c>
    </row>
    <row r="57" spans="1:48" ht="30" customHeight="1">
      <c r="A57" s="8" t="s">
        <v>110</v>
      </c>
      <c r="B57" s="8" t="s">
        <v>111</v>
      </c>
      <c r="C57" s="8" t="s">
        <v>61</v>
      </c>
      <c r="D57" s="9">
        <v>128</v>
      </c>
      <c r="E57" s="11"/>
      <c r="F57" s="11"/>
      <c r="G57" s="11"/>
      <c r="H57" s="11"/>
      <c r="I57" s="11"/>
      <c r="J57" s="11"/>
      <c r="K57" s="11"/>
      <c r="L57" s="11"/>
      <c r="M57" s="8"/>
      <c r="N57" s="2" t="s">
        <v>113</v>
      </c>
      <c r="O57" s="2" t="s">
        <v>52</v>
      </c>
      <c r="P57" s="2" t="s">
        <v>52</v>
      </c>
      <c r="Q57" s="2" t="s">
        <v>88</v>
      </c>
      <c r="R57" s="2" t="s">
        <v>64</v>
      </c>
      <c r="S57" s="2" t="s">
        <v>65</v>
      </c>
      <c r="T57" s="2" t="s">
        <v>65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114</v>
      </c>
      <c r="AV57" s="3">
        <v>15</v>
      </c>
    </row>
    <row r="58" spans="1:48" ht="30" customHeight="1">
      <c r="A58" s="8" t="s">
        <v>115</v>
      </c>
      <c r="B58" s="8" t="s">
        <v>116</v>
      </c>
      <c r="C58" s="8" t="s">
        <v>61</v>
      </c>
      <c r="D58" s="9">
        <v>8</v>
      </c>
      <c r="E58" s="11"/>
      <c r="F58" s="11"/>
      <c r="G58" s="11"/>
      <c r="H58" s="11"/>
      <c r="I58" s="11"/>
      <c r="J58" s="11"/>
      <c r="K58" s="11"/>
      <c r="L58" s="11"/>
      <c r="M58" s="8"/>
      <c r="N58" s="2" t="s">
        <v>118</v>
      </c>
      <c r="O58" s="2" t="s">
        <v>52</v>
      </c>
      <c r="P58" s="2" t="s">
        <v>52</v>
      </c>
      <c r="Q58" s="2" t="s">
        <v>88</v>
      </c>
      <c r="R58" s="2" t="s">
        <v>64</v>
      </c>
      <c r="S58" s="2" t="s">
        <v>65</v>
      </c>
      <c r="T58" s="2" t="s">
        <v>65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119</v>
      </c>
      <c r="AV58" s="3">
        <v>210</v>
      </c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8" t="s">
        <v>67</v>
      </c>
      <c r="B75" s="9"/>
      <c r="C75" s="9"/>
      <c r="D75" s="9"/>
      <c r="E75" s="9"/>
      <c r="F75" s="11"/>
      <c r="G75" s="9"/>
      <c r="H75" s="11"/>
      <c r="I75" s="9"/>
      <c r="J75" s="11"/>
      <c r="K75" s="9"/>
      <c r="L75" s="11"/>
      <c r="M75" s="9"/>
      <c r="N75" t="s">
        <v>68</v>
      </c>
    </row>
    <row r="76" spans="1:48" ht="30" customHeight="1">
      <c r="A76" s="8" t="s">
        <v>120</v>
      </c>
      <c r="B76" s="9" t="s">
        <v>58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"/>
      <c r="O76" s="3"/>
      <c r="P76" s="3"/>
      <c r="Q76" s="2" t="s">
        <v>121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30" customHeight="1">
      <c r="A77" s="8" t="s">
        <v>122</v>
      </c>
      <c r="B77" s="8" t="s">
        <v>123</v>
      </c>
      <c r="C77" s="8" t="s">
        <v>61</v>
      </c>
      <c r="D77" s="9">
        <v>8</v>
      </c>
      <c r="E77" s="11"/>
      <c r="F77" s="11"/>
      <c r="G77" s="11"/>
      <c r="H77" s="11"/>
      <c r="I77" s="11"/>
      <c r="J77" s="11"/>
      <c r="K77" s="11"/>
      <c r="L77" s="11"/>
      <c r="M77" s="8"/>
      <c r="N77" s="2" t="s">
        <v>125</v>
      </c>
      <c r="O77" s="2" t="s">
        <v>52</v>
      </c>
      <c r="P77" s="2" t="s">
        <v>52</v>
      </c>
      <c r="Q77" s="2" t="s">
        <v>121</v>
      </c>
      <c r="R77" s="2" t="s">
        <v>64</v>
      </c>
      <c r="S77" s="2" t="s">
        <v>65</v>
      </c>
      <c r="T77" s="2" t="s">
        <v>65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52</v>
      </c>
      <c r="AS77" s="2" t="s">
        <v>52</v>
      </c>
      <c r="AT77" s="3"/>
      <c r="AU77" s="2" t="s">
        <v>126</v>
      </c>
      <c r="AV77" s="3">
        <v>211</v>
      </c>
    </row>
    <row r="78" spans="1:48" ht="30" customHeight="1">
      <c r="A78" s="8" t="s">
        <v>127</v>
      </c>
      <c r="B78" s="8" t="s">
        <v>128</v>
      </c>
      <c r="C78" s="8" t="s">
        <v>91</v>
      </c>
      <c r="D78" s="9">
        <v>14</v>
      </c>
      <c r="E78" s="11"/>
      <c r="F78" s="11"/>
      <c r="G78" s="11"/>
      <c r="H78" s="11"/>
      <c r="I78" s="11"/>
      <c r="J78" s="11"/>
      <c r="K78" s="11"/>
      <c r="L78" s="11"/>
      <c r="M78" s="8"/>
      <c r="N78" s="2" t="s">
        <v>130</v>
      </c>
      <c r="O78" s="2" t="s">
        <v>52</v>
      </c>
      <c r="P78" s="2" t="s">
        <v>52</v>
      </c>
      <c r="Q78" s="2" t="s">
        <v>121</v>
      </c>
      <c r="R78" s="2" t="s">
        <v>64</v>
      </c>
      <c r="S78" s="2" t="s">
        <v>65</v>
      </c>
      <c r="T78" s="2" t="s">
        <v>65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52</v>
      </c>
      <c r="AS78" s="2" t="s">
        <v>52</v>
      </c>
      <c r="AT78" s="3"/>
      <c r="AU78" s="2" t="s">
        <v>131</v>
      </c>
      <c r="AV78" s="3">
        <v>212</v>
      </c>
    </row>
    <row r="79" spans="1:48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8" t="s">
        <v>67</v>
      </c>
      <c r="B99" s="9"/>
      <c r="C99" s="9"/>
      <c r="D99" s="9"/>
      <c r="E99" s="9"/>
      <c r="F99" s="11"/>
      <c r="G99" s="9"/>
      <c r="H99" s="11"/>
      <c r="I99" s="9"/>
      <c r="J99" s="11"/>
      <c r="K99" s="9"/>
      <c r="L99" s="11"/>
      <c r="M99" s="9"/>
      <c r="N99" t="s">
        <v>68</v>
      </c>
    </row>
    <row r="100" spans="1:48" ht="30" customHeight="1">
      <c r="A100" s="8" t="s">
        <v>132</v>
      </c>
      <c r="B100" s="9" t="s">
        <v>58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3"/>
      <c r="O100" s="3"/>
      <c r="P100" s="3"/>
      <c r="Q100" s="2" t="s">
        <v>133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30" customHeight="1">
      <c r="A101" s="8" t="s">
        <v>134</v>
      </c>
      <c r="B101" s="8" t="s">
        <v>135</v>
      </c>
      <c r="C101" s="8" t="s">
        <v>61</v>
      </c>
      <c r="D101" s="9">
        <v>30</v>
      </c>
      <c r="E101" s="11"/>
      <c r="F101" s="11"/>
      <c r="G101" s="11"/>
      <c r="H101" s="11"/>
      <c r="I101" s="11"/>
      <c r="J101" s="11"/>
      <c r="K101" s="11"/>
      <c r="L101" s="11"/>
      <c r="M101" s="8"/>
      <c r="N101" s="2" t="s">
        <v>137</v>
      </c>
      <c r="O101" s="2" t="s">
        <v>52</v>
      </c>
      <c r="P101" s="2" t="s">
        <v>52</v>
      </c>
      <c r="Q101" s="2" t="s">
        <v>133</v>
      </c>
      <c r="R101" s="2" t="s">
        <v>64</v>
      </c>
      <c r="S101" s="2" t="s">
        <v>65</v>
      </c>
      <c r="T101" s="2" t="s">
        <v>65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138</v>
      </c>
      <c r="AV101" s="3">
        <v>19</v>
      </c>
    </row>
    <row r="102" spans="1:48" ht="30" customHeight="1">
      <c r="A102" s="8" t="s">
        <v>134</v>
      </c>
      <c r="B102" s="8" t="s">
        <v>139</v>
      </c>
      <c r="C102" s="8" t="s">
        <v>61</v>
      </c>
      <c r="D102" s="9">
        <v>4</v>
      </c>
      <c r="E102" s="11"/>
      <c r="F102" s="11"/>
      <c r="G102" s="11"/>
      <c r="H102" s="11"/>
      <c r="I102" s="11"/>
      <c r="J102" s="11"/>
      <c r="K102" s="11"/>
      <c r="L102" s="11"/>
      <c r="M102" s="8"/>
      <c r="N102" s="2" t="s">
        <v>141</v>
      </c>
      <c r="O102" s="2" t="s">
        <v>52</v>
      </c>
      <c r="P102" s="2" t="s">
        <v>52</v>
      </c>
      <c r="Q102" s="2" t="s">
        <v>133</v>
      </c>
      <c r="R102" s="2" t="s">
        <v>64</v>
      </c>
      <c r="S102" s="2" t="s">
        <v>65</v>
      </c>
      <c r="T102" s="2" t="s">
        <v>65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142</v>
      </c>
      <c r="AV102" s="3">
        <v>20</v>
      </c>
    </row>
    <row r="103" spans="1:48" ht="30" customHeight="1">
      <c r="A103" s="8" t="s">
        <v>143</v>
      </c>
      <c r="B103" s="8" t="s">
        <v>144</v>
      </c>
      <c r="C103" s="8" t="s">
        <v>61</v>
      </c>
      <c r="D103" s="9">
        <v>659</v>
      </c>
      <c r="E103" s="11"/>
      <c r="F103" s="11"/>
      <c r="G103" s="11"/>
      <c r="H103" s="11"/>
      <c r="I103" s="11"/>
      <c r="J103" s="11"/>
      <c r="K103" s="11"/>
      <c r="L103" s="11"/>
      <c r="M103" s="8"/>
      <c r="N103" s="2" t="s">
        <v>146</v>
      </c>
      <c r="O103" s="2" t="s">
        <v>52</v>
      </c>
      <c r="P103" s="2" t="s">
        <v>52</v>
      </c>
      <c r="Q103" s="2" t="s">
        <v>133</v>
      </c>
      <c r="R103" s="2" t="s">
        <v>64</v>
      </c>
      <c r="S103" s="2" t="s">
        <v>65</v>
      </c>
      <c r="T103" s="2" t="s">
        <v>65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147</v>
      </c>
      <c r="AV103" s="3">
        <v>21</v>
      </c>
    </row>
    <row r="104" spans="1:48" ht="30" customHeight="1">
      <c r="A104" s="8" t="s">
        <v>143</v>
      </c>
      <c r="B104" s="8" t="s">
        <v>148</v>
      </c>
      <c r="C104" s="8" t="s">
        <v>61</v>
      </c>
      <c r="D104" s="9">
        <v>20</v>
      </c>
      <c r="E104" s="11"/>
      <c r="F104" s="11"/>
      <c r="G104" s="11"/>
      <c r="H104" s="11"/>
      <c r="I104" s="11"/>
      <c r="J104" s="11"/>
      <c r="K104" s="11"/>
      <c r="L104" s="11"/>
      <c r="M104" s="8"/>
      <c r="N104" s="2" t="s">
        <v>150</v>
      </c>
      <c r="O104" s="2" t="s">
        <v>52</v>
      </c>
      <c r="P104" s="2" t="s">
        <v>52</v>
      </c>
      <c r="Q104" s="2" t="s">
        <v>133</v>
      </c>
      <c r="R104" s="2" t="s">
        <v>64</v>
      </c>
      <c r="S104" s="2" t="s">
        <v>65</v>
      </c>
      <c r="T104" s="2" t="s">
        <v>65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151</v>
      </c>
      <c r="AV104" s="3">
        <v>236</v>
      </c>
    </row>
    <row r="105" spans="1:48" ht="3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>
      <c r="A123" s="8" t="s">
        <v>67</v>
      </c>
      <c r="B123" s="9"/>
      <c r="C123" s="9"/>
      <c r="D123" s="9"/>
      <c r="E123" s="9"/>
      <c r="F123" s="11"/>
      <c r="G123" s="9"/>
      <c r="H123" s="11"/>
      <c r="I123" s="9"/>
      <c r="J123" s="11"/>
      <c r="K123" s="9"/>
      <c r="L123" s="11"/>
      <c r="M123" s="9"/>
      <c r="N123" t="s">
        <v>68</v>
      </c>
    </row>
    <row r="124" spans="1:48" ht="30" customHeight="1">
      <c r="A124" s="8" t="s">
        <v>152</v>
      </c>
      <c r="B124" s="9" t="s">
        <v>58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3"/>
      <c r="O124" s="3"/>
      <c r="P124" s="3"/>
      <c r="Q124" s="2" t="s">
        <v>153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30" customHeight="1">
      <c r="A125" s="8" t="s">
        <v>154</v>
      </c>
      <c r="B125" s="8" t="s">
        <v>155</v>
      </c>
      <c r="C125" s="8" t="s">
        <v>156</v>
      </c>
      <c r="D125" s="9">
        <v>2</v>
      </c>
      <c r="E125" s="11"/>
      <c r="F125" s="11"/>
      <c r="G125" s="11"/>
      <c r="H125" s="11"/>
      <c r="I125" s="11"/>
      <c r="J125" s="11"/>
      <c r="K125" s="11"/>
      <c r="L125" s="11"/>
      <c r="M125" s="8"/>
      <c r="N125" s="2" t="s">
        <v>158</v>
      </c>
      <c r="O125" s="2" t="s">
        <v>52</v>
      </c>
      <c r="P125" s="2" t="s">
        <v>52</v>
      </c>
      <c r="Q125" s="2" t="s">
        <v>153</v>
      </c>
      <c r="R125" s="2" t="s">
        <v>64</v>
      </c>
      <c r="S125" s="2" t="s">
        <v>65</v>
      </c>
      <c r="T125" s="2" t="s">
        <v>65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159</v>
      </c>
      <c r="AV125" s="3">
        <v>38</v>
      </c>
    </row>
    <row r="126" spans="1:48" ht="30" customHeight="1">
      <c r="A126" s="8" t="s">
        <v>160</v>
      </c>
      <c r="B126" s="8" t="s">
        <v>161</v>
      </c>
      <c r="C126" s="8" t="s">
        <v>156</v>
      </c>
      <c r="D126" s="9">
        <v>1</v>
      </c>
      <c r="E126" s="11"/>
      <c r="F126" s="11"/>
      <c r="G126" s="11"/>
      <c r="H126" s="11"/>
      <c r="I126" s="11"/>
      <c r="J126" s="11"/>
      <c r="K126" s="11"/>
      <c r="L126" s="11"/>
      <c r="M126" s="8"/>
      <c r="N126" s="2" t="s">
        <v>163</v>
      </c>
      <c r="O126" s="2" t="s">
        <v>52</v>
      </c>
      <c r="P126" s="2" t="s">
        <v>52</v>
      </c>
      <c r="Q126" s="2" t="s">
        <v>153</v>
      </c>
      <c r="R126" s="2" t="s">
        <v>64</v>
      </c>
      <c r="S126" s="2" t="s">
        <v>65</v>
      </c>
      <c r="T126" s="2" t="s">
        <v>65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52</v>
      </c>
      <c r="AS126" s="2" t="s">
        <v>52</v>
      </c>
      <c r="AT126" s="3"/>
      <c r="AU126" s="2" t="s">
        <v>164</v>
      </c>
      <c r="AV126" s="3">
        <v>39</v>
      </c>
    </row>
    <row r="127" spans="1:48" ht="30" customHeight="1">
      <c r="A127" s="8" t="s">
        <v>165</v>
      </c>
      <c r="B127" s="8" t="s">
        <v>166</v>
      </c>
      <c r="C127" s="8" t="s">
        <v>156</v>
      </c>
      <c r="D127" s="9">
        <v>6</v>
      </c>
      <c r="E127" s="11"/>
      <c r="F127" s="11"/>
      <c r="G127" s="11"/>
      <c r="H127" s="11"/>
      <c r="I127" s="11"/>
      <c r="J127" s="11"/>
      <c r="K127" s="11"/>
      <c r="L127" s="11"/>
      <c r="M127" s="8"/>
      <c r="N127" s="2" t="s">
        <v>168</v>
      </c>
      <c r="O127" s="2" t="s">
        <v>52</v>
      </c>
      <c r="P127" s="2" t="s">
        <v>52</v>
      </c>
      <c r="Q127" s="2" t="s">
        <v>153</v>
      </c>
      <c r="R127" s="2" t="s">
        <v>64</v>
      </c>
      <c r="S127" s="2" t="s">
        <v>65</v>
      </c>
      <c r="T127" s="2" t="s">
        <v>65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2" t="s">
        <v>52</v>
      </c>
      <c r="AS127" s="2" t="s">
        <v>52</v>
      </c>
      <c r="AT127" s="3"/>
      <c r="AU127" s="2" t="s">
        <v>169</v>
      </c>
      <c r="AV127" s="3">
        <v>40</v>
      </c>
    </row>
    <row r="128" spans="1:48" ht="30" customHeight="1">
      <c r="A128" s="8" t="s">
        <v>170</v>
      </c>
      <c r="B128" s="8" t="s">
        <v>171</v>
      </c>
      <c r="C128" s="8" t="s">
        <v>156</v>
      </c>
      <c r="D128" s="9">
        <v>2</v>
      </c>
      <c r="E128" s="11"/>
      <c r="F128" s="11"/>
      <c r="G128" s="11"/>
      <c r="H128" s="11"/>
      <c r="I128" s="11"/>
      <c r="J128" s="11"/>
      <c r="K128" s="11"/>
      <c r="L128" s="11"/>
      <c r="M128" s="8"/>
      <c r="N128" s="2" t="s">
        <v>173</v>
      </c>
      <c r="O128" s="2" t="s">
        <v>52</v>
      </c>
      <c r="P128" s="2" t="s">
        <v>52</v>
      </c>
      <c r="Q128" s="2" t="s">
        <v>153</v>
      </c>
      <c r="R128" s="2" t="s">
        <v>64</v>
      </c>
      <c r="S128" s="2" t="s">
        <v>65</v>
      </c>
      <c r="T128" s="2" t="s">
        <v>65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2" t="s">
        <v>52</v>
      </c>
      <c r="AS128" s="2" t="s">
        <v>52</v>
      </c>
      <c r="AT128" s="3"/>
      <c r="AU128" s="2" t="s">
        <v>174</v>
      </c>
      <c r="AV128" s="3">
        <v>41</v>
      </c>
    </row>
    <row r="129" spans="1:48" ht="30" customHeight="1">
      <c r="A129" s="8" t="s">
        <v>175</v>
      </c>
      <c r="B129" s="8" t="s">
        <v>176</v>
      </c>
      <c r="C129" s="8" t="s">
        <v>156</v>
      </c>
      <c r="D129" s="9">
        <v>1</v>
      </c>
      <c r="E129" s="11"/>
      <c r="F129" s="11"/>
      <c r="G129" s="11"/>
      <c r="H129" s="11"/>
      <c r="I129" s="11"/>
      <c r="J129" s="11"/>
      <c r="K129" s="11"/>
      <c r="L129" s="11"/>
      <c r="M129" s="8"/>
      <c r="N129" s="2" t="s">
        <v>178</v>
      </c>
      <c r="O129" s="2" t="s">
        <v>52</v>
      </c>
      <c r="P129" s="2" t="s">
        <v>52</v>
      </c>
      <c r="Q129" s="2" t="s">
        <v>153</v>
      </c>
      <c r="R129" s="2" t="s">
        <v>64</v>
      </c>
      <c r="S129" s="2" t="s">
        <v>65</v>
      </c>
      <c r="T129" s="2" t="s">
        <v>65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2" t="s">
        <v>52</v>
      </c>
      <c r="AS129" s="2" t="s">
        <v>52</v>
      </c>
      <c r="AT129" s="3"/>
      <c r="AU129" s="2" t="s">
        <v>179</v>
      </c>
      <c r="AV129" s="3">
        <v>42</v>
      </c>
    </row>
    <row r="130" spans="1:48" ht="30" customHeight="1">
      <c r="A130" s="8" t="s">
        <v>180</v>
      </c>
      <c r="B130" s="8" t="s">
        <v>181</v>
      </c>
      <c r="C130" s="8" t="s">
        <v>156</v>
      </c>
      <c r="D130" s="9">
        <v>1</v>
      </c>
      <c r="E130" s="11"/>
      <c r="F130" s="11"/>
      <c r="G130" s="11"/>
      <c r="H130" s="11"/>
      <c r="I130" s="11"/>
      <c r="J130" s="11"/>
      <c r="K130" s="11"/>
      <c r="L130" s="11"/>
      <c r="M130" s="8"/>
      <c r="N130" s="2" t="s">
        <v>183</v>
      </c>
      <c r="O130" s="2" t="s">
        <v>52</v>
      </c>
      <c r="P130" s="2" t="s">
        <v>52</v>
      </c>
      <c r="Q130" s="2" t="s">
        <v>153</v>
      </c>
      <c r="R130" s="2" t="s">
        <v>64</v>
      </c>
      <c r="S130" s="2" t="s">
        <v>65</v>
      </c>
      <c r="T130" s="2" t="s">
        <v>65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52</v>
      </c>
      <c r="AS130" s="2" t="s">
        <v>52</v>
      </c>
      <c r="AT130" s="3"/>
      <c r="AU130" s="2" t="s">
        <v>184</v>
      </c>
      <c r="AV130" s="3">
        <v>43</v>
      </c>
    </row>
    <row r="131" spans="1:48" ht="30" customHeight="1">
      <c r="A131" s="8" t="s">
        <v>185</v>
      </c>
      <c r="B131" s="8" t="s">
        <v>186</v>
      </c>
      <c r="C131" s="8" t="s">
        <v>156</v>
      </c>
      <c r="D131" s="9">
        <v>1</v>
      </c>
      <c r="E131" s="11"/>
      <c r="F131" s="11"/>
      <c r="G131" s="11"/>
      <c r="H131" s="11"/>
      <c r="I131" s="11"/>
      <c r="J131" s="11"/>
      <c r="K131" s="11"/>
      <c r="L131" s="11"/>
      <c r="M131" s="8"/>
      <c r="N131" s="2" t="s">
        <v>188</v>
      </c>
      <c r="O131" s="2" t="s">
        <v>52</v>
      </c>
      <c r="P131" s="2" t="s">
        <v>52</v>
      </c>
      <c r="Q131" s="2" t="s">
        <v>153</v>
      </c>
      <c r="R131" s="2" t="s">
        <v>64</v>
      </c>
      <c r="S131" s="2" t="s">
        <v>65</v>
      </c>
      <c r="T131" s="2" t="s">
        <v>65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52</v>
      </c>
      <c r="AS131" s="2" t="s">
        <v>52</v>
      </c>
      <c r="AT131" s="3"/>
      <c r="AU131" s="2" t="s">
        <v>189</v>
      </c>
      <c r="AV131" s="3">
        <v>44</v>
      </c>
    </row>
    <row r="132" spans="1:48" ht="30" customHeight="1">
      <c r="A132" s="8" t="s">
        <v>190</v>
      </c>
      <c r="B132" s="8" t="s">
        <v>191</v>
      </c>
      <c r="C132" s="8" t="s">
        <v>156</v>
      </c>
      <c r="D132" s="9">
        <v>1</v>
      </c>
      <c r="E132" s="11"/>
      <c r="F132" s="11"/>
      <c r="G132" s="11"/>
      <c r="H132" s="11"/>
      <c r="I132" s="11"/>
      <c r="J132" s="11"/>
      <c r="K132" s="11"/>
      <c r="L132" s="11"/>
      <c r="M132" s="8"/>
      <c r="N132" s="2" t="s">
        <v>193</v>
      </c>
      <c r="O132" s="2" t="s">
        <v>52</v>
      </c>
      <c r="P132" s="2" t="s">
        <v>52</v>
      </c>
      <c r="Q132" s="2" t="s">
        <v>153</v>
      </c>
      <c r="R132" s="2" t="s">
        <v>64</v>
      </c>
      <c r="S132" s="2" t="s">
        <v>65</v>
      </c>
      <c r="T132" s="2" t="s">
        <v>65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2" t="s">
        <v>52</v>
      </c>
      <c r="AS132" s="2" t="s">
        <v>52</v>
      </c>
      <c r="AT132" s="3"/>
      <c r="AU132" s="2" t="s">
        <v>194</v>
      </c>
      <c r="AV132" s="3">
        <v>45</v>
      </c>
    </row>
    <row r="133" spans="1:48" ht="30" customHeight="1">
      <c r="A133" s="8" t="s">
        <v>195</v>
      </c>
      <c r="B133" s="8" t="s">
        <v>196</v>
      </c>
      <c r="C133" s="8" t="s">
        <v>197</v>
      </c>
      <c r="D133" s="9">
        <v>9</v>
      </c>
      <c r="E133" s="11"/>
      <c r="F133" s="11"/>
      <c r="G133" s="11"/>
      <c r="H133" s="11"/>
      <c r="I133" s="11"/>
      <c r="J133" s="11"/>
      <c r="K133" s="11"/>
      <c r="L133" s="11"/>
      <c r="M133" s="8"/>
      <c r="N133" s="2" t="s">
        <v>198</v>
      </c>
      <c r="O133" s="2" t="s">
        <v>52</v>
      </c>
      <c r="P133" s="2" t="s">
        <v>52</v>
      </c>
      <c r="Q133" s="2" t="s">
        <v>153</v>
      </c>
      <c r="R133" s="2" t="s">
        <v>65</v>
      </c>
      <c r="S133" s="2" t="s">
        <v>65</v>
      </c>
      <c r="T133" s="2" t="s">
        <v>64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2" t="s">
        <v>52</v>
      </c>
      <c r="AS133" s="2" t="s">
        <v>52</v>
      </c>
      <c r="AT133" s="3"/>
      <c r="AU133" s="2" t="s">
        <v>199</v>
      </c>
      <c r="AV133" s="3">
        <v>25</v>
      </c>
    </row>
    <row r="134" spans="1:48" ht="30" customHeight="1">
      <c r="A134" s="8" t="s">
        <v>195</v>
      </c>
      <c r="B134" s="8" t="s">
        <v>200</v>
      </c>
      <c r="C134" s="8" t="s">
        <v>197</v>
      </c>
      <c r="D134" s="9">
        <v>1</v>
      </c>
      <c r="E134" s="11"/>
      <c r="F134" s="11"/>
      <c r="G134" s="11"/>
      <c r="H134" s="11"/>
      <c r="I134" s="11"/>
      <c r="J134" s="11"/>
      <c r="K134" s="11"/>
      <c r="L134" s="11"/>
      <c r="M134" s="8"/>
      <c r="N134" s="2" t="s">
        <v>201</v>
      </c>
      <c r="O134" s="2" t="s">
        <v>52</v>
      </c>
      <c r="P134" s="2" t="s">
        <v>52</v>
      </c>
      <c r="Q134" s="2" t="s">
        <v>153</v>
      </c>
      <c r="R134" s="2" t="s">
        <v>65</v>
      </c>
      <c r="S134" s="2" t="s">
        <v>65</v>
      </c>
      <c r="T134" s="2" t="s">
        <v>64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2" t="s">
        <v>52</v>
      </c>
      <c r="AS134" s="2" t="s">
        <v>52</v>
      </c>
      <c r="AT134" s="3"/>
      <c r="AU134" s="2" t="s">
        <v>202</v>
      </c>
      <c r="AV134" s="3">
        <v>26</v>
      </c>
    </row>
    <row r="135" spans="1:48" ht="30" customHeight="1">
      <c r="A135" s="8" t="s">
        <v>203</v>
      </c>
      <c r="B135" s="8" t="s">
        <v>204</v>
      </c>
      <c r="C135" s="8" t="s">
        <v>61</v>
      </c>
      <c r="D135" s="9">
        <v>121</v>
      </c>
      <c r="E135" s="11"/>
      <c r="F135" s="11"/>
      <c r="G135" s="11"/>
      <c r="H135" s="11"/>
      <c r="I135" s="11"/>
      <c r="J135" s="11"/>
      <c r="K135" s="11"/>
      <c r="L135" s="11"/>
      <c r="M135" s="8"/>
      <c r="N135" s="2" t="s">
        <v>205</v>
      </c>
      <c r="O135" s="2" t="s">
        <v>52</v>
      </c>
      <c r="P135" s="2" t="s">
        <v>52</v>
      </c>
      <c r="Q135" s="2" t="s">
        <v>153</v>
      </c>
      <c r="R135" s="2" t="s">
        <v>65</v>
      </c>
      <c r="S135" s="2" t="s">
        <v>65</v>
      </c>
      <c r="T135" s="2" t="s">
        <v>64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" t="s">
        <v>52</v>
      </c>
      <c r="AS135" s="2" t="s">
        <v>52</v>
      </c>
      <c r="AT135" s="3"/>
      <c r="AU135" s="2" t="s">
        <v>206</v>
      </c>
      <c r="AV135" s="3">
        <v>28</v>
      </c>
    </row>
    <row r="136" spans="1:48" ht="30" customHeight="1">
      <c r="A136" s="8" t="s">
        <v>207</v>
      </c>
      <c r="B136" s="8" t="s">
        <v>208</v>
      </c>
      <c r="C136" s="8" t="s">
        <v>91</v>
      </c>
      <c r="D136" s="9">
        <v>505</v>
      </c>
      <c r="E136" s="11"/>
      <c r="F136" s="11"/>
      <c r="G136" s="11"/>
      <c r="H136" s="11"/>
      <c r="I136" s="11"/>
      <c r="J136" s="11"/>
      <c r="K136" s="11"/>
      <c r="L136" s="11"/>
      <c r="M136" s="8"/>
      <c r="N136" s="2" t="s">
        <v>210</v>
      </c>
      <c r="O136" s="2" t="s">
        <v>52</v>
      </c>
      <c r="P136" s="2" t="s">
        <v>52</v>
      </c>
      <c r="Q136" s="2" t="s">
        <v>153</v>
      </c>
      <c r="R136" s="2" t="s">
        <v>64</v>
      </c>
      <c r="S136" s="2" t="s">
        <v>65</v>
      </c>
      <c r="T136" s="2" t="s">
        <v>65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2" t="s">
        <v>52</v>
      </c>
      <c r="AS136" s="2" t="s">
        <v>52</v>
      </c>
      <c r="AT136" s="3"/>
      <c r="AU136" s="2" t="s">
        <v>211</v>
      </c>
      <c r="AV136" s="3">
        <v>35</v>
      </c>
    </row>
    <row r="137" spans="1:48" ht="30" customHeight="1">
      <c r="A137" s="8" t="s">
        <v>212</v>
      </c>
      <c r="B137" s="8" t="s">
        <v>213</v>
      </c>
      <c r="C137" s="8" t="s">
        <v>91</v>
      </c>
      <c r="D137" s="9">
        <v>365</v>
      </c>
      <c r="E137" s="11"/>
      <c r="F137" s="11"/>
      <c r="G137" s="11"/>
      <c r="H137" s="11"/>
      <c r="I137" s="11"/>
      <c r="J137" s="11"/>
      <c r="K137" s="11"/>
      <c r="L137" s="11"/>
      <c r="M137" s="8"/>
      <c r="N137" s="2" t="s">
        <v>215</v>
      </c>
      <c r="O137" s="2" t="s">
        <v>52</v>
      </c>
      <c r="P137" s="2" t="s">
        <v>52</v>
      </c>
      <c r="Q137" s="2" t="s">
        <v>153</v>
      </c>
      <c r="R137" s="2" t="s">
        <v>64</v>
      </c>
      <c r="S137" s="2" t="s">
        <v>65</v>
      </c>
      <c r="T137" s="2" t="s">
        <v>65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2" t="s">
        <v>52</v>
      </c>
      <c r="AS137" s="2" t="s">
        <v>52</v>
      </c>
      <c r="AT137" s="3"/>
      <c r="AU137" s="2" t="s">
        <v>216</v>
      </c>
      <c r="AV137" s="3">
        <v>36</v>
      </c>
    </row>
    <row r="138" spans="1:48" ht="30" customHeight="1">
      <c r="A138" s="8" t="s">
        <v>217</v>
      </c>
      <c r="B138" s="8" t="s">
        <v>218</v>
      </c>
      <c r="C138" s="8" t="s">
        <v>219</v>
      </c>
      <c r="D138" s="9">
        <v>5</v>
      </c>
      <c r="E138" s="11"/>
      <c r="F138" s="11"/>
      <c r="G138" s="11"/>
      <c r="H138" s="11"/>
      <c r="I138" s="11"/>
      <c r="J138" s="11"/>
      <c r="K138" s="11"/>
      <c r="L138" s="11"/>
      <c r="M138" s="8"/>
      <c r="N138" s="2" t="s">
        <v>221</v>
      </c>
      <c r="O138" s="2" t="s">
        <v>52</v>
      </c>
      <c r="P138" s="2" t="s">
        <v>52</v>
      </c>
      <c r="Q138" s="2" t="s">
        <v>153</v>
      </c>
      <c r="R138" s="2" t="s">
        <v>64</v>
      </c>
      <c r="S138" s="2" t="s">
        <v>65</v>
      </c>
      <c r="T138" s="2" t="s">
        <v>65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2" t="s">
        <v>52</v>
      </c>
      <c r="AS138" s="2" t="s">
        <v>52</v>
      </c>
      <c r="AT138" s="3"/>
      <c r="AU138" s="2" t="s">
        <v>222</v>
      </c>
      <c r="AV138" s="3">
        <v>50</v>
      </c>
    </row>
    <row r="139" spans="1:48" ht="30" customHeight="1">
      <c r="A139" s="8" t="s">
        <v>223</v>
      </c>
      <c r="B139" s="8" t="s">
        <v>224</v>
      </c>
      <c r="C139" s="8" t="s">
        <v>219</v>
      </c>
      <c r="D139" s="9">
        <v>5</v>
      </c>
      <c r="E139" s="11"/>
      <c r="F139" s="11"/>
      <c r="G139" s="11"/>
      <c r="H139" s="11"/>
      <c r="I139" s="11"/>
      <c r="J139" s="11"/>
      <c r="K139" s="11"/>
      <c r="L139" s="11"/>
      <c r="M139" s="8"/>
      <c r="N139" s="2" t="s">
        <v>226</v>
      </c>
      <c r="O139" s="2" t="s">
        <v>52</v>
      </c>
      <c r="P139" s="2" t="s">
        <v>52</v>
      </c>
      <c r="Q139" s="2" t="s">
        <v>153</v>
      </c>
      <c r="R139" s="2" t="s">
        <v>64</v>
      </c>
      <c r="S139" s="2" t="s">
        <v>65</v>
      </c>
      <c r="T139" s="2" t="s">
        <v>65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2" t="s">
        <v>52</v>
      </c>
      <c r="AS139" s="2" t="s">
        <v>52</v>
      </c>
      <c r="AT139" s="3"/>
      <c r="AU139" s="2" t="s">
        <v>227</v>
      </c>
      <c r="AV139" s="3">
        <v>51</v>
      </c>
    </row>
    <row r="140" spans="1:48" ht="30" customHeight="1">
      <c r="A140" s="8" t="s">
        <v>228</v>
      </c>
      <c r="B140" s="8" t="s">
        <v>224</v>
      </c>
      <c r="C140" s="8" t="s">
        <v>219</v>
      </c>
      <c r="D140" s="9">
        <v>10</v>
      </c>
      <c r="E140" s="11"/>
      <c r="F140" s="11"/>
      <c r="G140" s="11"/>
      <c r="H140" s="11"/>
      <c r="I140" s="11"/>
      <c r="J140" s="11"/>
      <c r="K140" s="11"/>
      <c r="L140" s="11"/>
      <c r="M140" s="8"/>
      <c r="N140" s="2" t="s">
        <v>230</v>
      </c>
      <c r="O140" s="2" t="s">
        <v>52</v>
      </c>
      <c r="P140" s="2" t="s">
        <v>52</v>
      </c>
      <c r="Q140" s="2" t="s">
        <v>153</v>
      </c>
      <c r="R140" s="2" t="s">
        <v>64</v>
      </c>
      <c r="S140" s="2" t="s">
        <v>65</v>
      </c>
      <c r="T140" s="2" t="s">
        <v>65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2" t="s">
        <v>52</v>
      </c>
      <c r="AS140" s="2" t="s">
        <v>52</v>
      </c>
      <c r="AT140" s="3"/>
      <c r="AU140" s="2" t="s">
        <v>231</v>
      </c>
      <c r="AV140" s="3">
        <v>52</v>
      </c>
    </row>
    <row r="141" spans="1:48" ht="30" customHeight="1">
      <c r="A141" s="8" t="s">
        <v>232</v>
      </c>
      <c r="B141" s="8" t="s">
        <v>52</v>
      </c>
      <c r="C141" s="8" t="s">
        <v>61</v>
      </c>
      <c r="D141" s="9">
        <v>148</v>
      </c>
      <c r="E141" s="11"/>
      <c r="F141" s="11"/>
      <c r="G141" s="11"/>
      <c r="H141" s="11"/>
      <c r="I141" s="11"/>
      <c r="J141" s="11"/>
      <c r="K141" s="11"/>
      <c r="L141" s="11"/>
      <c r="M141" s="8"/>
      <c r="N141" s="2" t="s">
        <v>234</v>
      </c>
      <c r="O141" s="2" t="s">
        <v>52</v>
      </c>
      <c r="P141" s="2" t="s">
        <v>52</v>
      </c>
      <c r="Q141" s="2" t="s">
        <v>153</v>
      </c>
      <c r="R141" s="2" t="s">
        <v>64</v>
      </c>
      <c r="S141" s="2" t="s">
        <v>65</v>
      </c>
      <c r="T141" s="2" t="s">
        <v>65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2" t="s">
        <v>52</v>
      </c>
      <c r="AS141" s="2" t="s">
        <v>52</v>
      </c>
      <c r="AT141" s="3"/>
      <c r="AU141" s="2" t="s">
        <v>235</v>
      </c>
      <c r="AV141" s="3">
        <v>55</v>
      </c>
    </row>
    <row r="142" spans="1:48" ht="30" customHeight="1">
      <c r="A142" s="8" t="s">
        <v>236</v>
      </c>
      <c r="B142" s="8" t="s">
        <v>52</v>
      </c>
      <c r="C142" s="8" t="s">
        <v>91</v>
      </c>
      <c r="D142" s="9">
        <v>183</v>
      </c>
      <c r="E142" s="11"/>
      <c r="F142" s="11"/>
      <c r="G142" s="11"/>
      <c r="H142" s="11"/>
      <c r="I142" s="11"/>
      <c r="J142" s="11"/>
      <c r="K142" s="11"/>
      <c r="L142" s="11"/>
      <c r="M142" s="8"/>
      <c r="N142" s="2" t="s">
        <v>238</v>
      </c>
      <c r="O142" s="2" t="s">
        <v>52</v>
      </c>
      <c r="P142" s="2" t="s">
        <v>52</v>
      </c>
      <c r="Q142" s="2" t="s">
        <v>153</v>
      </c>
      <c r="R142" s="2" t="s">
        <v>64</v>
      </c>
      <c r="S142" s="2" t="s">
        <v>65</v>
      </c>
      <c r="T142" s="2" t="s">
        <v>65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2" t="s">
        <v>52</v>
      </c>
      <c r="AS142" s="2" t="s">
        <v>52</v>
      </c>
      <c r="AT142" s="3"/>
      <c r="AU142" s="2" t="s">
        <v>239</v>
      </c>
      <c r="AV142" s="3">
        <v>56</v>
      </c>
    </row>
    <row r="143" spans="1:48" ht="30" customHeight="1">
      <c r="A143" s="8" t="s">
        <v>240</v>
      </c>
      <c r="B143" s="8" t="s">
        <v>241</v>
      </c>
      <c r="C143" s="8" t="s">
        <v>61</v>
      </c>
      <c r="D143" s="9">
        <v>121</v>
      </c>
      <c r="E143" s="11"/>
      <c r="F143" s="11"/>
      <c r="G143" s="11"/>
      <c r="H143" s="11"/>
      <c r="I143" s="11"/>
      <c r="J143" s="11"/>
      <c r="K143" s="11"/>
      <c r="L143" s="11"/>
      <c r="M143" s="8"/>
      <c r="N143" s="2" t="s">
        <v>243</v>
      </c>
      <c r="O143" s="2" t="s">
        <v>52</v>
      </c>
      <c r="P143" s="2" t="s">
        <v>52</v>
      </c>
      <c r="Q143" s="2" t="s">
        <v>153</v>
      </c>
      <c r="R143" s="2" t="s">
        <v>64</v>
      </c>
      <c r="S143" s="2" t="s">
        <v>65</v>
      </c>
      <c r="T143" s="2" t="s">
        <v>65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 t="s">
        <v>52</v>
      </c>
      <c r="AS143" s="2" t="s">
        <v>52</v>
      </c>
      <c r="AT143" s="3"/>
      <c r="AU143" s="2" t="s">
        <v>244</v>
      </c>
      <c r="AV143" s="3">
        <v>57</v>
      </c>
    </row>
    <row r="144" spans="1:48" ht="30" customHeight="1">
      <c r="A144" s="8" t="s">
        <v>245</v>
      </c>
      <c r="B144" s="8" t="s">
        <v>52</v>
      </c>
      <c r="C144" s="8" t="s">
        <v>52</v>
      </c>
      <c r="D144" s="9"/>
      <c r="E144" s="11"/>
      <c r="F144" s="11"/>
      <c r="G144" s="11"/>
      <c r="H144" s="11"/>
      <c r="I144" s="11"/>
      <c r="J144" s="11"/>
      <c r="K144" s="11"/>
      <c r="L144" s="11"/>
      <c r="M144" s="8"/>
      <c r="N144" s="2" t="s">
        <v>246</v>
      </c>
      <c r="O144" s="2" t="s">
        <v>52</v>
      </c>
      <c r="P144" s="2" t="s">
        <v>52</v>
      </c>
      <c r="Q144" s="2" t="s">
        <v>52</v>
      </c>
      <c r="R144" s="2" t="s">
        <v>65</v>
      </c>
      <c r="S144" s="2" t="s">
        <v>65</v>
      </c>
      <c r="T144" s="2" t="s">
        <v>65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2" t="s">
        <v>52</v>
      </c>
      <c r="AS144" s="2" t="s">
        <v>52</v>
      </c>
      <c r="AT144" s="3"/>
      <c r="AU144" s="2" t="s">
        <v>247</v>
      </c>
      <c r="AV144" s="3">
        <v>203</v>
      </c>
    </row>
    <row r="145" spans="1:48" ht="30" customHeight="1">
      <c r="A145" s="8" t="s">
        <v>248</v>
      </c>
      <c r="B145" s="8" t="s">
        <v>52</v>
      </c>
      <c r="C145" s="8" t="s">
        <v>52</v>
      </c>
      <c r="D145" s="9"/>
      <c r="E145" s="11"/>
      <c r="F145" s="11"/>
      <c r="G145" s="11"/>
      <c r="H145" s="11"/>
      <c r="I145" s="11"/>
      <c r="J145" s="11"/>
      <c r="K145" s="11"/>
      <c r="L145" s="11"/>
      <c r="M145" s="8"/>
      <c r="N145" s="2" t="s">
        <v>249</v>
      </c>
      <c r="O145" s="2" t="s">
        <v>52</v>
      </c>
      <c r="P145" s="2" t="s">
        <v>52</v>
      </c>
      <c r="Q145" s="2" t="s">
        <v>153</v>
      </c>
      <c r="R145" s="2" t="s">
        <v>65</v>
      </c>
      <c r="S145" s="2" t="s">
        <v>65</v>
      </c>
      <c r="T145" s="2" t="s">
        <v>64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2" t="s">
        <v>52</v>
      </c>
      <c r="AS145" s="2" t="s">
        <v>52</v>
      </c>
      <c r="AT145" s="3"/>
      <c r="AU145" s="2" t="s">
        <v>250</v>
      </c>
      <c r="AV145" s="3">
        <v>204</v>
      </c>
    </row>
    <row r="146" spans="1:48" ht="30" customHeight="1">
      <c r="A146" s="8" t="s">
        <v>251</v>
      </c>
      <c r="B146" s="8" t="s">
        <v>252</v>
      </c>
      <c r="C146" s="8" t="s">
        <v>253</v>
      </c>
      <c r="D146" s="9">
        <v>21</v>
      </c>
      <c r="E146" s="11"/>
      <c r="F146" s="11"/>
      <c r="G146" s="11"/>
      <c r="H146" s="11"/>
      <c r="I146" s="11"/>
      <c r="J146" s="11"/>
      <c r="K146" s="11"/>
      <c r="L146" s="11"/>
      <c r="M146" s="8"/>
      <c r="N146" s="2" t="s">
        <v>255</v>
      </c>
      <c r="O146" s="2" t="s">
        <v>52</v>
      </c>
      <c r="P146" s="2" t="s">
        <v>52</v>
      </c>
      <c r="Q146" s="2" t="s">
        <v>153</v>
      </c>
      <c r="R146" s="2" t="s">
        <v>65</v>
      </c>
      <c r="S146" s="2" t="s">
        <v>65</v>
      </c>
      <c r="T146" s="2" t="s">
        <v>64</v>
      </c>
      <c r="U146" s="3"/>
      <c r="V146" s="3"/>
      <c r="W146" s="3"/>
      <c r="X146" s="3">
        <v>1</v>
      </c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2" t="s">
        <v>52</v>
      </c>
      <c r="AS146" s="2" t="s">
        <v>52</v>
      </c>
      <c r="AT146" s="3"/>
      <c r="AU146" s="2" t="s">
        <v>256</v>
      </c>
      <c r="AV146" s="3">
        <v>213</v>
      </c>
    </row>
    <row r="147" spans="1:48" ht="30" customHeight="1">
      <c r="A147" s="8" t="s">
        <v>257</v>
      </c>
      <c r="B147" s="8" t="s">
        <v>258</v>
      </c>
      <c r="C147" s="8" t="s">
        <v>259</v>
      </c>
      <c r="D147" s="9">
        <v>16</v>
      </c>
      <c r="E147" s="11"/>
      <c r="F147" s="11"/>
      <c r="G147" s="11"/>
      <c r="H147" s="11"/>
      <c r="I147" s="11"/>
      <c r="J147" s="11"/>
      <c r="K147" s="11"/>
      <c r="L147" s="11"/>
      <c r="M147" s="8"/>
      <c r="N147" s="2" t="s">
        <v>260</v>
      </c>
      <c r="O147" s="2" t="s">
        <v>52</v>
      </c>
      <c r="P147" s="2" t="s">
        <v>52</v>
      </c>
      <c r="Q147" s="2" t="s">
        <v>153</v>
      </c>
      <c r="R147" s="2" t="s">
        <v>65</v>
      </c>
      <c r="S147" s="2" t="s">
        <v>65</v>
      </c>
      <c r="T147" s="2" t="s">
        <v>64</v>
      </c>
      <c r="U147" s="3"/>
      <c r="V147" s="3"/>
      <c r="W147" s="3"/>
      <c r="X147" s="3">
        <v>1</v>
      </c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2" t="s">
        <v>52</v>
      </c>
      <c r="AS147" s="2" t="s">
        <v>52</v>
      </c>
      <c r="AT147" s="3"/>
      <c r="AU147" s="2" t="s">
        <v>261</v>
      </c>
      <c r="AV147" s="3">
        <v>188</v>
      </c>
    </row>
    <row r="148" spans="1:48" ht="30" customHeight="1">
      <c r="A148" s="8" t="s">
        <v>262</v>
      </c>
      <c r="B148" s="8" t="s">
        <v>263</v>
      </c>
      <c r="C148" s="8" t="s">
        <v>259</v>
      </c>
      <c r="D148" s="9">
        <v>6</v>
      </c>
      <c r="E148" s="11"/>
      <c r="F148" s="11"/>
      <c r="G148" s="11"/>
      <c r="H148" s="11"/>
      <c r="I148" s="11"/>
      <c r="J148" s="11"/>
      <c r="K148" s="11"/>
      <c r="L148" s="11"/>
      <c r="M148" s="8"/>
      <c r="N148" s="2" t="s">
        <v>264</v>
      </c>
      <c r="O148" s="2" t="s">
        <v>52</v>
      </c>
      <c r="P148" s="2" t="s">
        <v>52</v>
      </c>
      <c r="Q148" s="2" t="s">
        <v>153</v>
      </c>
      <c r="R148" s="2" t="s">
        <v>65</v>
      </c>
      <c r="S148" s="2" t="s">
        <v>65</v>
      </c>
      <c r="T148" s="2" t="s">
        <v>64</v>
      </c>
      <c r="U148" s="3"/>
      <c r="V148" s="3"/>
      <c r="W148" s="3"/>
      <c r="X148" s="3">
        <v>1</v>
      </c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2" t="s">
        <v>52</v>
      </c>
      <c r="AS148" s="2" t="s">
        <v>52</v>
      </c>
      <c r="AT148" s="3"/>
      <c r="AU148" s="2" t="s">
        <v>265</v>
      </c>
      <c r="AV148" s="3">
        <v>215</v>
      </c>
    </row>
    <row r="149" spans="1:48" ht="30" customHeight="1">
      <c r="A149" s="8" t="s">
        <v>266</v>
      </c>
      <c r="B149" s="8" t="s">
        <v>267</v>
      </c>
      <c r="C149" s="8" t="s">
        <v>259</v>
      </c>
      <c r="D149" s="9">
        <v>4</v>
      </c>
      <c r="E149" s="11"/>
      <c r="F149" s="11"/>
      <c r="G149" s="11"/>
      <c r="H149" s="11"/>
      <c r="I149" s="11"/>
      <c r="J149" s="11"/>
      <c r="K149" s="11"/>
      <c r="L149" s="11"/>
      <c r="M149" s="8"/>
      <c r="N149" s="2" t="s">
        <v>268</v>
      </c>
      <c r="O149" s="2" t="s">
        <v>52</v>
      </c>
      <c r="P149" s="2" t="s">
        <v>52</v>
      </c>
      <c r="Q149" s="2" t="s">
        <v>153</v>
      </c>
      <c r="R149" s="2" t="s">
        <v>65</v>
      </c>
      <c r="S149" s="2" t="s">
        <v>65</v>
      </c>
      <c r="T149" s="2" t="s">
        <v>64</v>
      </c>
      <c r="U149" s="3"/>
      <c r="V149" s="3"/>
      <c r="W149" s="3"/>
      <c r="X149" s="3">
        <v>1</v>
      </c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2" t="s">
        <v>52</v>
      </c>
      <c r="AS149" s="2" t="s">
        <v>52</v>
      </c>
      <c r="AT149" s="3"/>
      <c r="AU149" s="2" t="s">
        <v>269</v>
      </c>
      <c r="AV149" s="3">
        <v>189</v>
      </c>
    </row>
    <row r="150" spans="1:48" ht="30" customHeight="1">
      <c r="A150" s="8" t="s">
        <v>270</v>
      </c>
      <c r="B150" s="8" t="s">
        <v>271</v>
      </c>
      <c r="C150" s="8" t="s">
        <v>259</v>
      </c>
      <c r="D150" s="9">
        <v>2</v>
      </c>
      <c r="E150" s="11"/>
      <c r="F150" s="11"/>
      <c r="G150" s="11"/>
      <c r="H150" s="11"/>
      <c r="I150" s="11"/>
      <c r="J150" s="11"/>
      <c r="K150" s="11"/>
      <c r="L150" s="11"/>
      <c r="M150" s="8"/>
      <c r="N150" s="2" t="s">
        <v>272</v>
      </c>
      <c r="O150" s="2" t="s">
        <v>52</v>
      </c>
      <c r="P150" s="2" t="s">
        <v>52</v>
      </c>
      <c r="Q150" s="2" t="s">
        <v>153</v>
      </c>
      <c r="R150" s="2" t="s">
        <v>65</v>
      </c>
      <c r="S150" s="2" t="s">
        <v>65</v>
      </c>
      <c r="T150" s="2" t="s">
        <v>64</v>
      </c>
      <c r="U150" s="3"/>
      <c r="V150" s="3"/>
      <c r="W150" s="3"/>
      <c r="X150" s="3">
        <v>1</v>
      </c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2" t="s">
        <v>52</v>
      </c>
      <c r="AS150" s="2" t="s">
        <v>52</v>
      </c>
      <c r="AT150" s="3"/>
      <c r="AU150" s="2" t="s">
        <v>273</v>
      </c>
      <c r="AV150" s="3">
        <v>216</v>
      </c>
    </row>
    <row r="151" spans="1:48" ht="30" customHeight="1">
      <c r="A151" s="8" t="s">
        <v>274</v>
      </c>
      <c r="B151" s="8" t="s">
        <v>275</v>
      </c>
      <c r="C151" s="8" t="s">
        <v>253</v>
      </c>
      <c r="D151" s="9">
        <v>4</v>
      </c>
      <c r="E151" s="11"/>
      <c r="F151" s="11"/>
      <c r="G151" s="11"/>
      <c r="H151" s="11"/>
      <c r="I151" s="11"/>
      <c r="J151" s="11"/>
      <c r="K151" s="11"/>
      <c r="L151" s="11"/>
      <c r="M151" s="8"/>
      <c r="N151" s="2" t="s">
        <v>276</v>
      </c>
      <c r="O151" s="2" t="s">
        <v>52</v>
      </c>
      <c r="P151" s="2" t="s">
        <v>52</v>
      </c>
      <c r="Q151" s="2" t="s">
        <v>153</v>
      </c>
      <c r="R151" s="2" t="s">
        <v>65</v>
      </c>
      <c r="S151" s="2" t="s">
        <v>65</v>
      </c>
      <c r="T151" s="2" t="s">
        <v>64</v>
      </c>
      <c r="U151" s="3"/>
      <c r="V151" s="3"/>
      <c r="W151" s="3"/>
      <c r="X151" s="3">
        <v>1</v>
      </c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2" t="s">
        <v>52</v>
      </c>
      <c r="AS151" s="2" t="s">
        <v>52</v>
      </c>
      <c r="AT151" s="3"/>
      <c r="AU151" s="2" t="s">
        <v>277</v>
      </c>
      <c r="AV151" s="3">
        <v>190</v>
      </c>
    </row>
    <row r="152" spans="1:48" ht="30" customHeight="1">
      <c r="A152" s="8" t="s">
        <v>278</v>
      </c>
      <c r="B152" s="8" t="s">
        <v>279</v>
      </c>
      <c r="C152" s="8" t="s">
        <v>259</v>
      </c>
      <c r="D152" s="9">
        <v>16</v>
      </c>
      <c r="E152" s="11"/>
      <c r="F152" s="11"/>
      <c r="G152" s="11"/>
      <c r="H152" s="11"/>
      <c r="I152" s="11"/>
      <c r="J152" s="11"/>
      <c r="K152" s="11"/>
      <c r="L152" s="11"/>
      <c r="M152" s="8"/>
      <c r="N152" s="2" t="s">
        <v>280</v>
      </c>
      <c r="O152" s="2" t="s">
        <v>52</v>
      </c>
      <c r="P152" s="2" t="s">
        <v>52</v>
      </c>
      <c r="Q152" s="2" t="s">
        <v>153</v>
      </c>
      <c r="R152" s="2" t="s">
        <v>65</v>
      </c>
      <c r="S152" s="2" t="s">
        <v>65</v>
      </c>
      <c r="T152" s="2" t="s">
        <v>64</v>
      </c>
      <c r="U152" s="3"/>
      <c r="V152" s="3"/>
      <c r="W152" s="3"/>
      <c r="X152" s="3">
        <v>1</v>
      </c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2" t="s">
        <v>52</v>
      </c>
      <c r="AS152" s="2" t="s">
        <v>52</v>
      </c>
      <c r="AT152" s="3"/>
      <c r="AU152" s="2" t="s">
        <v>281</v>
      </c>
      <c r="AV152" s="3">
        <v>217</v>
      </c>
    </row>
    <row r="153" spans="1:48" ht="30" customHeight="1">
      <c r="A153" s="8" t="s">
        <v>282</v>
      </c>
      <c r="B153" s="8" t="s">
        <v>283</v>
      </c>
      <c r="C153" s="8" t="s">
        <v>253</v>
      </c>
      <c r="D153" s="9">
        <v>4</v>
      </c>
      <c r="E153" s="11"/>
      <c r="F153" s="11"/>
      <c r="G153" s="11"/>
      <c r="H153" s="11"/>
      <c r="I153" s="11"/>
      <c r="J153" s="11"/>
      <c r="K153" s="11"/>
      <c r="L153" s="11"/>
      <c r="M153" s="8"/>
      <c r="N153" s="2" t="s">
        <v>284</v>
      </c>
      <c r="O153" s="2" t="s">
        <v>52</v>
      </c>
      <c r="P153" s="2" t="s">
        <v>52</v>
      </c>
      <c r="Q153" s="2" t="s">
        <v>153</v>
      </c>
      <c r="R153" s="2" t="s">
        <v>65</v>
      </c>
      <c r="S153" s="2" t="s">
        <v>65</v>
      </c>
      <c r="T153" s="2" t="s">
        <v>64</v>
      </c>
      <c r="U153" s="3"/>
      <c r="V153" s="3"/>
      <c r="W153" s="3"/>
      <c r="X153" s="3">
        <v>1</v>
      </c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2" t="s">
        <v>52</v>
      </c>
      <c r="AS153" s="2" t="s">
        <v>52</v>
      </c>
      <c r="AT153" s="3"/>
      <c r="AU153" s="2" t="s">
        <v>285</v>
      </c>
      <c r="AV153" s="3">
        <v>218</v>
      </c>
    </row>
    <row r="154" spans="1:48" ht="30" customHeight="1">
      <c r="A154" s="8" t="s">
        <v>286</v>
      </c>
      <c r="B154" s="8" t="s">
        <v>287</v>
      </c>
      <c r="C154" s="8" t="s">
        <v>259</v>
      </c>
      <c r="D154" s="9">
        <v>16</v>
      </c>
      <c r="E154" s="11"/>
      <c r="F154" s="11"/>
      <c r="G154" s="11"/>
      <c r="H154" s="11"/>
      <c r="I154" s="11"/>
      <c r="J154" s="11"/>
      <c r="K154" s="11"/>
      <c r="L154" s="11"/>
      <c r="M154" s="8"/>
      <c r="N154" s="2" t="s">
        <v>288</v>
      </c>
      <c r="O154" s="2" t="s">
        <v>52</v>
      </c>
      <c r="P154" s="2" t="s">
        <v>52</v>
      </c>
      <c r="Q154" s="2" t="s">
        <v>153</v>
      </c>
      <c r="R154" s="2" t="s">
        <v>65</v>
      </c>
      <c r="S154" s="2" t="s">
        <v>65</v>
      </c>
      <c r="T154" s="2" t="s">
        <v>64</v>
      </c>
      <c r="U154" s="3"/>
      <c r="V154" s="3"/>
      <c r="W154" s="3"/>
      <c r="X154" s="3">
        <v>1</v>
      </c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2" t="s">
        <v>52</v>
      </c>
      <c r="AS154" s="2" t="s">
        <v>52</v>
      </c>
      <c r="AT154" s="3"/>
      <c r="AU154" s="2" t="s">
        <v>289</v>
      </c>
      <c r="AV154" s="3">
        <v>219</v>
      </c>
    </row>
    <row r="155" spans="1:48" ht="30" customHeight="1">
      <c r="A155" s="8" t="s">
        <v>290</v>
      </c>
      <c r="B155" s="8" t="s">
        <v>291</v>
      </c>
      <c r="C155" s="8" t="s">
        <v>253</v>
      </c>
      <c r="D155" s="9">
        <v>16</v>
      </c>
      <c r="E155" s="11"/>
      <c r="F155" s="11"/>
      <c r="G155" s="11"/>
      <c r="H155" s="11"/>
      <c r="I155" s="11"/>
      <c r="J155" s="11"/>
      <c r="K155" s="11"/>
      <c r="L155" s="11"/>
      <c r="M155" s="8"/>
      <c r="N155" s="2" t="s">
        <v>292</v>
      </c>
      <c r="O155" s="2" t="s">
        <v>52</v>
      </c>
      <c r="P155" s="2" t="s">
        <v>52</v>
      </c>
      <c r="Q155" s="2" t="s">
        <v>153</v>
      </c>
      <c r="R155" s="2" t="s">
        <v>65</v>
      </c>
      <c r="S155" s="2" t="s">
        <v>65</v>
      </c>
      <c r="T155" s="2" t="s">
        <v>64</v>
      </c>
      <c r="U155" s="3"/>
      <c r="V155" s="3"/>
      <c r="W155" s="3"/>
      <c r="X155" s="3">
        <v>1</v>
      </c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293</v>
      </c>
      <c r="AV155" s="3">
        <v>222</v>
      </c>
    </row>
    <row r="156" spans="1:48" ht="30" customHeight="1">
      <c r="A156" s="8" t="s">
        <v>294</v>
      </c>
      <c r="B156" s="8" t="s">
        <v>295</v>
      </c>
      <c r="C156" s="8" t="s">
        <v>253</v>
      </c>
      <c r="D156" s="9">
        <v>16</v>
      </c>
      <c r="E156" s="11"/>
      <c r="F156" s="11"/>
      <c r="G156" s="11"/>
      <c r="H156" s="11"/>
      <c r="I156" s="11"/>
      <c r="J156" s="11"/>
      <c r="K156" s="11"/>
      <c r="L156" s="11"/>
      <c r="M156" s="8"/>
      <c r="N156" s="2" t="s">
        <v>296</v>
      </c>
      <c r="O156" s="2" t="s">
        <v>52</v>
      </c>
      <c r="P156" s="2" t="s">
        <v>52</v>
      </c>
      <c r="Q156" s="2" t="s">
        <v>153</v>
      </c>
      <c r="R156" s="2" t="s">
        <v>65</v>
      </c>
      <c r="S156" s="2" t="s">
        <v>65</v>
      </c>
      <c r="T156" s="2" t="s">
        <v>64</v>
      </c>
      <c r="U156" s="3"/>
      <c r="V156" s="3"/>
      <c r="W156" s="3"/>
      <c r="X156" s="3">
        <v>1</v>
      </c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297</v>
      </c>
      <c r="AV156" s="3">
        <v>223</v>
      </c>
    </row>
    <row r="157" spans="1:48" ht="30" customHeight="1">
      <c r="A157" s="8" t="s">
        <v>298</v>
      </c>
      <c r="B157" s="8" t="s">
        <v>299</v>
      </c>
      <c r="C157" s="8" t="s">
        <v>253</v>
      </c>
      <c r="D157" s="9">
        <v>4</v>
      </c>
      <c r="E157" s="11"/>
      <c r="F157" s="11"/>
      <c r="G157" s="11"/>
      <c r="H157" s="11"/>
      <c r="I157" s="11"/>
      <c r="J157" s="11"/>
      <c r="K157" s="11"/>
      <c r="L157" s="11"/>
      <c r="M157" s="8"/>
      <c r="N157" s="2" t="s">
        <v>300</v>
      </c>
      <c r="O157" s="2" t="s">
        <v>52</v>
      </c>
      <c r="P157" s="2" t="s">
        <v>52</v>
      </c>
      <c r="Q157" s="2" t="s">
        <v>153</v>
      </c>
      <c r="R157" s="2" t="s">
        <v>65</v>
      </c>
      <c r="S157" s="2" t="s">
        <v>65</v>
      </c>
      <c r="T157" s="2" t="s">
        <v>64</v>
      </c>
      <c r="U157" s="3"/>
      <c r="V157" s="3"/>
      <c r="W157" s="3"/>
      <c r="X157" s="3">
        <v>1</v>
      </c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2" t="s">
        <v>52</v>
      </c>
      <c r="AS157" s="2" t="s">
        <v>52</v>
      </c>
      <c r="AT157" s="3"/>
      <c r="AU157" s="2" t="s">
        <v>301</v>
      </c>
      <c r="AV157" s="3">
        <v>224</v>
      </c>
    </row>
    <row r="158" spans="1:48" ht="30" customHeight="1">
      <c r="A158" s="8" t="s">
        <v>302</v>
      </c>
      <c r="B158" s="8" t="s">
        <v>303</v>
      </c>
      <c r="C158" s="8" t="s">
        <v>253</v>
      </c>
      <c r="D158" s="9">
        <v>2</v>
      </c>
      <c r="E158" s="11"/>
      <c r="F158" s="11"/>
      <c r="G158" s="11"/>
      <c r="H158" s="11"/>
      <c r="I158" s="11"/>
      <c r="J158" s="11"/>
      <c r="K158" s="11"/>
      <c r="L158" s="11"/>
      <c r="M158" s="8"/>
      <c r="N158" s="2" t="s">
        <v>304</v>
      </c>
      <c r="O158" s="2" t="s">
        <v>52</v>
      </c>
      <c r="P158" s="2" t="s">
        <v>52</v>
      </c>
      <c r="Q158" s="2" t="s">
        <v>153</v>
      </c>
      <c r="R158" s="2" t="s">
        <v>65</v>
      </c>
      <c r="S158" s="2" t="s">
        <v>65</v>
      </c>
      <c r="T158" s="2" t="s">
        <v>64</v>
      </c>
      <c r="U158" s="3"/>
      <c r="V158" s="3"/>
      <c r="W158" s="3"/>
      <c r="X158" s="3">
        <v>1</v>
      </c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2" t="s">
        <v>52</v>
      </c>
      <c r="AS158" s="2" t="s">
        <v>52</v>
      </c>
      <c r="AT158" s="3"/>
      <c r="AU158" s="2" t="s">
        <v>305</v>
      </c>
      <c r="AV158" s="3">
        <v>225</v>
      </c>
    </row>
    <row r="159" spans="1:48" ht="30" customHeight="1">
      <c r="A159" s="8" t="s">
        <v>306</v>
      </c>
      <c r="B159" s="8" t="s">
        <v>307</v>
      </c>
      <c r="C159" s="8" t="s">
        <v>253</v>
      </c>
      <c r="D159" s="9">
        <v>6</v>
      </c>
      <c r="E159" s="11"/>
      <c r="F159" s="11"/>
      <c r="G159" s="11"/>
      <c r="H159" s="11"/>
      <c r="I159" s="11"/>
      <c r="J159" s="11"/>
      <c r="K159" s="11"/>
      <c r="L159" s="11"/>
      <c r="M159" s="8"/>
      <c r="N159" s="2" t="s">
        <v>308</v>
      </c>
      <c r="O159" s="2" t="s">
        <v>52</v>
      </c>
      <c r="P159" s="2" t="s">
        <v>52</v>
      </c>
      <c r="Q159" s="2" t="s">
        <v>153</v>
      </c>
      <c r="R159" s="2" t="s">
        <v>65</v>
      </c>
      <c r="S159" s="2" t="s">
        <v>65</v>
      </c>
      <c r="T159" s="2" t="s">
        <v>64</v>
      </c>
      <c r="U159" s="3"/>
      <c r="V159" s="3"/>
      <c r="W159" s="3"/>
      <c r="X159" s="3">
        <v>1</v>
      </c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2" t="s">
        <v>52</v>
      </c>
      <c r="AS159" s="2" t="s">
        <v>52</v>
      </c>
      <c r="AT159" s="3"/>
      <c r="AU159" s="2" t="s">
        <v>309</v>
      </c>
      <c r="AV159" s="3">
        <v>226</v>
      </c>
    </row>
    <row r="160" spans="1:48" ht="30" customHeight="1">
      <c r="A160" s="8" t="s">
        <v>310</v>
      </c>
      <c r="B160" s="8" t="s">
        <v>311</v>
      </c>
      <c r="C160" s="8" t="s">
        <v>312</v>
      </c>
      <c r="D160" s="9">
        <v>1</v>
      </c>
      <c r="E160" s="11"/>
      <c r="F160" s="11"/>
      <c r="G160" s="11"/>
      <c r="H160" s="11"/>
      <c r="I160" s="11"/>
      <c r="J160" s="11"/>
      <c r="K160" s="11"/>
      <c r="L160" s="11"/>
      <c r="M160" s="8"/>
      <c r="N160" s="2" t="s">
        <v>313</v>
      </c>
      <c r="O160" s="2" t="s">
        <v>52</v>
      </c>
      <c r="P160" s="2" t="s">
        <v>52</v>
      </c>
      <c r="Q160" s="2" t="s">
        <v>153</v>
      </c>
      <c r="R160" s="2" t="s">
        <v>65</v>
      </c>
      <c r="S160" s="2" t="s">
        <v>65</v>
      </c>
      <c r="T160" s="2" t="s">
        <v>65</v>
      </c>
      <c r="U160" s="3">
        <v>0</v>
      </c>
      <c r="V160" s="3">
        <v>1</v>
      </c>
      <c r="W160" s="3">
        <v>0.3</v>
      </c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2" t="s">
        <v>52</v>
      </c>
      <c r="AS160" s="2" t="s">
        <v>52</v>
      </c>
      <c r="AT160" s="3"/>
      <c r="AU160" s="2" t="s">
        <v>314</v>
      </c>
      <c r="AV160" s="3">
        <v>229</v>
      </c>
    </row>
    <row r="161" spans="1:48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48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48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48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8" t="s">
        <v>67</v>
      </c>
      <c r="B171" s="9"/>
      <c r="C171" s="9"/>
      <c r="D171" s="9"/>
      <c r="E171" s="9"/>
      <c r="F171" s="11"/>
      <c r="G171" s="9"/>
      <c r="H171" s="11"/>
      <c r="I171" s="9"/>
      <c r="J171" s="11"/>
      <c r="K171" s="9"/>
      <c r="L171" s="11"/>
      <c r="M171" s="9"/>
      <c r="N171" t="s">
        <v>68</v>
      </c>
    </row>
    <row r="172" spans="1:48" ht="30" customHeight="1">
      <c r="A172" s="8" t="s">
        <v>315</v>
      </c>
      <c r="B172" s="9" t="s">
        <v>58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3"/>
      <c r="O172" s="3"/>
      <c r="P172" s="3"/>
      <c r="Q172" s="2" t="s">
        <v>316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30" customHeight="1">
      <c r="A173" s="8" t="s">
        <v>317</v>
      </c>
      <c r="B173" s="8" t="s">
        <v>318</v>
      </c>
      <c r="C173" s="8" t="s">
        <v>91</v>
      </c>
      <c r="D173" s="9">
        <v>20</v>
      </c>
      <c r="E173" s="11"/>
      <c r="F173" s="11"/>
      <c r="G173" s="11"/>
      <c r="H173" s="11"/>
      <c r="I173" s="11"/>
      <c r="J173" s="11"/>
      <c r="K173" s="11"/>
      <c r="L173" s="11"/>
      <c r="M173" s="8"/>
      <c r="N173" s="2" t="s">
        <v>320</v>
      </c>
      <c r="O173" s="2" t="s">
        <v>52</v>
      </c>
      <c r="P173" s="2" t="s">
        <v>52</v>
      </c>
      <c r="Q173" s="2" t="s">
        <v>316</v>
      </c>
      <c r="R173" s="2" t="s">
        <v>64</v>
      </c>
      <c r="S173" s="2" t="s">
        <v>65</v>
      </c>
      <c r="T173" s="2" t="s">
        <v>65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2" t="s">
        <v>52</v>
      </c>
      <c r="AS173" s="2" t="s">
        <v>52</v>
      </c>
      <c r="AT173" s="3"/>
      <c r="AU173" s="2" t="s">
        <v>321</v>
      </c>
      <c r="AV173" s="3">
        <v>238</v>
      </c>
    </row>
    <row r="174" spans="1:48" ht="30" customHeight="1">
      <c r="A174" s="8" t="s">
        <v>322</v>
      </c>
      <c r="B174" s="8" t="s">
        <v>323</v>
      </c>
      <c r="C174" s="8" t="s">
        <v>91</v>
      </c>
      <c r="D174" s="9">
        <v>11</v>
      </c>
      <c r="E174" s="11"/>
      <c r="F174" s="11"/>
      <c r="G174" s="11"/>
      <c r="H174" s="11"/>
      <c r="I174" s="11"/>
      <c r="J174" s="11"/>
      <c r="K174" s="11"/>
      <c r="L174" s="11"/>
      <c r="M174" s="8"/>
      <c r="N174" s="2" t="s">
        <v>325</v>
      </c>
      <c r="O174" s="2" t="s">
        <v>52</v>
      </c>
      <c r="P174" s="2" t="s">
        <v>52</v>
      </c>
      <c r="Q174" s="2" t="s">
        <v>316</v>
      </c>
      <c r="R174" s="2" t="s">
        <v>64</v>
      </c>
      <c r="S174" s="2" t="s">
        <v>65</v>
      </c>
      <c r="T174" s="2" t="s">
        <v>65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2" t="s">
        <v>52</v>
      </c>
      <c r="AS174" s="2" t="s">
        <v>52</v>
      </c>
      <c r="AT174" s="3"/>
      <c r="AU174" s="2" t="s">
        <v>326</v>
      </c>
      <c r="AV174" s="3">
        <v>60</v>
      </c>
    </row>
    <row r="175" spans="1:48" ht="30" customHeight="1">
      <c r="A175" s="8" t="s">
        <v>327</v>
      </c>
      <c r="B175" s="8" t="s">
        <v>328</v>
      </c>
      <c r="C175" s="8" t="s">
        <v>61</v>
      </c>
      <c r="D175" s="9">
        <v>50</v>
      </c>
      <c r="E175" s="11"/>
      <c r="F175" s="11"/>
      <c r="G175" s="11"/>
      <c r="H175" s="11"/>
      <c r="I175" s="11"/>
      <c r="J175" s="11"/>
      <c r="K175" s="11"/>
      <c r="L175" s="11"/>
      <c r="M175" s="8"/>
      <c r="N175" s="2" t="s">
        <v>330</v>
      </c>
      <c r="O175" s="2" t="s">
        <v>52</v>
      </c>
      <c r="P175" s="2" t="s">
        <v>52</v>
      </c>
      <c r="Q175" s="2" t="s">
        <v>316</v>
      </c>
      <c r="R175" s="2" t="s">
        <v>64</v>
      </c>
      <c r="S175" s="2" t="s">
        <v>65</v>
      </c>
      <c r="T175" s="2" t="s">
        <v>65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2" t="s">
        <v>52</v>
      </c>
      <c r="AS175" s="2" t="s">
        <v>52</v>
      </c>
      <c r="AT175" s="3"/>
      <c r="AU175" s="2" t="s">
        <v>331</v>
      </c>
      <c r="AV175" s="3">
        <v>206</v>
      </c>
    </row>
    <row r="176" spans="1:48" ht="30" customHeight="1">
      <c r="A176" s="8" t="s">
        <v>327</v>
      </c>
      <c r="B176" s="8" t="s">
        <v>332</v>
      </c>
      <c r="C176" s="8" t="s">
        <v>61</v>
      </c>
      <c r="D176" s="9">
        <v>523</v>
      </c>
      <c r="E176" s="11"/>
      <c r="F176" s="11"/>
      <c r="G176" s="11"/>
      <c r="H176" s="11"/>
      <c r="I176" s="11"/>
      <c r="J176" s="11"/>
      <c r="K176" s="11"/>
      <c r="L176" s="11"/>
      <c r="M176" s="8"/>
      <c r="N176" s="2" t="s">
        <v>334</v>
      </c>
      <c r="O176" s="2" t="s">
        <v>52</v>
      </c>
      <c r="P176" s="2" t="s">
        <v>52</v>
      </c>
      <c r="Q176" s="2" t="s">
        <v>316</v>
      </c>
      <c r="R176" s="2" t="s">
        <v>64</v>
      </c>
      <c r="S176" s="2" t="s">
        <v>65</v>
      </c>
      <c r="T176" s="2" t="s">
        <v>65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2" t="s">
        <v>52</v>
      </c>
      <c r="AS176" s="2" t="s">
        <v>52</v>
      </c>
      <c r="AT176" s="3"/>
      <c r="AU176" s="2" t="s">
        <v>335</v>
      </c>
      <c r="AV176" s="3">
        <v>207</v>
      </c>
    </row>
    <row r="177" spans="1:48" ht="30" customHeight="1">
      <c r="A177" s="8" t="s">
        <v>327</v>
      </c>
      <c r="B177" s="8" t="s">
        <v>336</v>
      </c>
      <c r="C177" s="8" t="s">
        <v>61</v>
      </c>
      <c r="D177" s="9">
        <v>8</v>
      </c>
      <c r="E177" s="11"/>
      <c r="F177" s="11"/>
      <c r="G177" s="11"/>
      <c r="H177" s="11"/>
      <c r="I177" s="11"/>
      <c r="J177" s="11"/>
      <c r="K177" s="11"/>
      <c r="L177" s="11"/>
      <c r="M177" s="8"/>
      <c r="N177" s="2" t="s">
        <v>338</v>
      </c>
      <c r="O177" s="2" t="s">
        <v>52</v>
      </c>
      <c r="P177" s="2" t="s">
        <v>52</v>
      </c>
      <c r="Q177" s="2" t="s">
        <v>316</v>
      </c>
      <c r="R177" s="2" t="s">
        <v>64</v>
      </c>
      <c r="S177" s="2" t="s">
        <v>65</v>
      </c>
      <c r="T177" s="2" t="s">
        <v>65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2" t="s">
        <v>52</v>
      </c>
      <c r="AS177" s="2" t="s">
        <v>52</v>
      </c>
      <c r="AT177" s="3"/>
      <c r="AU177" s="2" t="s">
        <v>339</v>
      </c>
      <c r="AV177" s="3">
        <v>230</v>
      </c>
    </row>
    <row r="178" spans="1:48" ht="30" customHeight="1">
      <c r="A178" s="8" t="s">
        <v>340</v>
      </c>
      <c r="B178" s="8" t="s">
        <v>341</v>
      </c>
      <c r="C178" s="8" t="s">
        <v>61</v>
      </c>
      <c r="D178" s="9">
        <v>659</v>
      </c>
      <c r="E178" s="11"/>
      <c r="F178" s="11"/>
      <c r="G178" s="11"/>
      <c r="H178" s="11"/>
      <c r="I178" s="11"/>
      <c r="J178" s="11"/>
      <c r="K178" s="11"/>
      <c r="L178" s="11"/>
      <c r="M178" s="8"/>
      <c r="N178" s="2" t="s">
        <v>343</v>
      </c>
      <c r="O178" s="2" t="s">
        <v>52</v>
      </c>
      <c r="P178" s="2" t="s">
        <v>52</v>
      </c>
      <c r="Q178" s="2" t="s">
        <v>316</v>
      </c>
      <c r="R178" s="2" t="s">
        <v>64</v>
      </c>
      <c r="S178" s="2" t="s">
        <v>65</v>
      </c>
      <c r="T178" s="2" t="s">
        <v>65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2" t="s">
        <v>52</v>
      </c>
      <c r="AS178" s="2" t="s">
        <v>52</v>
      </c>
      <c r="AT178" s="3"/>
      <c r="AU178" s="2" t="s">
        <v>344</v>
      </c>
      <c r="AV178" s="3">
        <v>64</v>
      </c>
    </row>
    <row r="179" spans="1:48" ht="3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3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3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3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3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3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3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3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48" ht="3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48" ht="3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48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30" customHeight="1">
      <c r="A195" s="8" t="s">
        <v>67</v>
      </c>
      <c r="B195" s="9"/>
      <c r="C195" s="9"/>
      <c r="D195" s="9"/>
      <c r="E195" s="9"/>
      <c r="F195" s="11"/>
      <c r="G195" s="9"/>
      <c r="H195" s="11"/>
      <c r="I195" s="9"/>
      <c r="J195" s="11"/>
      <c r="K195" s="9"/>
      <c r="L195" s="11"/>
      <c r="M195" s="9"/>
      <c r="N195" t="s">
        <v>68</v>
      </c>
    </row>
    <row r="196" spans="1:48" ht="30" customHeight="1">
      <c r="A196" s="8" t="s">
        <v>345</v>
      </c>
      <c r="B196" s="9" t="s">
        <v>58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3"/>
      <c r="O196" s="3"/>
      <c r="P196" s="3"/>
      <c r="Q196" s="2" t="s">
        <v>346</v>
      </c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8" t="s">
        <v>347</v>
      </c>
      <c r="B197" s="8" t="s">
        <v>348</v>
      </c>
      <c r="C197" s="8" t="s">
        <v>349</v>
      </c>
      <c r="D197" s="9">
        <v>8</v>
      </c>
      <c r="E197" s="11"/>
      <c r="F197" s="11"/>
      <c r="G197" s="11"/>
      <c r="H197" s="11"/>
      <c r="I197" s="11"/>
      <c r="J197" s="11"/>
      <c r="K197" s="11"/>
      <c r="L197" s="11"/>
      <c r="M197" s="8"/>
      <c r="N197" s="2" t="s">
        <v>351</v>
      </c>
      <c r="O197" s="2" t="s">
        <v>52</v>
      </c>
      <c r="P197" s="2" t="s">
        <v>52</v>
      </c>
      <c r="Q197" s="2" t="s">
        <v>346</v>
      </c>
      <c r="R197" s="2" t="s">
        <v>64</v>
      </c>
      <c r="S197" s="2" t="s">
        <v>65</v>
      </c>
      <c r="T197" s="2" t="s">
        <v>65</v>
      </c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2" t="s">
        <v>52</v>
      </c>
      <c r="AS197" s="2" t="s">
        <v>52</v>
      </c>
      <c r="AT197" s="3"/>
      <c r="AU197" s="2" t="s">
        <v>352</v>
      </c>
      <c r="AV197" s="3">
        <v>171</v>
      </c>
    </row>
    <row r="198" spans="1:48" ht="30" customHeight="1">
      <c r="A198" s="8" t="s">
        <v>353</v>
      </c>
      <c r="B198" s="8" t="s">
        <v>354</v>
      </c>
      <c r="C198" s="8" t="s">
        <v>156</v>
      </c>
      <c r="D198" s="9">
        <v>5</v>
      </c>
      <c r="E198" s="11"/>
      <c r="F198" s="11"/>
      <c r="G198" s="11"/>
      <c r="H198" s="11"/>
      <c r="I198" s="11"/>
      <c r="J198" s="11"/>
      <c r="K198" s="11"/>
      <c r="L198" s="11"/>
      <c r="M198" s="8"/>
      <c r="N198" s="2" t="s">
        <v>356</v>
      </c>
      <c r="O198" s="2" t="s">
        <v>52</v>
      </c>
      <c r="P198" s="2" t="s">
        <v>52</v>
      </c>
      <c r="Q198" s="2" t="s">
        <v>346</v>
      </c>
      <c r="R198" s="2" t="s">
        <v>64</v>
      </c>
      <c r="S198" s="2" t="s">
        <v>65</v>
      </c>
      <c r="T198" s="2" t="s">
        <v>65</v>
      </c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2" t="s">
        <v>52</v>
      </c>
      <c r="AS198" s="2" t="s">
        <v>52</v>
      </c>
      <c r="AT198" s="3"/>
      <c r="AU198" s="2" t="s">
        <v>357</v>
      </c>
      <c r="AV198" s="3">
        <v>67</v>
      </c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48" ht="3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48" ht="3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3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8" t="s">
        <v>67</v>
      </c>
      <c r="B219" s="9"/>
      <c r="C219" s="9"/>
      <c r="D219" s="9"/>
      <c r="E219" s="9"/>
      <c r="F219" s="11"/>
      <c r="G219" s="9"/>
      <c r="H219" s="11"/>
      <c r="I219" s="9"/>
      <c r="J219" s="11"/>
      <c r="K219" s="9"/>
      <c r="L219" s="11"/>
      <c r="M219" s="9"/>
      <c r="N219" t="s">
        <v>68</v>
      </c>
    </row>
    <row r="220" spans="1:48" ht="30" customHeight="1">
      <c r="A220" s="8" t="s">
        <v>358</v>
      </c>
      <c r="B220" s="9" t="s">
        <v>58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3"/>
      <c r="O220" s="3"/>
      <c r="P220" s="3"/>
      <c r="Q220" s="2" t="s">
        <v>359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30" customHeight="1">
      <c r="A221" s="8" t="s">
        <v>361</v>
      </c>
      <c r="B221" s="8" t="s">
        <v>362</v>
      </c>
      <c r="C221" s="8" t="s">
        <v>363</v>
      </c>
      <c r="D221" s="9">
        <v>149</v>
      </c>
      <c r="E221" s="11"/>
      <c r="F221" s="11"/>
      <c r="G221" s="11"/>
      <c r="H221" s="11"/>
      <c r="I221" s="11"/>
      <c r="J221" s="11"/>
      <c r="K221" s="11"/>
      <c r="L221" s="11"/>
      <c r="M221" s="8"/>
      <c r="N221" s="2" t="s">
        <v>365</v>
      </c>
      <c r="O221" s="2" t="s">
        <v>52</v>
      </c>
      <c r="P221" s="2" t="s">
        <v>52</v>
      </c>
      <c r="Q221" s="2" t="s">
        <v>359</v>
      </c>
      <c r="R221" s="2" t="s">
        <v>65</v>
      </c>
      <c r="S221" s="2" t="s">
        <v>65</v>
      </c>
      <c r="T221" s="2" t="s">
        <v>64</v>
      </c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2" t="s">
        <v>52</v>
      </c>
      <c r="AS221" s="2" t="s">
        <v>52</v>
      </c>
      <c r="AT221" s="3"/>
      <c r="AU221" s="2" t="s">
        <v>366</v>
      </c>
      <c r="AV221" s="3">
        <v>69</v>
      </c>
    </row>
    <row r="222" spans="1:48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48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13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13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13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13" ht="3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13" ht="3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13" ht="3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13" ht="3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13" ht="3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13" ht="3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13" ht="3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13" ht="3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13" ht="3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13" ht="3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13" ht="3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13" ht="3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13" ht="3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48" ht="3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48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48" ht="30" customHeight="1">
      <c r="A243" s="8" t="s">
        <v>67</v>
      </c>
      <c r="B243" s="9"/>
      <c r="C243" s="9"/>
      <c r="D243" s="9"/>
      <c r="E243" s="9"/>
      <c r="F243" s="11"/>
      <c r="G243" s="9"/>
      <c r="H243" s="11"/>
      <c r="I243" s="9"/>
      <c r="J243" s="11"/>
      <c r="K243" s="9"/>
      <c r="L243" s="11"/>
      <c r="M243" s="9"/>
      <c r="N243" t="s">
        <v>68</v>
      </c>
    </row>
    <row r="244" spans="1:48" ht="30" customHeight="1">
      <c r="A244" s="8" t="s">
        <v>367</v>
      </c>
      <c r="B244" s="9" t="s">
        <v>58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3"/>
      <c r="O244" s="3"/>
      <c r="P244" s="3"/>
      <c r="Q244" s="2" t="s">
        <v>368</v>
      </c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ht="30" customHeight="1">
      <c r="A245" s="8" t="s">
        <v>369</v>
      </c>
      <c r="B245" s="8" t="s">
        <v>370</v>
      </c>
      <c r="C245" s="8" t="s">
        <v>371</v>
      </c>
      <c r="D245" s="9">
        <v>15.849</v>
      </c>
      <c r="E245" s="11"/>
      <c r="F245" s="11"/>
      <c r="G245" s="11"/>
      <c r="H245" s="11"/>
      <c r="I245" s="11"/>
      <c r="J245" s="11"/>
      <c r="K245" s="11"/>
      <c r="L245" s="11"/>
      <c r="M245" s="8"/>
      <c r="N245" s="2" t="s">
        <v>373</v>
      </c>
      <c r="O245" s="2" t="s">
        <v>52</v>
      </c>
      <c r="P245" s="2" t="s">
        <v>52</v>
      </c>
      <c r="Q245" s="2" t="s">
        <v>368</v>
      </c>
      <c r="R245" s="2" t="s">
        <v>64</v>
      </c>
      <c r="S245" s="2" t="s">
        <v>65</v>
      </c>
      <c r="T245" s="2" t="s">
        <v>65</v>
      </c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2" t="s">
        <v>52</v>
      </c>
      <c r="AS245" s="2" t="s">
        <v>52</v>
      </c>
      <c r="AT245" s="3"/>
      <c r="AU245" s="2" t="s">
        <v>374</v>
      </c>
      <c r="AV245" s="3">
        <v>172</v>
      </c>
    </row>
    <row r="246" spans="1:48" ht="30" customHeight="1">
      <c r="A246" s="8" t="s">
        <v>369</v>
      </c>
      <c r="B246" s="8" t="s">
        <v>375</v>
      </c>
      <c r="C246" s="8" t="s">
        <v>371</v>
      </c>
      <c r="D246" s="9">
        <v>0.16</v>
      </c>
      <c r="E246" s="11"/>
      <c r="F246" s="11"/>
      <c r="G246" s="11"/>
      <c r="H246" s="11"/>
      <c r="I246" s="11"/>
      <c r="J246" s="11"/>
      <c r="K246" s="11"/>
      <c r="L246" s="11"/>
      <c r="M246" s="8"/>
      <c r="N246" s="2" t="s">
        <v>377</v>
      </c>
      <c r="O246" s="2" t="s">
        <v>52</v>
      </c>
      <c r="P246" s="2" t="s">
        <v>52</v>
      </c>
      <c r="Q246" s="2" t="s">
        <v>368</v>
      </c>
      <c r="R246" s="2" t="s">
        <v>64</v>
      </c>
      <c r="S246" s="2" t="s">
        <v>65</v>
      </c>
      <c r="T246" s="2" t="s">
        <v>65</v>
      </c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2" t="s">
        <v>52</v>
      </c>
      <c r="AS246" s="2" t="s">
        <v>52</v>
      </c>
      <c r="AT246" s="3"/>
      <c r="AU246" s="2" t="s">
        <v>378</v>
      </c>
      <c r="AV246" s="3">
        <v>173</v>
      </c>
    </row>
    <row r="247" spans="1:48" ht="30" customHeight="1">
      <c r="A247" s="8" t="s">
        <v>379</v>
      </c>
      <c r="B247" s="8" t="s">
        <v>380</v>
      </c>
      <c r="C247" s="8" t="s">
        <v>371</v>
      </c>
      <c r="D247" s="9">
        <v>16.009</v>
      </c>
      <c r="E247" s="11"/>
      <c r="F247" s="11"/>
      <c r="G247" s="11"/>
      <c r="H247" s="11"/>
      <c r="I247" s="11"/>
      <c r="J247" s="11"/>
      <c r="K247" s="11"/>
      <c r="L247" s="11"/>
      <c r="M247" s="8"/>
      <c r="N247" s="2" t="s">
        <v>382</v>
      </c>
      <c r="O247" s="2" t="s">
        <v>52</v>
      </c>
      <c r="P247" s="2" t="s">
        <v>52</v>
      </c>
      <c r="Q247" s="2" t="s">
        <v>368</v>
      </c>
      <c r="R247" s="2" t="s">
        <v>64</v>
      </c>
      <c r="S247" s="2" t="s">
        <v>65</v>
      </c>
      <c r="T247" s="2" t="s">
        <v>65</v>
      </c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2" t="s">
        <v>52</v>
      </c>
      <c r="AS247" s="2" t="s">
        <v>52</v>
      </c>
      <c r="AT247" s="3"/>
      <c r="AU247" s="2" t="s">
        <v>383</v>
      </c>
      <c r="AV247" s="3">
        <v>174</v>
      </c>
    </row>
    <row r="248" spans="1:48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48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48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48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48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48" ht="3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48" ht="3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48" ht="3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48" ht="3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1:48" ht="3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48" ht="3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48" ht="3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48" ht="3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48" ht="3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48" ht="3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48" ht="3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48" ht="3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48" ht="3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48" ht="3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48" ht="30" customHeight="1">
      <c r="A267" s="8" t="s">
        <v>67</v>
      </c>
      <c r="B267" s="9"/>
      <c r="C267" s="9"/>
      <c r="D267" s="9"/>
      <c r="E267" s="9"/>
      <c r="F267" s="11"/>
      <c r="G267" s="9"/>
      <c r="H267" s="11"/>
      <c r="I267" s="9"/>
      <c r="J267" s="11"/>
      <c r="K267" s="9"/>
      <c r="L267" s="11"/>
      <c r="M267" s="9"/>
      <c r="N267" t="s">
        <v>68</v>
      </c>
    </row>
    <row r="268" spans="1:48" ht="30" customHeight="1">
      <c r="A268" s="8" t="s">
        <v>386</v>
      </c>
      <c r="B268" s="9" t="s">
        <v>388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3"/>
      <c r="O268" s="3"/>
      <c r="P268" s="3"/>
      <c r="Q268" s="2" t="s">
        <v>387</v>
      </c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ht="30" customHeight="1">
      <c r="A269" s="8" t="s">
        <v>59</v>
      </c>
      <c r="B269" s="8" t="s">
        <v>60</v>
      </c>
      <c r="C269" s="8" t="s">
        <v>61</v>
      </c>
      <c r="D269" s="9">
        <v>967</v>
      </c>
      <c r="E269" s="11"/>
      <c r="F269" s="11"/>
      <c r="G269" s="11"/>
      <c r="H269" s="11"/>
      <c r="I269" s="11"/>
      <c r="J269" s="11"/>
      <c r="K269" s="11"/>
      <c r="L269" s="11"/>
      <c r="M269" s="8"/>
      <c r="N269" s="2" t="s">
        <v>63</v>
      </c>
      <c r="O269" s="2" t="s">
        <v>52</v>
      </c>
      <c r="P269" s="2" t="s">
        <v>52</v>
      </c>
      <c r="Q269" s="2" t="s">
        <v>387</v>
      </c>
      <c r="R269" s="2" t="s">
        <v>64</v>
      </c>
      <c r="S269" s="2" t="s">
        <v>65</v>
      </c>
      <c r="T269" s="2" t="s">
        <v>65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2" t="s">
        <v>52</v>
      </c>
      <c r="AS269" s="2" t="s">
        <v>52</v>
      </c>
      <c r="AT269" s="3"/>
      <c r="AU269" s="2" t="s">
        <v>389</v>
      </c>
      <c r="AV269" s="3">
        <v>76</v>
      </c>
    </row>
    <row r="270" spans="1:48" ht="3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48" ht="3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48" ht="3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ht="3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ht="3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ht="3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 ht="3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 ht="3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 ht="3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3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1:13" ht="3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1:13" ht="3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1:13" ht="3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ht="3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13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13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13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13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48" ht="3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48" ht="30" customHeight="1">
      <c r="A291" s="8" t="s">
        <v>67</v>
      </c>
      <c r="B291" s="9"/>
      <c r="C291" s="9"/>
      <c r="D291" s="9"/>
      <c r="E291" s="9"/>
      <c r="F291" s="11"/>
      <c r="G291" s="9"/>
      <c r="H291" s="11"/>
      <c r="I291" s="9"/>
      <c r="J291" s="11"/>
      <c r="K291" s="9"/>
      <c r="L291" s="11"/>
      <c r="M291" s="9"/>
      <c r="N291" t="s">
        <v>68</v>
      </c>
    </row>
    <row r="292" spans="1:48" ht="30" customHeight="1">
      <c r="A292" s="8" t="s">
        <v>390</v>
      </c>
      <c r="B292" s="9" t="s">
        <v>388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3"/>
      <c r="O292" s="3"/>
      <c r="P292" s="3"/>
      <c r="Q292" s="2" t="s">
        <v>391</v>
      </c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ht="30" customHeight="1">
      <c r="A293" s="8" t="s">
        <v>71</v>
      </c>
      <c r="B293" s="8" t="s">
        <v>72</v>
      </c>
      <c r="C293" s="8" t="s">
        <v>73</v>
      </c>
      <c r="D293" s="9">
        <v>539</v>
      </c>
      <c r="E293" s="11"/>
      <c r="F293" s="11"/>
      <c r="G293" s="11"/>
      <c r="H293" s="11"/>
      <c r="I293" s="11"/>
      <c r="J293" s="11"/>
      <c r="K293" s="11"/>
      <c r="L293" s="11"/>
      <c r="M293" s="8"/>
      <c r="N293" s="2" t="s">
        <v>74</v>
      </c>
      <c r="O293" s="2" t="s">
        <v>52</v>
      </c>
      <c r="P293" s="2" t="s">
        <v>52</v>
      </c>
      <c r="Q293" s="2" t="s">
        <v>391</v>
      </c>
      <c r="R293" s="2" t="s">
        <v>65</v>
      </c>
      <c r="S293" s="2" t="s">
        <v>65</v>
      </c>
      <c r="T293" s="2" t="s">
        <v>64</v>
      </c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2" t="s">
        <v>52</v>
      </c>
      <c r="AS293" s="2" t="s">
        <v>52</v>
      </c>
      <c r="AT293" s="3"/>
      <c r="AU293" s="2" t="s">
        <v>392</v>
      </c>
      <c r="AV293" s="3">
        <v>78</v>
      </c>
    </row>
    <row r="294" spans="1:48" ht="30" customHeight="1">
      <c r="A294" s="8" t="s">
        <v>76</v>
      </c>
      <c r="B294" s="8" t="s">
        <v>77</v>
      </c>
      <c r="C294" s="8" t="s">
        <v>61</v>
      </c>
      <c r="D294" s="9">
        <v>3</v>
      </c>
      <c r="E294" s="11"/>
      <c r="F294" s="11"/>
      <c r="G294" s="11"/>
      <c r="H294" s="11"/>
      <c r="I294" s="11"/>
      <c r="J294" s="11"/>
      <c r="K294" s="11"/>
      <c r="L294" s="11"/>
      <c r="M294" s="8"/>
      <c r="N294" s="2" t="s">
        <v>79</v>
      </c>
      <c r="O294" s="2" t="s">
        <v>52</v>
      </c>
      <c r="P294" s="2" t="s">
        <v>52</v>
      </c>
      <c r="Q294" s="2" t="s">
        <v>391</v>
      </c>
      <c r="R294" s="2" t="s">
        <v>64</v>
      </c>
      <c r="S294" s="2" t="s">
        <v>65</v>
      </c>
      <c r="T294" s="2" t="s">
        <v>65</v>
      </c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2" t="s">
        <v>52</v>
      </c>
      <c r="AS294" s="2" t="s">
        <v>52</v>
      </c>
      <c r="AT294" s="3"/>
      <c r="AU294" s="2" t="s">
        <v>393</v>
      </c>
      <c r="AV294" s="3">
        <v>79</v>
      </c>
    </row>
    <row r="295" spans="1:48" ht="30" customHeight="1">
      <c r="A295" s="8" t="s">
        <v>81</v>
      </c>
      <c r="B295" s="8" t="s">
        <v>82</v>
      </c>
      <c r="C295" s="8" t="s">
        <v>83</v>
      </c>
      <c r="D295" s="9">
        <v>0.51300000000000001</v>
      </c>
      <c r="E295" s="11"/>
      <c r="F295" s="11"/>
      <c r="G295" s="11"/>
      <c r="H295" s="11"/>
      <c r="I295" s="11"/>
      <c r="J295" s="11"/>
      <c r="K295" s="11"/>
      <c r="L295" s="11"/>
      <c r="M295" s="8"/>
      <c r="N295" s="2" t="s">
        <v>85</v>
      </c>
      <c r="O295" s="2" t="s">
        <v>52</v>
      </c>
      <c r="P295" s="2" t="s">
        <v>52</v>
      </c>
      <c r="Q295" s="2" t="s">
        <v>391</v>
      </c>
      <c r="R295" s="2" t="s">
        <v>64</v>
      </c>
      <c r="S295" s="2" t="s">
        <v>65</v>
      </c>
      <c r="T295" s="2" t="s">
        <v>65</v>
      </c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2" t="s">
        <v>52</v>
      </c>
      <c r="AS295" s="2" t="s">
        <v>52</v>
      </c>
      <c r="AT295" s="3"/>
      <c r="AU295" s="2" t="s">
        <v>394</v>
      </c>
      <c r="AV295" s="3">
        <v>80</v>
      </c>
    </row>
    <row r="296" spans="1:48" ht="3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3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3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3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3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48" ht="3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48" ht="3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48" ht="3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48" ht="3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48" ht="3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48" ht="3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3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3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3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8" t="s">
        <v>67</v>
      </c>
      <c r="B315" s="9"/>
      <c r="C315" s="9"/>
      <c r="D315" s="9"/>
      <c r="E315" s="9"/>
      <c r="F315" s="11"/>
      <c r="G315" s="9"/>
      <c r="H315" s="11"/>
      <c r="I315" s="9"/>
      <c r="J315" s="11"/>
      <c r="K315" s="9"/>
      <c r="L315" s="11"/>
      <c r="M315" s="9"/>
      <c r="N315" t="s">
        <v>68</v>
      </c>
    </row>
    <row r="316" spans="1:48" ht="30" customHeight="1">
      <c r="A316" s="8" t="s">
        <v>395</v>
      </c>
      <c r="B316" s="9" t="s">
        <v>388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3"/>
      <c r="O316" s="3"/>
      <c r="P316" s="3"/>
      <c r="Q316" s="2" t="s">
        <v>396</v>
      </c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30" customHeight="1">
      <c r="A317" s="8" t="s">
        <v>89</v>
      </c>
      <c r="B317" s="8" t="s">
        <v>90</v>
      </c>
      <c r="C317" s="8" t="s">
        <v>91</v>
      </c>
      <c r="D317" s="9">
        <v>90</v>
      </c>
      <c r="E317" s="11"/>
      <c r="F317" s="11"/>
      <c r="G317" s="11"/>
      <c r="H317" s="11"/>
      <c r="I317" s="11"/>
      <c r="J317" s="11"/>
      <c r="K317" s="11"/>
      <c r="L317" s="11"/>
      <c r="M317" s="8"/>
      <c r="N317" s="2" t="s">
        <v>93</v>
      </c>
      <c r="O317" s="2" t="s">
        <v>52</v>
      </c>
      <c r="P317" s="2" t="s">
        <v>52</v>
      </c>
      <c r="Q317" s="2" t="s">
        <v>396</v>
      </c>
      <c r="R317" s="2" t="s">
        <v>64</v>
      </c>
      <c r="S317" s="2" t="s">
        <v>65</v>
      </c>
      <c r="T317" s="2" t="s">
        <v>65</v>
      </c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2" t="s">
        <v>52</v>
      </c>
      <c r="AS317" s="2" t="s">
        <v>52</v>
      </c>
      <c r="AT317" s="3"/>
      <c r="AU317" s="2" t="s">
        <v>397</v>
      </c>
      <c r="AV317" s="3">
        <v>84</v>
      </c>
    </row>
    <row r="318" spans="1:48" ht="30" customHeight="1">
      <c r="A318" s="8" t="s">
        <v>95</v>
      </c>
      <c r="B318" s="8" t="s">
        <v>96</v>
      </c>
      <c r="C318" s="8" t="s">
        <v>61</v>
      </c>
      <c r="D318" s="9">
        <v>165</v>
      </c>
      <c r="E318" s="11"/>
      <c r="F318" s="11"/>
      <c r="G318" s="11"/>
      <c r="H318" s="11"/>
      <c r="I318" s="11"/>
      <c r="J318" s="11"/>
      <c r="K318" s="11"/>
      <c r="L318" s="11"/>
      <c r="M318" s="8"/>
      <c r="N318" s="2" t="s">
        <v>98</v>
      </c>
      <c r="O318" s="2" t="s">
        <v>52</v>
      </c>
      <c r="P318" s="2" t="s">
        <v>52</v>
      </c>
      <c r="Q318" s="2" t="s">
        <v>396</v>
      </c>
      <c r="R318" s="2" t="s">
        <v>64</v>
      </c>
      <c r="S318" s="2" t="s">
        <v>65</v>
      </c>
      <c r="T318" s="2" t="s">
        <v>65</v>
      </c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2" t="s">
        <v>52</v>
      </c>
      <c r="AS318" s="2" t="s">
        <v>52</v>
      </c>
      <c r="AT318" s="3"/>
      <c r="AU318" s="2" t="s">
        <v>398</v>
      </c>
      <c r="AV318" s="3">
        <v>85</v>
      </c>
    </row>
    <row r="319" spans="1:48" ht="30" customHeight="1">
      <c r="A319" s="8" t="s">
        <v>100</v>
      </c>
      <c r="B319" s="8" t="s">
        <v>101</v>
      </c>
      <c r="C319" s="8" t="s">
        <v>61</v>
      </c>
      <c r="D319" s="9">
        <v>20</v>
      </c>
      <c r="E319" s="11"/>
      <c r="F319" s="11"/>
      <c r="G319" s="11"/>
      <c r="H319" s="11"/>
      <c r="I319" s="11"/>
      <c r="J319" s="11"/>
      <c r="K319" s="11"/>
      <c r="L319" s="11"/>
      <c r="M319" s="8"/>
      <c r="N319" s="2" t="s">
        <v>103</v>
      </c>
      <c r="O319" s="2" t="s">
        <v>52</v>
      </c>
      <c r="P319" s="2" t="s">
        <v>52</v>
      </c>
      <c r="Q319" s="2" t="s">
        <v>396</v>
      </c>
      <c r="R319" s="2" t="s">
        <v>64</v>
      </c>
      <c r="S319" s="2" t="s">
        <v>65</v>
      </c>
      <c r="T319" s="2" t="s">
        <v>65</v>
      </c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2" t="s">
        <v>52</v>
      </c>
      <c r="AS319" s="2" t="s">
        <v>52</v>
      </c>
      <c r="AT319" s="3"/>
      <c r="AU319" s="2" t="s">
        <v>399</v>
      </c>
      <c r="AV319" s="3">
        <v>86</v>
      </c>
    </row>
    <row r="320" spans="1:48" ht="30" customHeight="1">
      <c r="A320" s="8" t="s">
        <v>400</v>
      </c>
      <c r="B320" s="8" t="s">
        <v>401</v>
      </c>
      <c r="C320" s="8" t="s">
        <v>61</v>
      </c>
      <c r="D320" s="9">
        <v>121</v>
      </c>
      <c r="E320" s="11"/>
      <c r="F320" s="11"/>
      <c r="G320" s="11"/>
      <c r="H320" s="11"/>
      <c r="I320" s="11"/>
      <c r="J320" s="11"/>
      <c r="K320" s="11"/>
      <c r="L320" s="11"/>
      <c r="M320" s="8"/>
      <c r="N320" s="2" t="s">
        <v>403</v>
      </c>
      <c r="O320" s="2" t="s">
        <v>52</v>
      </c>
      <c r="P320" s="2" t="s">
        <v>52</v>
      </c>
      <c r="Q320" s="2" t="s">
        <v>396</v>
      </c>
      <c r="R320" s="2" t="s">
        <v>64</v>
      </c>
      <c r="S320" s="2" t="s">
        <v>65</v>
      </c>
      <c r="T320" s="2" t="s">
        <v>65</v>
      </c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2" t="s">
        <v>52</v>
      </c>
      <c r="AS320" s="2" t="s">
        <v>52</v>
      </c>
      <c r="AT320" s="3"/>
      <c r="AU320" s="2" t="s">
        <v>404</v>
      </c>
      <c r="AV320" s="3">
        <v>87</v>
      </c>
    </row>
    <row r="321" spans="1:48" ht="30" customHeight="1">
      <c r="A321" s="8" t="s">
        <v>115</v>
      </c>
      <c r="B321" s="8" t="s">
        <v>116</v>
      </c>
      <c r="C321" s="8" t="s">
        <v>61</v>
      </c>
      <c r="D321" s="9">
        <v>11</v>
      </c>
      <c r="E321" s="11"/>
      <c r="F321" s="11"/>
      <c r="G321" s="11"/>
      <c r="H321" s="11"/>
      <c r="I321" s="11"/>
      <c r="J321" s="11"/>
      <c r="K321" s="11"/>
      <c r="L321" s="11"/>
      <c r="M321" s="8"/>
      <c r="N321" s="2" t="s">
        <v>118</v>
      </c>
      <c r="O321" s="2" t="s">
        <v>52</v>
      </c>
      <c r="P321" s="2" t="s">
        <v>52</v>
      </c>
      <c r="Q321" s="2" t="s">
        <v>396</v>
      </c>
      <c r="R321" s="2" t="s">
        <v>64</v>
      </c>
      <c r="S321" s="2" t="s">
        <v>65</v>
      </c>
      <c r="T321" s="2" t="s">
        <v>65</v>
      </c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2" t="s">
        <v>52</v>
      </c>
      <c r="AS321" s="2" t="s">
        <v>52</v>
      </c>
      <c r="AT321" s="3"/>
      <c r="AU321" s="2" t="s">
        <v>405</v>
      </c>
      <c r="AV321" s="3">
        <v>88</v>
      </c>
    </row>
    <row r="322" spans="1:48" ht="30" customHeight="1">
      <c r="A322" s="8" t="s">
        <v>406</v>
      </c>
      <c r="B322" s="8" t="s">
        <v>407</v>
      </c>
      <c r="C322" s="8" t="s">
        <v>61</v>
      </c>
      <c r="D322" s="9">
        <v>6</v>
      </c>
      <c r="E322" s="11"/>
      <c r="F322" s="11"/>
      <c r="G322" s="11"/>
      <c r="H322" s="11"/>
      <c r="I322" s="11"/>
      <c r="J322" s="11"/>
      <c r="K322" s="11"/>
      <c r="L322" s="11"/>
      <c r="M322" s="8"/>
      <c r="N322" s="2" t="s">
        <v>409</v>
      </c>
      <c r="O322" s="2" t="s">
        <v>52</v>
      </c>
      <c r="P322" s="2" t="s">
        <v>52</v>
      </c>
      <c r="Q322" s="2" t="s">
        <v>396</v>
      </c>
      <c r="R322" s="2" t="s">
        <v>64</v>
      </c>
      <c r="S322" s="2" t="s">
        <v>65</v>
      </c>
      <c r="T322" s="2" t="s">
        <v>65</v>
      </c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2" t="s">
        <v>52</v>
      </c>
      <c r="AS322" s="2" t="s">
        <v>52</v>
      </c>
      <c r="AT322" s="3"/>
      <c r="AU322" s="2" t="s">
        <v>410</v>
      </c>
      <c r="AV322" s="3">
        <v>90</v>
      </c>
    </row>
    <row r="323" spans="1:48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48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48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48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48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48" ht="3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48" ht="3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48" ht="3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48" ht="3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48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48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48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48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48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30" customHeight="1">
      <c r="A339" s="8" t="s">
        <v>67</v>
      </c>
      <c r="B339" s="9"/>
      <c r="C339" s="9"/>
      <c r="D339" s="9"/>
      <c r="E339" s="9"/>
      <c r="F339" s="11"/>
      <c r="G339" s="9"/>
      <c r="H339" s="11"/>
      <c r="I339" s="9"/>
      <c r="J339" s="11"/>
      <c r="K339" s="9"/>
      <c r="L339" s="11"/>
      <c r="M339" s="9"/>
      <c r="N339" t="s">
        <v>68</v>
      </c>
    </row>
    <row r="340" spans="1:48" ht="30" customHeight="1">
      <c r="A340" s="8" t="s">
        <v>411</v>
      </c>
      <c r="B340" s="9" t="s">
        <v>388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3"/>
      <c r="O340" s="3"/>
      <c r="P340" s="3"/>
      <c r="Q340" s="2" t="s">
        <v>412</v>
      </c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ht="30" customHeight="1">
      <c r="A341" s="8" t="s">
        <v>413</v>
      </c>
      <c r="B341" s="8" t="s">
        <v>414</v>
      </c>
      <c r="C341" s="8" t="s">
        <v>61</v>
      </c>
      <c r="D341" s="9">
        <v>503</v>
      </c>
      <c r="E341" s="11"/>
      <c r="F341" s="11"/>
      <c r="G341" s="11"/>
      <c r="H341" s="11"/>
      <c r="I341" s="11"/>
      <c r="J341" s="11"/>
      <c r="K341" s="11"/>
      <c r="L341" s="11"/>
      <c r="M341" s="8"/>
      <c r="N341" s="2" t="s">
        <v>416</v>
      </c>
      <c r="O341" s="2" t="s">
        <v>52</v>
      </c>
      <c r="P341" s="2" t="s">
        <v>52</v>
      </c>
      <c r="Q341" s="2" t="s">
        <v>412</v>
      </c>
      <c r="R341" s="2" t="s">
        <v>64</v>
      </c>
      <c r="S341" s="2" t="s">
        <v>65</v>
      </c>
      <c r="T341" s="2" t="s">
        <v>65</v>
      </c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2" t="s">
        <v>52</v>
      </c>
      <c r="AS341" s="2" t="s">
        <v>52</v>
      </c>
      <c r="AT341" s="3"/>
      <c r="AU341" s="2" t="s">
        <v>417</v>
      </c>
      <c r="AV341" s="3">
        <v>231</v>
      </c>
    </row>
    <row r="342" spans="1:48" ht="30" customHeight="1">
      <c r="A342" s="8" t="s">
        <v>413</v>
      </c>
      <c r="B342" s="8" t="s">
        <v>418</v>
      </c>
      <c r="C342" s="8" t="s">
        <v>61</v>
      </c>
      <c r="D342" s="9">
        <v>40</v>
      </c>
      <c r="E342" s="11"/>
      <c r="F342" s="11"/>
      <c r="G342" s="11"/>
      <c r="H342" s="11"/>
      <c r="I342" s="11"/>
      <c r="J342" s="11"/>
      <c r="K342" s="11"/>
      <c r="L342" s="11"/>
      <c r="M342" s="8"/>
      <c r="N342" s="2" t="s">
        <v>420</v>
      </c>
      <c r="O342" s="2" t="s">
        <v>52</v>
      </c>
      <c r="P342" s="2" t="s">
        <v>52</v>
      </c>
      <c r="Q342" s="2" t="s">
        <v>412</v>
      </c>
      <c r="R342" s="2" t="s">
        <v>64</v>
      </c>
      <c r="S342" s="2" t="s">
        <v>65</v>
      </c>
      <c r="T342" s="2" t="s">
        <v>65</v>
      </c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2" t="s">
        <v>52</v>
      </c>
      <c r="AS342" s="2" t="s">
        <v>52</v>
      </c>
      <c r="AT342" s="3"/>
      <c r="AU342" s="2" t="s">
        <v>421</v>
      </c>
      <c r="AV342" s="3">
        <v>232</v>
      </c>
    </row>
    <row r="343" spans="1:48" ht="3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</row>
    <row r="344" spans="1:48" ht="3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1:48" ht="3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1:48" ht="3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1:48" ht="3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</row>
    <row r="348" spans="1:48" ht="3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</row>
    <row r="349" spans="1:48" ht="3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</row>
    <row r="350" spans="1:48" ht="3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</row>
    <row r="351" spans="1:48" ht="3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1:48" ht="3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48" ht="3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48" ht="3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</row>
    <row r="355" spans="1:48" ht="3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</row>
    <row r="356" spans="1:48" ht="3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1:48" ht="3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48" ht="3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1:48" ht="3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1:48" ht="3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48" ht="3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48" ht="3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48" ht="30" customHeight="1">
      <c r="A363" s="8" t="s">
        <v>67</v>
      </c>
      <c r="B363" s="9"/>
      <c r="C363" s="9"/>
      <c r="D363" s="9"/>
      <c r="E363" s="9"/>
      <c r="F363" s="11"/>
      <c r="G363" s="9"/>
      <c r="H363" s="11"/>
      <c r="I363" s="9"/>
      <c r="J363" s="11"/>
      <c r="K363" s="9"/>
      <c r="L363" s="11"/>
      <c r="M363" s="9"/>
      <c r="N363" t="s">
        <v>68</v>
      </c>
    </row>
    <row r="364" spans="1:48" ht="30" customHeight="1">
      <c r="A364" s="8" t="s">
        <v>422</v>
      </c>
      <c r="B364" s="9" t="s">
        <v>388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3"/>
      <c r="O364" s="3"/>
      <c r="P364" s="3"/>
      <c r="Q364" s="2" t="s">
        <v>423</v>
      </c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ht="30" customHeight="1">
      <c r="A365" s="8" t="s">
        <v>424</v>
      </c>
      <c r="B365" s="8" t="s">
        <v>425</v>
      </c>
      <c r="C365" s="8" t="s">
        <v>197</v>
      </c>
      <c r="D365" s="9">
        <v>2</v>
      </c>
      <c r="E365" s="11"/>
      <c r="F365" s="11"/>
      <c r="G365" s="11"/>
      <c r="H365" s="11"/>
      <c r="I365" s="11"/>
      <c r="J365" s="11"/>
      <c r="K365" s="11"/>
      <c r="L365" s="11"/>
      <c r="M365" s="8"/>
      <c r="N365" s="2" t="s">
        <v>427</v>
      </c>
      <c r="O365" s="2" t="s">
        <v>52</v>
      </c>
      <c r="P365" s="2" t="s">
        <v>52</v>
      </c>
      <c r="Q365" s="2" t="s">
        <v>423</v>
      </c>
      <c r="R365" s="2" t="s">
        <v>64</v>
      </c>
      <c r="S365" s="2" t="s">
        <v>65</v>
      </c>
      <c r="T365" s="2" t="s">
        <v>65</v>
      </c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2" t="s">
        <v>52</v>
      </c>
      <c r="AS365" s="2" t="s">
        <v>52</v>
      </c>
      <c r="AT365" s="3"/>
      <c r="AU365" s="2" t="s">
        <v>428</v>
      </c>
      <c r="AV365" s="3">
        <v>96</v>
      </c>
    </row>
    <row r="366" spans="1:48" ht="30" customHeight="1">
      <c r="A366" s="8" t="s">
        <v>424</v>
      </c>
      <c r="B366" s="8" t="s">
        <v>429</v>
      </c>
      <c r="C366" s="8" t="s">
        <v>197</v>
      </c>
      <c r="D366" s="9">
        <v>2</v>
      </c>
      <c r="E366" s="11"/>
      <c r="F366" s="11"/>
      <c r="G366" s="11"/>
      <c r="H366" s="11"/>
      <c r="I366" s="11"/>
      <c r="J366" s="11"/>
      <c r="K366" s="11"/>
      <c r="L366" s="11"/>
      <c r="M366" s="8"/>
      <c r="N366" s="2" t="s">
        <v>431</v>
      </c>
      <c r="O366" s="2" t="s">
        <v>52</v>
      </c>
      <c r="P366" s="2" t="s">
        <v>52</v>
      </c>
      <c r="Q366" s="2" t="s">
        <v>423</v>
      </c>
      <c r="R366" s="2" t="s">
        <v>64</v>
      </c>
      <c r="S366" s="2" t="s">
        <v>65</v>
      </c>
      <c r="T366" s="2" t="s">
        <v>65</v>
      </c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2" t="s">
        <v>52</v>
      </c>
      <c r="AS366" s="2" t="s">
        <v>52</v>
      </c>
      <c r="AT366" s="3"/>
      <c r="AU366" s="2" t="s">
        <v>432</v>
      </c>
      <c r="AV366" s="3">
        <v>97</v>
      </c>
    </row>
    <row r="367" spans="1:48" ht="30" customHeight="1">
      <c r="A367" s="8" t="s">
        <v>122</v>
      </c>
      <c r="B367" s="8" t="s">
        <v>123</v>
      </c>
      <c r="C367" s="8" t="s">
        <v>61</v>
      </c>
      <c r="D367" s="9">
        <v>11</v>
      </c>
      <c r="E367" s="11"/>
      <c r="F367" s="11"/>
      <c r="G367" s="11"/>
      <c r="H367" s="11"/>
      <c r="I367" s="11"/>
      <c r="J367" s="11"/>
      <c r="K367" s="11"/>
      <c r="L367" s="11"/>
      <c r="M367" s="8"/>
      <c r="N367" s="2" t="s">
        <v>125</v>
      </c>
      <c r="O367" s="2" t="s">
        <v>52</v>
      </c>
      <c r="P367" s="2" t="s">
        <v>52</v>
      </c>
      <c r="Q367" s="2" t="s">
        <v>423</v>
      </c>
      <c r="R367" s="2" t="s">
        <v>64</v>
      </c>
      <c r="S367" s="2" t="s">
        <v>65</v>
      </c>
      <c r="T367" s="2" t="s">
        <v>65</v>
      </c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2" t="s">
        <v>52</v>
      </c>
      <c r="AS367" s="2" t="s">
        <v>52</v>
      </c>
      <c r="AT367" s="3"/>
      <c r="AU367" s="2" t="s">
        <v>433</v>
      </c>
      <c r="AV367" s="3">
        <v>98</v>
      </c>
    </row>
    <row r="368" spans="1:48" ht="30" customHeight="1">
      <c r="A368" s="8" t="s">
        <v>434</v>
      </c>
      <c r="B368" s="8" t="s">
        <v>435</v>
      </c>
      <c r="C368" s="8" t="s">
        <v>91</v>
      </c>
      <c r="D368" s="9">
        <v>25</v>
      </c>
      <c r="E368" s="11"/>
      <c r="F368" s="11"/>
      <c r="G368" s="11"/>
      <c r="H368" s="11"/>
      <c r="I368" s="11"/>
      <c r="J368" s="11"/>
      <c r="K368" s="11"/>
      <c r="L368" s="11"/>
      <c r="M368" s="8"/>
      <c r="N368" s="2" t="s">
        <v>437</v>
      </c>
      <c r="O368" s="2" t="s">
        <v>52</v>
      </c>
      <c r="P368" s="2" t="s">
        <v>52</v>
      </c>
      <c r="Q368" s="2" t="s">
        <v>423</v>
      </c>
      <c r="R368" s="2" t="s">
        <v>64</v>
      </c>
      <c r="S368" s="2" t="s">
        <v>65</v>
      </c>
      <c r="T368" s="2" t="s">
        <v>65</v>
      </c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2" t="s">
        <v>52</v>
      </c>
      <c r="AS368" s="2" t="s">
        <v>52</v>
      </c>
      <c r="AT368" s="3"/>
      <c r="AU368" s="2" t="s">
        <v>438</v>
      </c>
      <c r="AV368" s="3">
        <v>105</v>
      </c>
    </row>
    <row r="369" spans="1:48" ht="30" customHeight="1">
      <c r="A369" s="8" t="s">
        <v>127</v>
      </c>
      <c r="B369" s="8" t="s">
        <v>128</v>
      </c>
      <c r="C369" s="8" t="s">
        <v>91</v>
      </c>
      <c r="D369" s="9">
        <v>14</v>
      </c>
      <c r="E369" s="11"/>
      <c r="F369" s="11"/>
      <c r="G369" s="11"/>
      <c r="H369" s="11"/>
      <c r="I369" s="11"/>
      <c r="J369" s="11"/>
      <c r="K369" s="11"/>
      <c r="L369" s="11"/>
      <c r="M369" s="8"/>
      <c r="N369" s="2" t="s">
        <v>130</v>
      </c>
      <c r="O369" s="2" t="s">
        <v>52</v>
      </c>
      <c r="P369" s="2" t="s">
        <v>52</v>
      </c>
      <c r="Q369" s="2" t="s">
        <v>423</v>
      </c>
      <c r="R369" s="2" t="s">
        <v>64</v>
      </c>
      <c r="S369" s="2" t="s">
        <v>65</v>
      </c>
      <c r="T369" s="2" t="s">
        <v>65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2" t="s">
        <v>52</v>
      </c>
      <c r="AS369" s="2" t="s">
        <v>52</v>
      </c>
      <c r="AT369" s="3"/>
      <c r="AU369" s="2" t="s">
        <v>439</v>
      </c>
      <c r="AV369" s="3">
        <v>106</v>
      </c>
    </row>
    <row r="370" spans="1:48" ht="3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1:48" ht="3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48" ht="3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48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48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48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48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48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48" ht="3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48" ht="3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48" ht="3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48" ht="3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48" ht="3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48" ht="3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48" ht="3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48" ht="3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48" ht="3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48" ht="30" customHeight="1">
      <c r="A387" s="8" t="s">
        <v>67</v>
      </c>
      <c r="B387" s="9"/>
      <c r="C387" s="9"/>
      <c r="D387" s="9"/>
      <c r="E387" s="9"/>
      <c r="F387" s="11"/>
      <c r="G387" s="9"/>
      <c r="H387" s="11"/>
      <c r="I387" s="9"/>
      <c r="J387" s="11"/>
      <c r="K387" s="9"/>
      <c r="L387" s="11"/>
      <c r="M387" s="9"/>
      <c r="N387" t="s">
        <v>68</v>
      </c>
    </row>
    <row r="388" spans="1:48" ht="30" customHeight="1">
      <c r="A388" s="8" t="s">
        <v>440</v>
      </c>
      <c r="B388" s="9" t="s">
        <v>388</v>
      </c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3"/>
      <c r="O388" s="3"/>
      <c r="P388" s="3"/>
      <c r="Q388" s="2" t="s">
        <v>441</v>
      </c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ht="30" customHeight="1">
      <c r="A389" s="8" t="s">
        <v>134</v>
      </c>
      <c r="B389" s="8" t="s">
        <v>442</v>
      </c>
      <c r="C389" s="8" t="s">
        <v>61</v>
      </c>
      <c r="D389" s="9">
        <v>13</v>
      </c>
      <c r="E389" s="11"/>
      <c r="F389" s="11"/>
      <c r="G389" s="11"/>
      <c r="H389" s="11"/>
      <c r="I389" s="11"/>
      <c r="J389" s="11"/>
      <c r="K389" s="11"/>
      <c r="L389" s="11"/>
      <c r="M389" s="8"/>
      <c r="N389" s="2" t="s">
        <v>444</v>
      </c>
      <c r="O389" s="2" t="s">
        <v>52</v>
      </c>
      <c r="P389" s="2" t="s">
        <v>52</v>
      </c>
      <c r="Q389" s="2" t="s">
        <v>441</v>
      </c>
      <c r="R389" s="2" t="s">
        <v>64</v>
      </c>
      <c r="S389" s="2" t="s">
        <v>65</v>
      </c>
      <c r="T389" s="2" t="s">
        <v>65</v>
      </c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2" t="s">
        <v>52</v>
      </c>
      <c r="AS389" s="2" t="s">
        <v>52</v>
      </c>
      <c r="AT389" s="3"/>
      <c r="AU389" s="2" t="s">
        <v>445</v>
      </c>
      <c r="AV389" s="3">
        <v>108</v>
      </c>
    </row>
    <row r="390" spans="1:48" ht="30" customHeight="1">
      <c r="A390" s="8" t="s">
        <v>134</v>
      </c>
      <c r="B390" s="8" t="s">
        <v>139</v>
      </c>
      <c r="C390" s="8" t="s">
        <v>61</v>
      </c>
      <c r="D390" s="9">
        <v>4</v>
      </c>
      <c r="E390" s="11"/>
      <c r="F390" s="11"/>
      <c r="G390" s="11"/>
      <c r="H390" s="11"/>
      <c r="I390" s="11"/>
      <c r="J390" s="11"/>
      <c r="K390" s="11"/>
      <c r="L390" s="11"/>
      <c r="M390" s="8"/>
      <c r="N390" s="2" t="s">
        <v>141</v>
      </c>
      <c r="O390" s="2" t="s">
        <v>52</v>
      </c>
      <c r="P390" s="2" t="s">
        <v>52</v>
      </c>
      <c r="Q390" s="2" t="s">
        <v>441</v>
      </c>
      <c r="R390" s="2" t="s">
        <v>64</v>
      </c>
      <c r="S390" s="2" t="s">
        <v>65</v>
      </c>
      <c r="T390" s="2" t="s">
        <v>65</v>
      </c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2" t="s">
        <v>52</v>
      </c>
      <c r="AS390" s="2" t="s">
        <v>52</v>
      </c>
      <c r="AT390" s="3"/>
      <c r="AU390" s="2" t="s">
        <v>446</v>
      </c>
      <c r="AV390" s="3">
        <v>109</v>
      </c>
    </row>
    <row r="391" spans="1:48" ht="30" customHeight="1">
      <c r="A391" s="8" t="s">
        <v>143</v>
      </c>
      <c r="B391" s="8" t="s">
        <v>144</v>
      </c>
      <c r="C391" s="8" t="s">
        <v>61</v>
      </c>
      <c r="D391" s="9">
        <v>432</v>
      </c>
      <c r="E391" s="11"/>
      <c r="F391" s="11"/>
      <c r="G391" s="11"/>
      <c r="H391" s="11"/>
      <c r="I391" s="11"/>
      <c r="J391" s="11"/>
      <c r="K391" s="11"/>
      <c r="L391" s="11"/>
      <c r="M391" s="8"/>
      <c r="N391" s="2" t="s">
        <v>146</v>
      </c>
      <c r="O391" s="2" t="s">
        <v>52</v>
      </c>
      <c r="P391" s="2" t="s">
        <v>52</v>
      </c>
      <c r="Q391" s="2" t="s">
        <v>441</v>
      </c>
      <c r="R391" s="2" t="s">
        <v>64</v>
      </c>
      <c r="S391" s="2" t="s">
        <v>65</v>
      </c>
      <c r="T391" s="2" t="s">
        <v>65</v>
      </c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2" t="s">
        <v>52</v>
      </c>
      <c r="AS391" s="2" t="s">
        <v>52</v>
      </c>
      <c r="AT391" s="3"/>
      <c r="AU391" s="2" t="s">
        <v>447</v>
      </c>
      <c r="AV391" s="3">
        <v>111</v>
      </c>
    </row>
    <row r="392" spans="1:48" ht="3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1:48" ht="3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</row>
    <row r="394" spans="1:48" ht="3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</row>
    <row r="395" spans="1:48" ht="3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</row>
    <row r="396" spans="1:48" ht="3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1:48" ht="3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</row>
    <row r="398" spans="1:48" ht="3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</row>
    <row r="399" spans="1:48" ht="3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</row>
    <row r="400" spans="1:48" ht="3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</row>
    <row r="401" spans="1:48" ht="3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</row>
    <row r="402" spans="1:48" ht="3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1:48" ht="3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</row>
    <row r="404" spans="1:48" ht="3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</row>
    <row r="405" spans="1:48" ht="3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</row>
    <row r="406" spans="1:48" ht="3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</row>
    <row r="407" spans="1:48" ht="3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</row>
    <row r="408" spans="1:48" ht="3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</row>
    <row r="409" spans="1:48" ht="3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1:48" ht="3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1:48" ht="30" customHeight="1">
      <c r="A411" s="8" t="s">
        <v>67</v>
      </c>
      <c r="B411" s="9"/>
      <c r="C411" s="9"/>
      <c r="D411" s="9"/>
      <c r="E411" s="9"/>
      <c r="F411" s="11"/>
      <c r="G411" s="9"/>
      <c r="H411" s="11"/>
      <c r="I411" s="9"/>
      <c r="J411" s="11"/>
      <c r="K411" s="9"/>
      <c r="L411" s="11"/>
      <c r="M411" s="9"/>
      <c r="N411" t="s">
        <v>68</v>
      </c>
    </row>
    <row r="412" spans="1:48" ht="30" customHeight="1">
      <c r="A412" s="8" t="s">
        <v>448</v>
      </c>
      <c r="B412" s="9" t="s">
        <v>388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3"/>
      <c r="O412" s="3"/>
      <c r="P412" s="3"/>
      <c r="Q412" s="2" t="s">
        <v>449</v>
      </c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ht="30" customHeight="1">
      <c r="A413" s="8" t="s">
        <v>450</v>
      </c>
      <c r="B413" s="8" t="s">
        <v>451</v>
      </c>
      <c r="C413" s="8" t="s">
        <v>156</v>
      </c>
      <c r="D413" s="9">
        <v>4</v>
      </c>
      <c r="E413" s="11"/>
      <c r="F413" s="11"/>
      <c r="G413" s="11"/>
      <c r="H413" s="11"/>
      <c r="I413" s="11"/>
      <c r="J413" s="11"/>
      <c r="K413" s="11"/>
      <c r="L413" s="11"/>
      <c r="M413" s="8"/>
      <c r="N413" s="2" t="s">
        <v>453</v>
      </c>
      <c r="O413" s="2" t="s">
        <v>52</v>
      </c>
      <c r="P413" s="2" t="s">
        <v>52</v>
      </c>
      <c r="Q413" s="2" t="s">
        <v>449</v>
      </c>
      <c r="R413" s="2" t="s">
        <v>64</v>
      </c>
      <c r="S413" s="2" t="s">
        <v>65</v>
      </c>
      <c r="T413" s="2" t="s">
        <v>65</v>
      </c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2" t="s">
        <v>52</v>
      </c>
      <c r="AS413" s="2" t="s">
        <v>52</v>
      </c>
      <c r="AT413" s="3"/>
      <c r="AU413" s="2" t="s">
        <v>454</v>
      </c>
      <c r="AV413" s="3">
        <v>127</v>
      </c>
    </row>
    <row r="414" spans="1:48" ht="30" customHeight="1">
      <c r="A414" s="8" t="s">
        <v>160</v>
      </c>
      <c r="B414" s="8" t="s">
        <v>161</v>
      </c>
      <c r="C414" s="8" t="s">
        <v>156</v>
      </c>
      <c r="D414" s="9">
        <v>1</v>
      </c>
      <c r="E414" s="11"/>
      <c r="F414" s="11"/>
      <c r="G414" s="11"/>
      <c r="H414" s="11"/>
      <c r="I414" s="11"/>
      <c r="J414" s="11"/>
      <c r="K414" s="11"/>
      <c r="L414" s="11"/>
      <c r="M414" s="8"/>
      <c r="N414" s="2" t="s">
        <v>456</v>
      </c>
      <c r="O414" s="2" t="s">
        <v>52</v>
      </c>
      <c r="P414" s="2" t="s">
        <v>52</v>
      </c>
      <c r="Q414" s="2" t="s">
        <v>449</v>
      </c>
      <c r="R414" s="2" t="s">
        <v>64</v>
      </c>
      <c r="S414" s="2" t="s">
        <v>65</v>
      </c>
      <c r="T414" s="2" t="s">
        <v>65</v>
      </c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2" t="s">
        <v>52</v>
      </c>
      <c r="AS414" s="2" t="s">
        <v>52</v>
      </c>
      <c r="AT414" s="3"/>
      <c r="AU414" s="2" t="s">
        <v>457</v>
      </c>
      <c r="AV414" s="3">
        <v>128</v>
      </c>
    </row>
    <row r="415" spans="1:48" ht="30" customHeight="1">
      <c r="A415" s="8" t="s">
        <v>458</v>
      </c>
      <c r="B415" s="8" t="s">
        <v>459</v>
      </c>
      <c r="C415" s="8" t="s">
        <v>156</v>
      </c>
      <c r="D415" s="9">
        <v>3</v>
      </c>
      <c r="E415" s="11"/>
      <c r="F415" s="11"/>
      <c r="G415" s="11"/>
      <c r="H415" s="11"/>
      <c r="I415" s="11"/>
      <c r="J415" s="11"/>
      <c r="K415" s="11"/>
      <c r="L415" s="11"/>
      <c r="M415" s="8"/>
      <c r="N415" s="2" t="s">
        <v>461</v>
      </c>
      <c r="O415" s="2" t="s">
        <v>52</v>
      </c>
      <c r="P415" s="2" t="s">
        <v>52</v>
      </c>
      <c r="Q415" s="2" t="s">
        <v>449</v>
      </c>
      <c r="R415" s="2" t="s">
        <v>64</v>
      </c>
      <c r="S415" s="2" t="s">
        <v>65</v>
      </c>
      <c r="T415" s="2" t="s">
        <v>65</v>
      </c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2" t="s">
        <v>52</v>
      </c>
      <c r="AS415" s="2" t="s">
        <v>52</v>
      </c>
      <c r="AT415" s="3"/>
      <c r="AU415" s="2" t="s">
        <v>462</v>
      </c>
      <c r="AV415" s="3">
        <v>129</v>
      </c>
    </row>
    <row r="416" spans="1:48" ht="30" customHeight="1">
      <c r="A416" s="8" t="s">
        <v>463</v>
      </c>
      <c r="B416" s="8" t="s">
        <v>464</v>
      </c>
      <c r="C416" s="8" t="s">
        <v>156</v>
      </c>
      <c r="D416" s="9">
        <v>1</v>
      </c>
      <c r="E416" s="11"/>
      <c r="F416" s="11"/>
      <c r="G416" s="11"/>
      <c r="H416" s="11"/>
      <c r="I416" s="11"/>
      <c r="J416" s="11"/>
      <c r="K416" s="11"/>
      <c r="L416" s="11"/>
      <c r="M416" s="8"/>
      <c r="N416" s="2" t="s">
        <v>466</v>
      </c>
      <c r="O416" s="2" t="s">
        <v>52</v>
      </c>
      <c r="P416" s="2" t="s">
        <v>52</v>
      </c>
      <c r="Q416" s="2" t="s">
        <v>449</v>
      </c>
      <c r="R416" s="2" t="s">
        <v>64</v>
      </c>
      <c r="S416" s="2" t="s">
        <v>65</v>
      </c>
      <c r="T416" s="2" t="s">
        <v>65</v>
      </c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2" t="s">
        <v>52</v>
      </c>
      <c r="AS416" s="2" t="s">
        <v>52</v>
      </c>
      <c r="AT416" s="3"/>
      <c r="AU416" s="2" t="s">
        <v>467</v>
      </c>
      <c r="AV416" s="3">
        <v>130</v>
      </c>
    </row>
    <row r="417" spans="1:48" ht="30" customHeight="1">
      <c r="A417" s="8" t="s">
        <v>468</v>
      </c>
      <c r="B417" s="8" t="s">
        <v>459</v>
      </c>
      <c r="C417" s="8" t="s">
        <v>156</v>
      </c>
      <c r="D417" s="9">
        <v>1</v>
      </c>
      <c r="E417" s="11"/>
      <c r="F417" s="11"/>
      <c r="G417" s="11"/>
      <c r="H417" s="11"/>
      <c r="I417" s="11"/>
      <c r="J417" s="11"/>
      <c r="K417" s="11"/>
      <c r="L417" s="11"/>
      <c r="M417" s="8"/>
      <c r="N417" s="2" t="s">
        <v>470</v>
      </c>
      <c r="O417" s="2" t="s">
        <v>52</v>
      </c>
      <c r="P417" s="2" t="s">
        <v>52</v>
      </c>
      <c r="Q417" s="2" t="s">
        <v>449</v>
      </c>
      <c r="R417" s="2" t="s">
        <v>64</v>
      </c>
      <c r="S417" s="2" t="s">
        <v>65</v>
      </c>
      <c r="T417" s="2" t="s">
        <v>65</v>
      </c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2" t="s">
        <v>52</v>
      </c>
      <c r="AS417" s="2" t="s">
        <v>52</v>
      </c>
      <c r="AT417" s="3"/>
      <c r="AU417" s="2" t="s">
        <v>471</v>
      </c>
      <c r="AV417" s="3">
        <v>131</v>
      </c>
    </row>
    <row r="418" spans="1:48" ht="30" customHeight="1">
      <c r="A418" s="8" t="s">
        <v>472</v>
      </c>
      <c r="B418" s="8" t="s">
        <v>473</v>
      </c>
      <c r="C418" s="8" t="s">
        <v>197</v>
      </c>
      <c r="D418" s="9">
        <v>6</v>
      </c>
      <c r="E418" s="11"/>
      <c r="F418" s="11"/>
      <c r="G418" s="11"/>
      <c r="H418" s="11"/>
      <c r="I418" s="11"/>
      <c r="J418" s="11"/>
      <c r="K418" s="11"/>
      <c r="L418" s="11"/>
      <c r="M418" s="8"/>
      <c r="N418" s="2" t="s">
        <v>474</v>
      </c>
      <c r="O418" s="2" t="s">
        <v>52</v>
      </c>
      <c r="P418" s="2" t="s">
        <v>52</v>
      </c>
      <c r="Q418" s="2" t="s">
        <v>449</v>
      </c>
      <c r="R418" s="2" t="s">
        <v>65</v>
      </c>
      <c r="S418" s="2" t="s">
        <v>65</v>
      </c>
      <c r="T418" s="2" t="s">
        <v>64</v>
      </c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2" t="s">
        <v>52</v>
      </c>
      <c r="AS418" s="2" t="s">
        <v>52</v>
      </c>
      <c r="AT418" s="3"/>
      <c r="AU418" s="2" t="s">
        <v>475</v>
      </c>
      <c r="AV418" s="3">
        <v>114</v>
      </c>
    </row>
    <row r="419" spans="1:48" ht="30" customHeight="1">
      <c r="A419" s="8" t="s">
        <v>203</v>
      </c>
      <c r="B419" s="8" t="s">
        <v>204</v>
      </c>
      <c r="C419" s="8" t="s">
        <v>61</v>
      </c>
      <c r="D419" s="9">
        <v>39</v>
      </c>
      <c r="E419" s="11"/>
      <c r="F419" s="11"/>
      <c r="G419" s="11"/>
      <c r="H419" s="11"/>
      <c r="I419" s="11"/>
      <c r="J419" s="11"/>
      <c r="K419" s="11"/>
      <c r="L419" s="11"/>
      <c r="M419" s="8"/>
      <c r="N419" s="2" t="s">
        <v>205</v>
      </c>
      <c r="O419" s="2" t="s">
        <v>52</v>
      </c>
      <c r="P419" s="2" t="s">
        <v>52</v>
      </c>
      <c r="Q419" s="2" t="s">
        <v>449</v>
      </c>
      <c r="R419" s="2" t="s">
        <v>65</v>
      </c>
      <c r="S419" s="2" t="s">
        <v>65</v>
      </c>
      <c r="T419" s="2" t="s">
        <v>64</v>
      </c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2" t="s">
        <v>52</v>
      </c>
      <c r="AS419" s="2" t="s">
        <v>52</v>
      </c>
      <c r="AT419" s="3"/>
      <c r="AU419" s="2" t="s">
        <v>476</v>
      </c>
      <c r="AV419" s="3">
        <v>117</v>
      </c>
    </row>
    <row r="420" spans="1:48" ht="30" customHeight="1">
      <c r="A420" s="8" t="s">
        <v>477</v>
      </c>
      <c r="B420" s="8" t="s">
        <v>478</v>
      </c>
      <c r="C420" s="8" t="s">
        <v>61</v>
      </c>
      <c r="D420" s="9">
        <v>14</v>
      </c>
      <c r="E420" s="11"/>
      <c r="F420" s="11"/>
      <c r="G420" s="11"/>
      <c r="H420" s="11"/>
      <c r="I420" s="11"/>
      <c r="J420" s="11"/>
      <c r="K420" s="11"/>
      <c r="L420" s="11"/>
      <c r="M420" s="8"/>
      <c r="N420" s="2" t="s">
        <v>479</v>
      </c>
      <c r="O420" s="2" t="s">
        <v>52</v>
      </c>
      <c r="P420" s="2" t="s">
        <v>52</v>
      </c>
      <c r="Q420" s="2" t="s">
        <v>449</v>
      </c>
      <c r="R420" s="2" t="s">
        <v>65</v>
      </c>
      <c r="S420" s="2" t="s">
        <v>65</v>
      </c>
      <c r="T420" s="2" t="s">
        <v>64</v>
      </c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2" t="s">
        <v>52</v>
      </c>
      <c r="AS420" s="2" t="s">
        <v>52</v>
      </c>
      <c r="AT420" s="3"/>
      <c r="AU420" s="2" t="s">
        <v>480</v>
      </c>
      <c r="AV420" s="3">
        <v>118</v>
      </c>
    </row>
    <row r="421" spans="1:48" ht="30" customHeight="1">
      <c r="A421" s="8" t="s">
        <v>207</v>
      </c>
      <c r="B421" s="8" t="s">
        <v>208</v>
      </c>
      <c r="C421" s="8" t="s">
        <v>91</v>
      </c>
      <c r="D421" s="9">
        <v>362</v>
      </c>
      <c r="E421" s="11"/>
      <c r="F421" s="11"/>
      <c r="G421" s="11"/>
      <c r="H421" s="11"/>
      <c r="I421" s="11"/>
      <c r="J421" s="11"/>
      <c r="K421" s="11"/>
      <c r="L421" s="11"/>
      <c r="M421" s="8"/>
      <c r="N421" s="2" t="s">
        <v>210</v>
      </c>
      <c r="O421" s="2" t="s">
        <v>52</v>
      </c>
      <c r="P421" s="2" t="s">
        <v>52</v>
      </c>
      <c r="Q421" s="2" t="s">
        <v>449</v>
      </c>
      <c r="R421" s="2" t="s">
        <v>64</v>
      </c>
      <c r="S421" s="2" t="s">
        <v>65</v>
      </c>
      <c r="T421" s="2" t="s">
        <v>65</v>
      </c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2" t="s">
        <v>52</v>
      </c>
      <c r="AS421" s="2" t="s">
        <v>52</v>
      </c>
      <c r="AT421" s="3"/>
      <c r="AU421" s="2" t="s">
        <v>481</v>
      </c>
      <c r="AV421" s="3">
        <v>124</v>
      </c>
    </row>
    <row r="422" spans="1:48" ht="30" customHeight="1">
      <c r="A422" s="8" t="s">
        <v>212</v>
      </c>
      <c r="B422" s="8" t="s">
        <v>213</v>
      </c>
      <c r="C422" s="8" t="s">
        <v>91</v>
      </c>
      <c r="D422" s="9">
        <v>179</v>
      </c>
      <c r="E422" s="11"/>
      <c r="F422" s="11"/>
      <c r="G422" s="11"/>
      <c r="H422" s="11"/>
      <c r="I422" s="11"/>
      <c r="J422" s="11"/>
      <c r="K422" s="11"/>
      <c r="L422" s="11"/>
      <c r="M422" s="8"/>
      <c r="N422" s="2" t="s">
        <v>215</v>
      </c>
      <c r="O422" s="2" t="s">
        <v>52</v>
      </c>
      <c r="P422" s="2" t="s">
        <v>52</v>
      </c>
      <c r="Q422" s="2" t="s">
        <v>449</v>
      </c>
      <c r="R422" s="2" t="s">
        <v>64</v>
      </c>
      <c r="S422" s="2" t="s">
        <v>65</v>
      </c>
      <c r="T422" s="2" t="s">
        <v>65</v>
      </c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2" t="s">
        <v>52</v>
      </c>
      <c r="AS422" s="2" t="s">
        <v>52</v>
      </c>
      <c r="AT422" s="3"/>
      <c r="AU422" s="2" t="s">
        <v>482</v>
      </c>
      <c r="AV422" s="3">
        <v>125</v>
      </c>
    </row>
    <row r="423" spans="1:48" ht="30" customHeight="1">
      <c r="A423" s="8" t="s">
        <v>217</v>
      </c>
      <c r="B423" s="8" t="s">
        <v>218</v>
      </c>
      <c r="C423" s="8" t="s">
        <v>219</v>
      </c>
      <c r="D423" s="9">
        <v>1</v>
      </c>
      <c r="E423" s="11"/>
      <c r="F423" s="11"/>
      <c r="G423" s="11"/>
      <c r="H423" s="11"/>
      <c r="I423" s="11"/>
      <c r="J423" s="11"/>
      <c r="K423" s="11"/>
      <c r="L423" s="11"/>
      <c r="M423" s="8"/>
      <c r="N423" s="2" t="s">
        <v>221</v>
      </c>
      <c r="O423" s="2" t="s">
        <v>52</v>
      </c>
      <c r="P423" s="2" t="s">
        <v>52</v>
      </c>
      <c r="Q423" s="2" t="s">
        <v>449</v>
      </c>
      <c r="R423" s="2" t="s">
        <v>64</v>
      </c>
      <c r="S423" s="2" t="s">
        <v>65</v>
      </c>
      <c r="T423" s="2" t="s">
        <v>65</v>
      </c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2" t="s">
        <v>52</v>
      </c>
      <c r="AS423" s="2" t="s">
        <v>52</v>
      </c>
      <c r="AT423" s="3"/>
      <c r="AU423" s="2" t="s">
        <v>483</v>
      </c>
      <c r="AV423" s="3">
        <v>133</v>
      </c>
    </row>
    <row r="424" spans="1:48" ht="30" customHeight="1">
      <c r="A424" s="8" t="s">
        <v>223</v>
      </c>
      <c r="B424" s="8" t="s">
        <v>224</v>
      </c>
      <c r="C424" s="8" t="s">
        <v>219</v>
      </c>
      <c r="D424" s="9">
        <v>1</v>
      </c>
      <c r="E424" s="11"/>
      <c r="F424" s="11"/>
      <c r="G424" s="11"/>
      <c r="H424" s="11"/>
      <c r="I424" s="11"/>
      <c r="J424" s="11"/>
      <c r="K424" s="11"/>
      <c r="L424" s="11"/>
      <c r="M424" s="8"/>
      <c r="N424" s="2" t="s">
        <v>226</v>
      </c>
      <c r="O424" s="2" t="s">
        <v>52</v>
      </c>
      <c r="P424" s="2" t="s">
        <v>52</v>
      </c>
      <c r="Q424" s="2" t="s">
        <v>449</v>
      </c>
      <c r="R424" s="2" t="s">
        <v>64</v>
      </c>
      <c r="S424" s="2" t="s">
        <v>65</v>
      </c>
      <c r="T424" s="2" t="s">
        <v>65</v>
      </c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2" t="s">
        <v>52</v>
      </c>
      <c r="AS424" s="2" t="s">
        <v>52</v>
      </c>
      <c r="AT424" s="3"/>
      <c r="AU424" s="2" t="s">
        <v>484</v>
      </c>
      <c r="AV424" s="3">
        <v>134</v>
      </c>
    </row>
    <row r="425" spans="1:48" ht="30" customHeight="1">
      <c r="A425" s="8" t="s">
        <v>228</v>
      </c>
      <c r="B425" s="8" t="s">
        <v>224</v>
      </c>
      <c r="C425" s="8" t="s">
        <v>219</v>
      </c>
      <c r="D425" s="9">
        <v>6</v>
      </c>
      <c r="E425" s="11"/>
      <c r="F425" s="11"/>
      <c r="G425" s="11"/>
      <c r="H425" s="11"/>
      <c r="I425" s="11"/>
      <c r="J425" s="11"/>
      <c r="K425" s="11"/>
      <c r="L425" s="11"/>
      <c r="M425" s="8"/>
      <c r="N425" s="2" t="s">
        <v>230</v>
      </c>
      <c r="O425" s="2" t="s">
        <v>52</v>
      </c>
      <c r="P425" s="2" t="s">
        <v>52</v>
      </c>
      <c r="Q425" s="2" t="s">
        <v>449</v>
      </c>
      <c r="R425" s="2" t="s">
        <v>64</v>
      </c>
      <c r="S425" s="2" t="s">
        <v>65</v>
      </c>
      <c r="T425" s="2" t="s">
        <v>65</v>
      </c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2" t="s">
        <v>52</v>
      </c>
      <c r="AS425" s="2" t="s">
        <v>52</v>
      </c>
      <c r="AT425" s="3"/>
      <c r="AU425" s="2" t="s">
        <v>485</v>
      </c>
      <c r="AV425" s="3">
        <v>135</v>
      </c>
    </row>
    <row r="426" spans="1:48" ht="30" customHeight="1">
      <c r="A426" s="8" t="s">
        <v>232</v>
      </c>
      <c r="B426" s="8" t="s">
        <v>52</v>
      </c>
      <c r="C426" s="8" t="s">
        <v>61</v>
      </c>
      <c r="D426" s="9">
        <v>53</v>
      </c>
      <c r="E426" s="11"/>
      <c r="F426" s="11"/>
      <c r="G426" s="11"/>
      <c r="H426" s="11"/>
      <c r="I426" s="11"/>
      <c r="J426" s="11"/>
      <c r="K426" s="11"/>
      <c r="L426" s="11"/>
      <c r="M426" s="8"/>
      <c r="N426" s="2" t="s">
        <v>234</v>
      </c>
      <c r="O426" s="2" t="s">
        <v>52</v>
      </c>
      <c r="P426" s="2" t="s">
        <v>52</v>
      </c>
      <c r="Q426" s="2" t="s">
        <v>449</v>
      </c>
      <c r="R426" s="2" t="s">
        <v>64</v>
      </c>
      <c r="S426" s="2" t="s">
        <v>65</v>
      </c>
      <c r="T426" s="2" t="s">
        <v>65</v>
      </c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2" t="s">
        <v>52</v>
      </c>
      <c r="AS426" s="2" t="s">
        <v>52</v>
      </c>
      <c r="AT426" s="3"/>
      <c r="AU426" s="2" t="s">
        <v>486</v>
      </c>
      <c r="AV426" s="3">
        <v>137</v>
      </c>
    </row>
    <row r="427" spans="1:48" ht="30" customHeight="1">
      <c r="A427" s="8" t="s">
        <v>236</v>
      </c>
      <c r="B427" s="8" t="s">
        <v>52</v>
      </c>
      <c r="C427" s="8" t="s">
        <v>91</v>
      </c>
      <c r="D427" s="9">
        <v>89</v>
      </c>
      <c r="E427" s="11"/>
      <c r="F427" s="11"/>
      <c r="G427" s="11"/>
      <c r="H427" s="11"/>
      <c r="I427" s="11"/>
      <c r="J427" s="11"/>
      <c r="K427" s="11"/>
      <c r="L427" s="11"/>
      <c r="M427" s="8"/>
      <c r="N427" s="2" t="s">
        <v>238</v>
      </c>
      <c r="O427" s="2" t="s">
        <v>52</v>
      </c>
      <c r="P427" s="2" t="s">
        <v>52</v>
      </c>
      <c r="Q427" s="2" t="s">
        <v>449</v>
      </c>
      <c r="R427" s="2" t="s">
        <v>64</v>
      </c>
      <c r="S427" s="2" t="s">
        <v>65</v>
      </c>
      <c r="T427" s="2" t="s">
        <v>65</v>
      </c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2" t="s">
        <v>52</v>
      </c>
      <c r="AS427" s="2" t="s">
        <v>52</v>
      </c>
      <c r="AT427" s="3"/>
      <c r="AU427" s="2" t="s">
        <v>487</v>
      </c>
      <c r="AV427" s="3">
        <v>138</v>
      </c>
    </row>
    <row r="428" spans="1:48" ht="30" customHeight="1">
      <c r="A428" s="8" t="s">
        <v>240</v>
      </c>
      <c r="B428" s="8" t="s">
        <v>241</v>
      </c>
      <c r="C428" s="8" t="s">
        <v>61</v>
      </c>
      <c r="D428" s="9">
        <v>39</v>
      </c>
      <c r="E428" s="11"/>
      <c r="F428" s="11"/>
      <c r="G428" s="11"/>
      <c r="H428" s="11"/>
      <c r="I428" s="11"/>
      <c r="J428" s="11"/>
      <c r="K428" s="11"/>
      <c r="L428" s="11"/>
      <c r="M428" s="8"/>
      <c r="N428" s="2" t="s">
        <v>243</v>
      </c>
      <c r="O428" s="2" t="s">
        <v>52</v>
      </c>
      <c r="P428" s="2" t="s">
        <v>52</v>
      </c>
      <c r="Q428" s="2" t="s">
        <v>449</v>
      </c>
      <c r="R428" s="2" t="s">
        <v>64</v>
      </c>
      <c r="S428" s="2" t="s">
        <v>65</v>
      </c>
      <c r="T428" s="2" t="s">
        <v>65</v>
      </c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2" t="s">
        <v>52</v>
      </c>
      <c r="AS428" s="2" t="s">
        <v>52</v>
      </c>
      <c r="AT428" s="3"/>
      <c r="AU428" s="2" t="s">
        <v>488</v>
      </c>
      <c r="AV428" s="3">
        <v>139</v>
      </c>
    </row>
    <row r="429" spans="1:48" ht="30" customHeight="1">
      <c r="A429" s="8" t="s">
        <v>489</v>
      </c>
      <c r="B429" s="8" t="s">
        <v>490</v>
      </c>
      <c r="C429" s="8" t="s">
        <v>61</v>
      </c>
      <c r="D429" s="9">
        <v>14</v>
      </c>
      <c r="E429" s="11"/>
      <c r="F429" s="11"/>
      <c r="G429" s="11"/>
      <c r="H429" s="11"/>
      <c r="I429" s="11"/>
      <c r="J429" s="11"/>
      <c r="K429" s="11"/>
      <c r="L429" s="11"/>
      <c r="M429" s="8"/>
      <c r="N429" s="2" t="s">
        <v>492</v>
      </c>
      <c r="O429" s="2" t="s">
        <v>52</v>
      </c>
      <c r="P429" s="2" t="s">
        <v>52</v>
      </c>
      <c r="Q429" s="2" t="s">
        <v>449</v>
      </c>
      <c r="R429" s="2" t="s">
        <v>64</v>
      </c>
      <c r="S429" s="2" t="s">
        <v>65</v>
      </c>
      <c r="T429" s="2" t="s">
        <v>65</v>
      </c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2" t="s">
        <v>52</v>
      </c>
      <c r="AS429" s="2" t="s">
        <v>52</v>
      </c>
      <c r="AT429" s="3"/>
      <c r="AU429" s="2" t="s">
        <v>493</v>
      </c>
      <c r="AV429" s="3">
        <v>140</v>
      </c>
    </row>
    <row r="430" spans="1:48" ht="3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</row>
    <row r="431" spans="1:48" ht="3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1:48" ht="3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</row>
    <row r="433" spans="1:48" ht="3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</row>
    <row r="434" spans="1:48" ht="3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</row>
    <row r="435" spans="1:48" ht="30" customHeight="1">
      <c r="A435" s="8" t="s">
        <v>67</v>
      </c>
      <c r="B435" s="9"/>
      <c r="C435" s="9"/>
      <c r="D435" s="9"/>
      <c r="E435" s="9"/>
      <c r="F435" s="11"/>
      <c r="G435" s="9"/>
      <c r="H435" s="11"/>
      <c r="I435" s="9"/>
      <c r="J435" s="11"/>
      <c r="K435" s="9"/>
      <c r="L435" s="11"/>
      <c r="M435" s="9"/>
      <c r="N435" t="s">
        <v>68</v>
      </c>
    </row>
    <row r="436" spans="1:48" ht="30" customHeight="1">
      <c r="A436" s="8" t="s">
        <v>494</v>
      </c>
      <c r="B436" s="9" t="s">
        <v>388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3"/>
      <c r="O436" s="3"/>
      <c r="P436" s="3"/>
      <c r="Q436" s="2" t="s">
        <v>495</v>
      </c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ht="30" customHeight="1">
      <c r="A437" s="8" t="s">
        <v>327</v>
      </c>
      <c r="B437" s="8" t="s">
        <v>328</v>
      </c>
      <c r="C437" s="8" t="s">
        <v>61</v>
      </c>
      <c r="D437" s="9">
        <v>9</v>
      </c>
      <c r="E437" s="11"/>
      <c r="F437" s="11"/>
      <c r="G437" s="11"/>
      <c r="H437" s="11"/>
      <c r="I437" s="11"/>
      <c r="J437" s="11"/>
      <c r="K437" s="11"/>
      <c r="L437" s="11"/>
      <c r="M437" s="8"/>
      <c r="N437" s="2" t="s">
        <v>330</v>
      </c>
      <c r="O437" s="2" t="s">
        <v>52</v>
      </c>
      <c r="P437" s="2" t="s">
        <v>52</v>
      </c>
      <c r="Q437" s="2" t="s">
        <v>495</v>
      </c>
      <c r="R437" s="2" t="s">
        <v>64</v>
      </c>
      <c r="S437" s="2" t="s">
        <v>65</v>
      </c>
      <c r="T437" s="2" t="s">
        <v>65</v>
      </c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2" t="s">
        <v>52</v>
      </c>
      <c r="AS437" s="2" t="s">
        <v>52</v>
      </c>
      <c r="AT437" s="3"/>
      <c r="AU437" s="2" t="s">
        <v>496</v>
      </c>
      <c r="AV437" s="3">
        <v>233</v>
      </c>
    </row>
    <row r="438" spans="1:48" ht="30" customHeight="1">
      <c r="A438" s="8" t="s">
        <v>327</v>
      </c>
      <c r="B438" s="8" t="s">
        <v>332</v>
      </c>
      <c r="C438" s="8" t="s">
        <v>61</v>
      </c>
      <c r="D438" s="9">
        <v>485</v>
      </c>
      <c r="E438" s="11"/>
      <c r="F438" s="11"/>
      <c r="G438" s="11"/>
      <c r="H438" s="11"/>
      <c r="I438" s="11"/>
      <c r="J438" s="11"/>
      <c r="K438" s="11"/>
      <c r="L438" s="11"/>
      <c r="M438" s="8"/>
      <c r="N438" s="2" t="s">
        <v>334</v>
      </c>
      <c r="O438" s="2" t="s">
        <v>52</v>
      </c>
      <c r="P438" s="2" t="s">
        <v>52</v>
      </c>
      <c r="Q438" s="2" t="s">
        <v>495</v>
      </c>
      <c r="R438" s="2" t="s">
        <v>64</v>
      </c>
      <c r="S438" s="2" t="s">
        <v>65</v>
      </c>
      <c r="T438" s="2" t="s">
        <v>65</v>
      </c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2" t="s">
        <v>52</v>
      </c>
      <c r="AS438" s="2" t="s">
        <v>52</v>
      </c>
      <c r="AT438" s="3"/>
      <c r="AU438" s="2" t="s">
        <v>497</v>
      </c>
      <c r="AV438" s="3">
        <v>234</v>
      </c>
    </row>
    <row r="439" spans="1:48" ht="30" customHeight="1">
      <c r="A439" s="8" t="s">
        <v>327</v>
      </c>
      <c r="B439" s="8" t="s">
        <v>498</v>
      </c>
      <c r="C439" s="8" t="s">
        <v>61</v>
      </c>
      <c r="D439" s="9">
        <v>3</v>
      </c>
      <c r="E439" s="11"/>
      <c r="F439" s="11"/>
      <c r="G439" s="11"/>
      <c r="H439" s="11"/>
      <c r="I439" s="11"/>
      <c r="J439" s="11"/>
      <c r="K439" s="11"/>
      <c r="L439" s="11"/>
      <c r="M439" s="8"/>
      <c r="N439" s="2" t="s">
        <v>500</v>
      </c>
      <c r="O439" s="2" t="s">
        <v>52</v>
      </c>
      <c r="P439" s="2" t="s">
        <v>52</v>
      </c>
      <c r="Q439" s="2" t="s">
        <v>495</v>
      </c>
      <c r="R439" s="2" t="s">
        <v>64</v>
      </c>
      <c r="S439" s="2" t="s">
        <v>65</v>
      </c>
      <c r="T439" s="2" t="s">
        <v>65</v>
      </c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2" t="s">
        <v>52</v>
      </c>
      <c r="AS439" s="2" t="s">
        <v>52</v>
      </c>
      <c r="AT439" s="3"/>
      <c r="AU439" s="2" t="s">
        <v>501</v>
      </c>
      <c r="AV439" s="3">
        <v>146</v>
      </c>
    </row>
    <row r="440" spans="1:48" ht="30" customHeight="1">
      <c r="A440" s="8" t="s">
        <v>327</v>
      </c>
      <c r="B440" s="8" t="s">
        <v>336</v>
      </c>
      <c r="C440" s="8" t="s">
        <v>61</v>
      </c>
      <c r="D440" s="9">
        <v>11</v>
      </c>
      <c r="E440" s="11"/>
      <c r="F440" s="11"/>
      <c r="G440" s="11"/>
      <c r="H440" s="11"/>
      <c r="I440" s="11"/>
      <c r="J440" s="11"/>
      <c r="K440" s="11"/>
      <c r="L440" s="11"/>
      <c r="M440" s="8"/>
      <c r="N440" s="2" t="s">
        <v>338</v>
      </c>
      <c r="O440" s="2" t="s">
        <v>52</v>
      </c>
      <c r="P440" s="2" t="s">
        <v>52</v>
      </c>
      <c r="Q440" s="2" t="s">
        <v>495</v>
      </c>
      <c r="R440" s="2" t="s">
        <v>64</v>
      </c>
      <c r="S440" s="2" t="s">
        <v>65</v>
      </c>
      <c r="T440" s="2" t="s">
        <v>65</v>
      </c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2" t="s">
        <v>52</v>
      </c>
      <c r="AS440" s="2" t="s">
        <v>52</v>
      </c>
      <c r="AT440" s="3"/>
      <c r="AU440" s="2" t="s">
        <v>502</v>
      </c>
      <c r="AV440" s="3">
        <v>235</v>
      </c>
    </row>
    <row r="441" spans="1:48" ht="30" customHeight="1">
      <c r="A441" s="8" t="s">
        <v>340</v>
      </c>
      <c r="B441" s="8" t="s">
        <v>341</v>
      </c>
      <c r="C441" s="8" t="s">
        <v>61</v>
      </c>
      <c r="D441" s="9">
        <v>432</v>
      </c>
      <c r="E441" s="11"/>
      <c r="F441" s="11"/>
      <c r="G441" s="11"/>
      <c r="H441" s="11"/>
      <c r="I441" s="11"/>
      <c r="J441" s="11"/>
      <c r="K441" s="11"/>
      <c r="L441" s="11"/>
      <c r="M441" s="8"/>
      <c r="N441" s="2" t="s">
        <v>343</v>
      </c>
      <c r="O441" s="2" t="s">
        <v>52</v>
      </c>
      <c r="P441" s="2" t="s">
        <v>52</v>
      </c>
      <c r="Q441" s="2" t="s">
        <v>495</v>
      </c>
      <c r="R441" s="2" t="s">
        <v>64</v>
      </c>
      <c r="S441" s="2" t="s">
        <v>65</v>
      </c>
      <c r="T441" s="2" t="s">
        <v>65</v>
      </c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2" t="s">
        <v>52</v>
      </c>
      <c r="AS441" s="2" t="s">
        <v>52</v>
      </c>
      <c r="AT441" s="3"/>
      <c r="AU441" s="2" t="s">
        <v>503</v>
      </c>
      <c r="AV441" s="3">
        <v>147</v>
      </c>
    </row>
    <row r="442" spans="1:48" ht="3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48" ht="3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48" ht="3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48" ht="3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48" ht="3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48" ht="3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48" ht="3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48" ht="3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1:48" ht="3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1:48" ht="3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48" ht="3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1:48" ht="3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</row>
    <row r="454" spans="1:48" ht="3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</row>
    <row r="455" spans="1:48" ht="3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1:48" ht="3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48" ht="3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48" ht="3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48" ht="30" customHeight="1">
      <c r="A459" s="8" t="s">
        <v>67</v>
      </c>
      <c r="B459" s="9"/>
      <c r="C459" s="9"/>
      <c r="D459" s="9"/>
      <c r="E459" s="9"/>
      <c r="F459" s="11"/>
      <c r="G459" s="9"/>
      <c r="H459" s="11"/>
      <c r="I459" s="9"/>
      <c r="J459" s="11"/>
      <c r="K459" s="9"/>
      <c r="L459" s="11"/>
      <c r="M459" s="9"/>
      <c r="N459" t="s">
        <v>68</v>
      </c>
    </row>
    <row r="460" spans="1:48" ht="30" customHeight="1">
      <c r="A460" s="8" t="s">
        <v>504</v>
      </c>
      <c r="B460" s="9" t="s">
        <v>388</v>
      </c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3"/>
      <c r="O460" s="3"/>
      <c r="P460" s="3"/>
      <c r="Q460" s="2" t="s">
        <v>505</v>
      </c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ht="30" customHeight="1">
      <c r="A461" s="8" t="s">
        <v>506</v>
      </c>
      <c r="B461" s="8" t="s">
        <v>507</v>
      </c>
      <c r="C461" s="8" t="s">
        <v>61</v>
      </c>
      <c r="D461" s="9">
        <v>10</v>
      </c>
      <c r="E461" s="11"/>
      <c r="F461" s="11"/>
      <c r="G461" s="11"/>
      <c r="H461" s="11"/>
      <c r="I461" s="11"/>
      <c r="J461" s="11"/>
      <c r="K461" s="11"/>
      <c r="L461" s="11"/>
      <c r="M461" s="8"/>
      <c r="N461" s="2" t="s">
        <v>509</v>
      </c>
      <c r="O461" s="2" t="s">
        <v>52</v>
      </c>
      <c r="P461" s="2" t="s">
        <v>52</v>
      </c>
      <c r="Q461" s="2" t="s">
        <v>505</v>
      </c>
      <c r="R461" s="2" t="s">
        <v>64</v>
      </c>
      <c r="S461" s="2" t="s">
        <v>65</v>
      </c>
      <c r="T461" s="2" t="s">
        <v>65</v>
      </c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2" t="s">
        <v>52</v>
      </c>
      <c r="AS461" s="2" t="s">
        <v>52</v>
      </c>
      <c r="AT461" s="3"/>
      <c r="AU461" s="2" t="s">
        <v>510</v>
      </c>
      <c r="AV461" s="3">
        <v>149</v>
      </c>
    </row>
    <row r="462" spans="1:48" ht="30" customHeight="1">
      <c r="A462" s="8" t="s">
        <v>347</v>
      </c>
      <c r="B462" s="8" t="s">
        <v>348</v>
      </c>
      <c r="C462" s="8" t="s">
        <v>349</v>
      </c>
      <c r="D462" s="9">
        <v>17</v>
      </c>
      <c r="E462" s="11"/>
      <c r="F462" s="11"/>
      <c r="G462" s="11"/>
      <c r="H462" s="11"/>
      <c r="I462" s="11"/>
      <c r="J462" s="11"/>
      <c r="K462" s="11"/>
      <c r="L462" s="11"/>
      <c r="M462" s="8"/>
      <c r="N462" s="2" t="s">
        <v>351</v>
      </c>
      <c r="O462" s="2" t="s">
        <v>52</v>
      </c>
      <c r="P462" s="2" t="s">
        <v>52</v>
      </c>
      <c r="Q462" s="2" t="s">
        <v>505</v>
      </c>
      <c r="R462" s="2" t="s">
        <v>64</v>
      </c>
      <c r="S462" s="2" t="s">
        <v>65</v>
      </c>
      <c r="T462" s="2" t="s">
        <v>65</v>
      </c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2" t="s">
        <v>52</v>
      </c>
      <c r="AS462" s="2" t="s">
        <v>52</v>
      </c>
      <c r="AT462" s="3"/>
      <c r="AU462" s="2" t="s">
        <v>511</v>
      </c>
      <c r="AV462" s="3">
        <v>183</v>
      </c>
    </row>
    <row r="463" spans="1:48" ht="30" customHeight="1">
      <c r="A463" s="8" t="s">
        <v>512</v>
      </c>
      <c r="B463" s="8" t="s">
        <v>513</v>
      </c>
      <c r="C463" s="8" t="s">
        <v>371</v>
      </c>
      <c r="D463" s="9">
        <v>0.185</v>
      </c>
      <c r="E463" s="11"/>
      <c r="F463" s="11"/>
      <c r="G463" s="11"/>
      <c r="H463" s="11"/>
      <c r="I463" s="11"/>
      <c r="J463" s="11"/>
      <c r="K463" s="11"/>
      <c r="L463" s="11"/>
      <c r="M463" s="8"/>
      <c r="N463" s="2" t="s">
        <v>515</v>
      </c>
      <c r="O463" s="2" t="s">
        <v>52</v>
      </c>
      <c r="P463" s="2" t="s">
        <v>52</v>
      </c>
      <c r="Q463" s="2" t="s">
        <v>505</v>
      </c>
      <c r="R463" s="2" t="s">
        <v>64</v>
      </c>
      <c r="S463" s="2" t="s">
        <v>65</v>
      </c>
      <c r="T463" s="2" t="s">
        <v>65</v>
      </c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2" t="s">
        <v>52</v>
      </c>
      <c r="AS463" s="2" t="s">
        <v>52</v>
      </c>
      <c r="AT463" s="3"/>
      <c r="AU463" s="2" t="s">
        <v>516</v>
      </c>
      <c r="AV463" s="3">
        <v>151</v>
      </c>
    </row>
    <row r="464" spans="1:48" ht="30" customHeight="1">
      <c r="A464" s="8" t="s">
        <v>517</v>
      </c>
      <c r="B464" s="8" t="s">
        <v>52</v>
      </c>
      <c r="C464" s="8" t="s">
        <v>61</v>
      </c>
      <c r="D464" s="9">
        <v>14</v>
      </c>
      <c r="E464" s="11"/>
      <c r="F464" s="11"/>
      <c r="G464" s="11"/>
      <c r="H464" s="11"/>
      <c r="I464" s="11"/>
      <c r="J464" s="11"/>
      <c r="K464" s="11"/>
      <c r="L464" s="11"/>
      <c r="M464" s="8"/>
      <c r="N464" s="2" t="s">
        <v>519</v>
      </c>
      <c r="O464" s="2" t="s">
        <v>52</v>
      </c>
      <c r="P464" s="2" t="s">
        <v>52</v>
      </c>
      <c r="Q464" s="2" t="s">
        <v>505</v>
      </c>
      <c r="R464" s="2" t="s">
        <v>64</v>
      </c>
      <c r="S464" s="2" t="s">
        <v>65</v>
      </c>
      <c r="T464" s="2" t="s">
        <v>65</v>
      </c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2" t="s">
        <v>52</v>
      </c>
      <c r="AS464" s="2" t="s">
        <v>52</v>
      </c>
      <c r="AT464" s="3"/>
      <c r="AU464" s="2" t="s">
        <v>520</v>
      </c>
      <c r="AV464" s="3">
        <v>152</v>
      </c>
    </row>
    <row r="465" spans="1:48" ht="30" customHeight="1">
      <c r="A465" s="8" t="s">
        <v>521</v>
      </c>
      <c r="B465" s="8" t="s">
        <v>522</v>
      </c>
      <c r="C465" s="8" t="s">
        <v>61</v>
      </c>
      <c r="D465" s="9">
        <v>133</v>
      </c>
      <c r="E465" s="11"/>
      <c r="F465" s="11"/>
      <c r="G465" s="11"/>
      <c r="H465" s="11"/>
      <c r="I465" s="11"/>
      <c r="J465" s="11"/>
      <c r="K465" s="11"/>
      <c r="L465" s="11"/>
      <c r="M465" s="8"/>
      <c r="N465" s="2" t="s">
        <v>524</v>
      </c>
      <c r="O465" s="2" t="s">
        <v>52</v>
      </c>
      <c r="P465" s="2" t="s">
        <v>52</v>
      </c>
      <c r="Q465" s="2" t="s">
        <v>505</v>
      </c>
      <c r="R465" s="2" t="s">
        <v>64</v>
      </c>
      <c r="S465" s="2" t="s">
        <v>65</v>
      </c>
      <c r="T465" s="2" t="s">
        <v>65</v>
      </c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2" t="s">
        <v>52</v>
      </c>
      <c r="AS465" s="2" t="s">
        <v>52</v>
      </c>
      <c r="AT465" s="3"/>
      <c r="AU465" s="2" t="s">
        <v>525</v>
      </c>
      <c r="AV465" s="3">
        <v>153</v>
      </c>
    </row>
    <row r="466" spans="1:48" ht="30" customHeight="1">
      <c r="A466" s="8" t="s">
        <v>526</v>
      </c>
      <c r="B466" s="8" t="s">
        <v>527</v>
      </c>
      <c r="C466" s="8" t="s">
        <v>156</v>
      </c>
      <c r="D466" s="9">
        <v>14</v>
      </c>
      <c r="E466" s="11"/>
      <c r="F466" s="11"/>
      <c r="G466" s="11"/>
      <c r="H466" s="11"/>
      <c r="I466" s="11"/>
      <c r="J466" s="11"/>
      <c r="K466" s="11"/>
      <c r="L466" s="11"/>
      <c r="M466" s="8"/>
      <c r="N466" s="2" t="s">
        <v>529</v>
      </c>
      <c r="O466" s="2" t="s">
        <v>52</v>
      </c>
      <c r="P466" s="2" t="s">
        <v>52</v>
      </c>
      <c r="Q466" s="2" t="s">
        <v>505</v>
      </c>
      <c r="R466" s="2" t="s">
        <v>64</v>
      </c>
      <c r="S466" s="2" t="s">
        <v>65</v>
      </c>
      <c r="T466" s="2" t="s">
        <v>65</v>
      </c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2" t="s">
        <v>52</v>
      </c>
      <c r="AS466" s="2" t="s">
        <v>52</v>
      </c>
      <c r="AT466" s="3"/>
      <c r="AU466" s="2" t="s">
        <v>530</v>
      </c>
      <c r="AV466" s="3">
        <v>154</v>
      </c>
    </row>
    <row r="467" spans="1:48" ht="30" customHeight="1">
      <c r="A467" s="8" t="s">
        <v>526</v>
      </c>
      <c r="B467" s="8" t="s">
        <v>531</v>
      </c>
      <c r="C467" s="8" t="s">
        <v>156</v>
      </c>
      <c r="D467" s="9">
        <v>1</v>
      </c>
      <c r="E467" s="11"/>
      <c r="F467" s="11"/>
      <c r="G467" s="11"/>
      <c r="H467" s="11"/>
      <c r="I467" s="11"/>
      <c r="J467" s="11"/>
      <c r="K467" s="11"/>
      <c r="L467" s="11"/>
      <c r="M467" s="8"/>
      <c r="N467" s="2" t="s">
        <v>533</v>
      </c>
      <c r="O467" s="2" t="s">
        <v>52</v>
      </c>
      <c r="P467" s="2" t="s">
        <v>52</v>
      </c>
      <c r="Q467" s="2" t="s">
        <v>505</v>
      </c>
      <c r="R467" s="2" t="s">
        <v>64</v>
      </c>
      <c r="S467" s="2" t="s">
        <v>65</v>
      </c>
      <c r="T467" s="2" t="s">
        <v>65</v>
      </c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2" t="s">
        <v>52</v>
      </c>
      <c r="AS467" s="2" t="s">
        <v>52</v>
      </c>
      <c r="AT467" s="3"/>
      <c r="AU467" s="2" t="s">
        <v>534</v>
      </c>
      <c r="AV467" s="3">
        <v>155</v>
      </c>
    </row>
    <row r="468" spans="1:48" ht="30" customHeight="1">
      <c r="A468" s="8" t="s">
        <v>535</v>
      </c>
      <c r="B468" s="8" t="s">
        <v>536</v>
      </c>
      <c r="C468" s="8" t="s">
        <v>156</v>
      </c>
      <c r="D468" s="9">
        <v>1</v>
      </c>
      <c r="E468" s="11"/>
      <c r="F468" s="11"/>
      <c r="G468" s="11"/>
      <c r="H468" s="11"/>
      <c r="I468" s="11"/>
      <c r="J468" s="11"/>
      <c r="K468" s="11"/>
      <c r="L468" s="11"/>
      <c r="M468" s="8"/>
      <c r="N468" s="2" t="s">
        <v>538</v>
      </c>
      <c r="O468" s="2" t="s">
        <v>52</v>
      </c>
      <c r="P468" s="2" t="s">
        <v>52</v>
      </c>
      <c r="Q468" s="2" t="s">
        <v>505</v>
      </c>
      <c r="R468" s="2" t="s">
        <v>64</v>
      </c>
      <c r="S468" s="2" t="s">
        <v>65</v>
      </c>
      <c r="T468" s="2" t="s">
        <v>65</v>
      </c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2" t="s">
        <v>52</v>
      </c>
      <c r="AS468" s="2" t="s">
        <v>52</v>
      </c>
      <c r="AT468" s="3"/>
      <c r="AU468" s="2" t="s">
        <v>539</v>
      </c>
      <c r="AV468" s="3">
        <v>156</v>
      </c>
    </row>
    <row r="469" spans="1:48" ht="30" customHeight="1">
      <c r="A469" s="8" t="s">
        <v>535</v>
      </c>
      <c r="B469" s="8" t="s">
        <v>540</v>
      </c>
      <c r="C469" s="8" t="s">
        <v>156</v>
      </c>
      <c r="D469" s="9">
        <v>1</v>
      </c>
      <c r="E469" s="11"/>
      <c r="F469" s="11"/>
      <c r="G469" s="11"/>
      <c r="H469" s="11"/>
      <c r="I469" s="11"/>
      <c r="J469" s="11"/>
      <c r="K469" s="11"/>
      <c r="L469" s="11"/>
      <c r="M469" s="8"/>
      <c r="N469" s="2" t="s">
        <v>542</v>
      </c>
      <c r="O469" s="2" t="s">
        <v>52</v>
      </c>
      <c r="P469" s="2" t="s">
        <v>52</v>
      </c>
      <c r="Q469" s="2" t="s">
        <v>505</v>
      </c>
      <c r="R469" s="2" t="s">
        <v>64</v>
      </c>
      <c r="S469" s="2" t="s">
        <v>65</v>
      </c>
      <c r="T469" s="2" t="s">
        <v>65</v>
      </c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2" t="s">
        <v>52</v>
      </c>
      <c r="AS469" s="2" t="s">
        <v>52</v>
      </c>
      <c r="AT469" s="3"/>
      <c r="AU469" s="2" t="s">
        <v>543</v>
      </c>
      <c r="AV469" s="3">
        <v>157</v>
      </c>
    </row>
    <row r="470" spans="1:48" ht="30" customHeight="1">
      <c r="A470" s="8" t="s">
        <v>544</v>
      </c>
      <c r="B470" s="8" t="s">
        <v>545</v>
      </c>
      <c r="C470" s="8" t="s">
        <v>156</v>
      </c>
      <c r="D470" s="9">
        <v>1</v>
      </c>
      <c r="E470" s="11"/>
      <c r="F470" s="11"/>
      <c r="G470" s="11"/>
      <c r="H470" s="11"/>
      <c r="I470" s="11"/>
      <c r="J470" s="11"/>
      <c r="K470" s="11"/>
      <c r="L470" s="11"/>
      <c r="M470" s="8"/>
      <c r="N470" s="2" t="s">
        <v>547</v>
      </c>
      <c r="O470" s="2" t="s">
        <v>52</v>
      </c>
      <c r="P470" s="2" t="s">
        <v>52</v>
      </c>
      <c r="Q470" s="2" t="s">
        <v>505</v>
      </c>
      <c r="R470" s="2" t="s">
        <v>64</v>
      </c>
      <c r="S470" s="2" t="s">
        <v>65</v>
      </c>
      <c r="T470" s="2" t="s">
        <v>65</v>
      </c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2" t="s">
        <v>52</v>
      </c>
      <c r="AS470" s="2" t="s">
        <v>52</v>
      </c>
      <c r="AT470" s="3"/>
      <c r="AU470" s="2" t="s">
        <v>548</v>
      </c>
      <c r="AV470" s="3">
        <v>158</v>
      </c>
    </row>
    <row r="471" spans="1:48" ht="30" customHeight="1">
      <c r="A471" s="8" t="s">
        <v>544</v>
      </c>
      <c r="B471" s="8" t="s">
        <v>549</v>
      </c>
      <c r="C471" s="8" t="s">
        <v>156</v>
      </c>
      <c r="D471" s="9">
        <v>1</v>
      </c>
      <c r="E471" s="11"/>
      <c r="F471" s="11"/>
      <c r="G471" s="11"/>
      <c r="H471" s="11"/>
      <c r="I471" s="11"/>
      <c r="J471" s="11"/>
      <c r="K471" s="11"/>
      <c r="L471" s="11"/>
      <c r="M471" s="8"/>
      <c r="N471" s="2" t="s">
        <v>551</v>
      </c>
      <c r="O471" s="2" t="s">
        <v>52</v>
      </c>
      <c r="P471" s="2" t="s">
        <v>52</v>
      </c>
      <c r="Q471" s="2" t="s">
        <v>505</v>
      </c>
      <c r="R471" s="2" t="s">
        <v>64</v>
      </c>
      <c r="S471" s="2" t="s">
        <v>65</v>
      </c>
      <c r="T471" s="2" t="s">
        <v>65</v>
      </c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2" t="s">
        <v>52</v>
      </c>
      <c r="AS471" s="2" t="s">
        <v>52</v>
      </c>
      <c r="AT471" s="3"/>
      <c r="AU471" s="2" t="s">
        <v>552</v>
      </c>
      <c r="AV471" s="3">
        <v>159</v>
      </c>
    </row>
    <row r="472" spans="1:48" ht="30" customHeight="1">
      <c r="A472" s="8" t="s">
        <v>544</v>
      </c>
      <c r="B472" s="8" t="s">
        <v>553</v>
      </c>
      <c r="C472" s="8" t="s">
        <v>156</v>
      </c>
      <c r="D472" s="9">
        <v>1</v>
      </c>
      <c r="E472" s="11"/>
      <c r="F472" s="11"/>
      <c r="G472" s="11"/>
      <c r="H472" s="11"/>
      <c r="I472" s="11"/>
      <c r="J472" s="11"/>
      <c r="K472" s="11"/>
      <c r="L472" s="11"/>
      <c r="M472" s="8"/>
      <c r="N472" s="2" t="s">
        <v>555</v>
      </c>
      <c r="O472" s="2" t="s">
        <v>52</v>
      </c>
      <c r="P472" s="2" t="s">
        <v>52</v>
      </c>
      <c r="Q472" s="2" t="s">
        <v>505</v>
      </c>
      <c r="R472" s="2" t="s">
        <v>64</v>
      </c>
      <c r="S472" s="2" t="s">
        <v>65</v>
      </c>
      <c r="T472" s="2" t="s">
        <v>65</v>
      </c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2" t="s">
        <v>52</v>
      </c>
      <c r="AS472" s="2" t="s">
        <v>52</v>
      </c>
      <c r="AT472" s="3"/>
      <c r="AU472" s="2" t="s">
        <v>556</v>
      </c>
      <c r="AV472" s="3">
        <v>160</v>
      </c>
    </row>
    <row r="473" spans="1:48" ht="30" customHeight="1">
      <c r="A473" s="8" t="s">
        <v>557</v>
      </c>
      <c r="B473" s="8" t="s">
        <v>52</v>
      </c>
      <c r="C473" s="8" t="s">
        <v>61</v>
      </c>
      <c r="D473" s="9">
        <v>84</v>
      </c>
      <c r="E473" s="11"/>
      <c r="F473" s="11"/>
      <c r="G473" s="11"/>
      <c r="H473" s="11"/>
      <c r="I473" s="11"/>
      <c r="J473" s="11"/>
      <c r="K473" s="11"/>
      <c r="L473" s="11"/>
      <c r="M473" s="8"/>
      <c r="N473" s="2" t="s">
        <v>559</v>
      </c>
      <c r="O473" s="2" t="s">
        <v>52</v>
      </c>
      <c r="P473" s="2" t="s">
        <v>52</v>
      </c>
      <c r="Q473" s="2" t="s">
        <v>505</v>
      </c>
      <c r="R473" s="2" t="s">
        <v>64</v>
      </c>
      <c r="S473" s="2" t="s">
        <v>65</v>
      </c>
      <c r="T473" s="2" t="s">
        <v>65</v>
      </c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2" t="s">
        <v>52</v>
      </c>
      <c r="AS473" s="2" t="s">
        <v>52</v>
      </c>
      <c r="AT473" s="3"/>
      <c r="AU473" s="2" t="s">
        <v>560</v>
      </c>
      <c r="AV473" s="3">
        <v>161</v>
      </c>
    </row>
    <row r="474" spans="1:48" ht="30" customHeight="1">
      <c r="A474" s="8" t="s">
        <v>561</v>
      </c>
      <c r="B474" s="8" t="s">
        <v>562</v>
      </c>
      <c r="C474" s="8" t="s">
        <v>91</v>
      </c>
      <c r="D474" s="9">
        <v>100</v>
      </c>
      <c r="E474" s="11"/>
      <c r="F474" s="11"/>
      <c r="G474" s="11"/>
      <c r="H474" s="11"/>
      <c r="I474" s="11"/>
      <c r="J474" s="11"/>
      <c r="K474" s="11"/>
      <c r="L474" s="11"/>
      <c r="M474" s="8"/>
      <c r="N474" s="2" t="s">
        <v>564</v>
      </c>
      <c r="O474" s="2" t="s">
        <v>52</v>
      </c>
      <c r="P474" s="2" t="s">
        <v>52</v>
      </c>
      <c r="Q474" s="2" t="s">
        <v>505</v>
      </c>
      <c r="R474" s="2" t="s">
        <v>64</v>
      </c>
      <c r="S474" s="2" t="s">
        <v>65</v>
      </c>
      <c r="T474" s="2" t="s">
        <v>65</v>
      </c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2" t="s">
        <v>52</v>
      </c>
      <c r="AS474" s="2" t="s">
        <v>52</v>
      </c>
      <c r="AT474" s="3"/>
      <c r="AU474" s="2" t="s">
        <v>565</v>
      </c>
      <c r="AV474" s="3">
        <v>162</v>
      </c>
    </row>
    <row r="475" spans="1:48" ht="30" customHeight="1">
      <c r="A475" s="8" t="s">
        <v>566</v>
      </c>
      <c r="B475" s="8" t="s">
        <v>567</v>
      </c>
      <c r="C475" s="8" t="s">
        <v>91</v>
      </c>
      <c r="D475" s="9">
        <v>15</v>
      </c>
      <c r="E475" s="11"/>
      <c r="F475" s="11"/>
      <c r="G475" s="11"/>
      <c r="H475" s="11"/>
      <c r="I475" s="11"/>
      <c r="J475" s="11"/>
      <c r="K475" s="11"/>
      <c r="L475" s="11"/>
      <c r="M475" s="8"/>
      <c r="N475" s="2" t="s">
        <v>569</v>
      </c>
      <c r="O475" s="2" t="s">
        <v>52</v>
      </c>
      <c r="P475" s="2" t="s">
        <v>52</v>
      </c>
      <c r="Q475" s="2" t="s">
        <v>505</v>
      </c>
      <c r="R475" s="2" t="s">
        <v>64</v>
      </c>
      <c r="S475" s="2" t="s">
        <v>65</v>
      </c>
      <c r="T475" s="2" t="s">
        <v>65</v>
      </c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2" t="s">
        <v>52</v>
      </c>
      <c r="AS475" s="2" t="s">
        <v>52</v>
      </c>
      <c r="AT475" s="3"/>
      <c r="AU475" s="2" t="s">
        <v>570</v>
      </c>
      <c r="AV475" s="3">
        <v>163</v>
      </c>
    </row>
    <row r="476" spans="1:48" ht="3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1:48" ht="3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1:48" ht="3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1:48" ht="3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</row>
    <row r="480" spans="1:48" ht="3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</row>
    <row r="481" spans="1:48" ht="3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1:48" ht="3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48" ht="30" customHeight="1">
      <c r="A483" s="8" t="s">
        <v>67</v>
      </c>
      <c r="B483" s="9"/>
      <c r="C483" s="9"/>
      <c r="D483" s="9"/>
      <c r="E483" s="9"/>
      <c r="F483" s="11"/>
      <c r="G483" s="9"/>
      <c r="H483" s="11"/>
      <c r="I483" s="9"/>
      <c r="J483" s="11"/>
      <c r="K483" s="9"/>
      <c r="L483" s="11"/>
      <c r="M483" s="9"/>
      <c r="N483" t="s">
        <v>68</v>
      </c>
    </row>
    <row r="484" spans="1:48" ht="30" customHeight="1">
      <c r="A484" s="8" t="s">
        <v>571</v>
      </c>
      <c r="B484" s="9" t="s">
        <v>388</v>
      </c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3"/>
      <c r="O484" s="3"/>
      <c r="P484" s="3"/>
      <c r="Q484" s="2" t="s">
        <v>572</v>
      </c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ht="30" customHeight="1">
      <c r="A485" s="8" t="s">
        <v>361</v>
      </c>
      <c r="B485" s="8" t="s">
        <v>362</v>
      </c>
      <c r="C485" s="8" t="s">
        <v>363</v>
      </c>
      <c r="D485" s="9">
        <v>741</v>
      </c>
      <c r="E485" s="11"/>
      <c r="F485" s="11"/>
      <c r="G485" s="11"/>
      <c r="H485" s="11"/>
      <c r="I485" s="11"/>
      <c r="J485" s="11"/>
      <c r="K485" s="11"/>
      <c r="L485" s="11"/>
      <c r="M485" s="8"/>
      <c r="N485" s="2" t="s">
        <v>365</v>
      </c>
      <c r="O485" s="2" t="s">
        <v>52</v>
      </c>
      <c r="P485" s="2" t="s">
        <v>52</v>
      </c>
      <c r="Q485" s="2" t="s">
        <v>572</v>
      </c>
      <c r="R485" s="2" t="s">
        <v>65</v>
      </c>
      <c r="S485" s="2" t="s">
        <v>65</v>
      </c>
      <c r="T485" s="2" t="s">
        <v>64</v>
      </c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2" t="s">
        <v>52</v>
      </c>
      <c r="AS485" s="2" t="s">
        <v>52</v>
      </c>
      <c r="AT485" s="3"/>
      <c r="AU485" s="2" t="s">
        <v>573</v>
      </c>
      <c r="AV485" s="3">
        <v>165</v>
      </c>
    </row>
    <row r="486" spans="1:48" ht="30" customHeight="1">
      <c r="A486" s="8" t="s">
        <v>361</v>
      </c>
      <c r="B486" s="8" t="s">
        <v>574</v>
      </c>
      <c r="C486" s="8" t="s">
        <v>363</v>
      </c>
      <c r="D486" s="9">
        <v>287</v>
      </c>
      <c r="E486" s="11"/>
      <c r="F486" s="11"/>
      <c r="G486" s="11"/>
      <c r="H486" s="11"/>
      <c r="I486" s="11"/>
      <c r="J486" s="11"/>
      <c r="K486" s="11"/>
      <c r="L486" s="11"/>
      <c r="M486" s="8"/>
      <c r="N486" s="2" t="s">
        <v>575</v>
      </c>
      <c r="O486" s="2" t="s">
        <v>52</v>
      </c>
      <c r="P486" s="2" t="s">
        <v>52</v>
      </c>
      <c r="Q486" s="2" t="s">
        <v>572</v>
      </c>
      <c r="R486" s="2" t="s">
        <v>65</v>
      </c>
      <c r="S486" s="2" t="s">
        <v>65</v>
      </c>
      <c r="T486" s="2" t="s">
        <v>64</v>
      </c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2" t="s">
        <v>52</v>
      </c>
      <c r="AS486" s="2" t="s">
        <v>52</v>
      </c>
      <c r="AT486" s="3"/>
      <c r="AU486" s="2" t="s">
        <v>576</v>
      </c>
      <c r="AV486" s="3">
        <v>166</v>
      </c>
    </row>
    <row r="487" spans="1:48" ht="3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</row>
    <row r="488" spans="1:48" ht="3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</row>
    <row r="489" spans="1:48" ht="3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</row>
    <row r="490" spans="1:48" ht="3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1:48" ht="3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</row>
    <row r="492" spans="1:48" ht="3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</row>
    <row r="493" spans="1:48" ht="3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</row>
    <row r="494" spans="1:48" ht="3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</row>
    <row r="495" spans="1:48" ht="3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</row>
    <row r="496" spans="1:48" ht="3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</row>
    <row r="497" spans="1:48" ht="3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</row>
    <row r="498" spans="1:48" ht="3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</row>
    <row r="499" spans="1:48" ht="3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</row>
    <row r="500" spans="1:48" ht="3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</row>
    <row r="501" spans="1:48" ht="3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</row>
    <row r="502" spans="1:48" ht="3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</row>
    <row r="503" spans="1:48" ht="3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</row>
    <row r="504" spans="1:48" ht="3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</row>
    <row r="505" spans="1:48" ht="3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</row>
    <row r="506" spans="1:48" ht="3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</row>
    <row r="507" spans="1:48" ht="30" customHeight="1">
      <c r="A507" s="8" t="s">
        <v>67</v>
      </c>
      <c r="B507" s="9"/>
      <c r="C507" s="9"/>
      <c r="D507" s="9"/>
      <c r="E507" s="9"/>
      <c r="F507" s="11"/>
      <c r="G507" s="9"/>
      <c r="H507" s="11"/>
      <c r="I507" s="9"/>
      <c r="J507" s="11"/>
      <c r="K507" s="9"/>
      <c r="L507" s="11"/>
      <c r="M507" s="9"/>
      <c r="N507" t="s">
        <v>68</v>
      </c>
    </row>
    <row r="508" spans="1:48" ht="30" customHeight="1">
      <c r="A508" s="8" t="s">
        <v>577</v>
      </c>
      <c r="B508" s="9" t="s">
        <v>388</v>
      </c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3"/>
      <c r="O508" s="3"/>
      <c r="P508" s="3"/>
      <c r="Q508" s="2" t="s">
        <v>578</v>
      </c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ht="30" customHeight="1">
      <c r="A509" s="8" t="s">
        <v>369</v>
      </c>
      <c r="B509" s="8" t="s">
        <v>370</v>
      </c>
      <c r="C509" s="8" t="s">
        <v>371</v>
      </c>
      <c r="D509" s="9">
        <v>35.42</v>
      </c>
      <c r="E509" s="11"/>
      <c r="F509" s="11"/>
      <c r="G509" s="11"/>
      <c r="H509" s="11"/>
      <c r="I509" s="11"/>
      <c r="J509" s="11"/>
      <c r="K509" s="11"/>
      <c r="L509" s="11"/>
      <c r="M509" s="8"/>
      <c r="N509" s="2" t="s">
        <v>373</v>
      </c>
      <c r="O509" s="2" t="s">
        <v>52</v>
      </c>
      <c r="P509" s="2" t="s">
        <v>52</v>
      </c>
      <c r="Q509" s="2" t="s">
        <v>578</v>
      </c>
      <c r="R509" s="2" t="s">
        <v>64</v>
      </c>
      <c r="S509" s="2" t="s">
        <v>65</v>
      </c>
      <c r="T509" s="2" t="s">
        <v>65</v>
      </c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2" t="s">
        <v>52</v>
      </c>
      <c r="AS509" s="2" t="s">
        <v>52</v>
      </c>
      <c r="AT509" s="3"/>
      <c r="AU509" s="2" t="s">
        <v>579</v>
      </c>
      <c r="AV509" s="3">
        <v>180</v>
      </c>
    </row>
    <row r="510" spans="1:48" ht="30" customHeight="1">
      <c r="A510" s="8" t="s">
        <v>369</v>
      </c>
      <c r="B510" s="8" t="s">
        <v>375</v>
      </c>
      <c r="C510" s="8" t="s">
        <v>371</v>
      </c>
      <c r="D510" s="9">
        <v>38.575000000000003</v>
      </c>
      <c r="E510" s="11"/>
      <c r="F510" s="11"/>
      <c r="G510" s="11"/>
      <c r="H510" s="11"/>
      <c r="I510" s="11"/>
      <c r="J510" s="11"/>
      <c r="K510" s="11"/>
      <c r="L510" s="11"/>
      <c r="M510" s="8"/>
      <c r="N510" s="2" t="s">
        <v>377</v>
      </c>
      <c r="O510" s="2" t="s">
        <v>52</v>
      </c>
      <c r="P510" s="2" t="s">
        <v>52</v>
      </c>
      <c r="Q510" s="2" t="s">
        <v>578</v>
      </c>
      <c r="R510" s="2" t="s">
        <v>64</v>
      </c>
      <c r="S510" s="2" t="s">
        <v>65</v>
      </c>
      <c r="T510" s="2" t="s">
        <v>65</v>
      </c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2" t="s">
        <v>52</v>
      </c>
      <c r="AS510" s="2" t="s">
        <v>52</v>
      </c>
      <c r="AT510" s="3"/>
      <c r="AU510" s="2" t="s">
        <v>580</v>
      </c>
      <c r="AV510" s="3">
        <v>181</v>
      </c>
    </row>
    <row r="511" spans="1:48" ht="30" customHeight="1">
      <c r="A511" s="8" t="s">
        <v>379</v>
      </c>
      <c r="B511" s="8" t="s">
        <v>380</v>
      </c>
      <c r="C511" s="8" t="s">
        <v>371</v>
      </c>
      <c r="D511" s="9">
        <v>73.995000000000005</v>
      </c>
      <c r="E511" s="11"/>
      <c r="F511" s="11"/>
      <c r="G511" s="11"/>
      <c r="H511" s="11"/>
      <c r="I511" s="11"/>
      <c r="J511" s="11"/>
      <c r="K511" s="11"/>
      <c r="L511" s="11"/>
      <c r="M511" s="8"/>
      <c r="N511" s="2" t="s">
        <v>382</v>
      </c>
      <c r="O511" s="2" t="s">
        <v>52</v>
      </c>
      <c r="P511" s="2" t="s">
        <v>52</v>
      </c>
      <c r="Q511" s="2" t="s">
        <v>578</v>
      </c>
      <c r="R511" s="2" t="s">
        <v>64</v>
      </c>
      <c r="S511" s="2" t="s">
        <v>65</v>
      </c>
      <c r="T511" s="2" t="s">
        <v>65</v>
      </c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2" t="s">
        <v>52</v>
      </c>
      <c r="AS511" s="2" t="s">
        <v>52</v>
      </c>
      <c r="AT511" s="3"/>
      <c r="AU511" s="2" t="s">
        <v>581</v>
      </c>
      <c r="AV511" s="3">
        <v>182</v>
      </c>
    </row>
    <row r="512" spans="1:48" ht="3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1:13" ht="3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1:13" ht="3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1:13" ht="3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13" ht="3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1:13" ht="3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1:13" ht="3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1:13" ht="3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13" ht="3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1:13" ht="3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1:13" ht="3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1:13" ht="3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1:13" ht="3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</row>
    <row r="525" spans="1:13" ht="3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</row>
    <row r="526" spans="1:13" ht="3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</row>
    <row r="527" spans="1:13" ht="3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</row>
    <row r="528" spans="1:13" ht="3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</row>
    <row r="529" spans="1:14" ht="3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</row>
    <row r="530" spans="1:14" ht="3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</row>
    <row r="531" spans="1:14" ht="30" customHeight="1">
      <c r="A531" s="8" t="s">
        <v>67</v>
      </c>
      <c r="B531" s="9"/>
      <c r="C531" s="9"/>
      <c r="D531" s="9"/>
      <c r="E531" s="9"/>
      <c r="F531" s="11">
        <f>SUM(F509:F530)</f>
        <v>0</v>
      </c>
      <c r="G531" s="9"/>
      <c r="H531" s="11">
        <f>SUM(H509:H530)</f>
        <v>0</v>
      </c>
      <c r="I531" s="9"/>
      <c r="J531" s="11">
        <f>SUM(J509:J530)</f>
        <v>0</v>
      </c>
      <c r="K531" s="9"/>
      <c r="L531" s="11">
        <f>SUM(L509:L530)</f>
        <v>0</v>
      </c>
      <c r="M531" s="9"/>
      <c r="N531" t="s">
        <v>68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verticalDpi="0" r:id="rId1"/>
  <rowBreaks count="21" manualBreakCount="21">
    <brk id="27" max="16383" man="1"/>
    <brk id="51" max="16383" man="1"/>
    <brk id="75" max="16383" man="1"/>
    <brk id="99" max="16383" man="1"/>
    <brk id="123" max="16383" man="1"/>
    <brk id="171" max="16383" man="1"/>
    <brk id="195" max="16383" man="1"/>
    <brk id="219" max="16383" man="1"/>
    <brk id="243" max="16383" man="1"/>
    <brk id="267" max="16383" man="1"/>
    <brk id="291" max="16383" man="1"/>
    <brk id="315" max="16383" man="1"/>
    <brk id="339" max="16383" man="1"/>
    <brk id="363" max="16383" man="1"/>
    <brk id="387" max="16383" man="1"/>
    <brk id="411" max="16383" man="1"/>
    <brk id="435" max="16383" man="1"/>
    <brk id="459" max="16383" man="1"/>
    <brk id="483" max="16383" man="1"/>
    <brk id="507" max="16383" man="1"/>
    <brk id="5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2"/>
  <sheetViews>
    <sheetView topLeftCell="B1" workbookViewId="0">
      <selection activeCell="C15" sqref="C15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45" t="s">
        <v>582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30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4" ht="30" customHeight="1">
      <c r="A3" s="4" t="s">
        <v>583</v>
      </c>
      <c r="B3" s="4" t="s">
        <v>2</v>
      </c>
      <c r="C3" s="4" t="s">
        <v>3</v>
      </c>
      <c r="D3" s="4" t="s">
        <v>4</v>
      </c>
      <c r="E3" s="4" t="s">
        <v>584</v>
      </c>
      <c r="F3" s="4" t="s">
        <v>585</v>
      </c>
      <c r="G3" s="4" t="s">
        <v>586</v>
      </c>
      <c r="H3" s="4" t="s">
        <v>587</v>
      </c>
      <c r="I3" s="4" t="s">
        <v>588</v>
      </c>
      <c r="J3" s="4" t="s">
        <v>589</v>
      </c>
      <c r="K3" s="1" t="s">
        <v>590</v>
      </c>
      <c r="L3" s="1" t="s">
        <v>591</v>
      </c>
      <c r="M3" s="1" t="s">
        <v>592</v>
      </c>
      <c r="N3" s="1" t="s">
        <v>593</v>
      </c>
    </row>
    <row r="4" spans="1:14" ht="30" customHeight="1">
      <c r="A4" s="8" t="s">
        <v>63</v>
      </c>
      <c r="B4" s="8" t="s">
        <v>59</v>
      </c>
      <c r="C4" s="8" t="s">
        <v>60</v>
      </c>
      <c r="D4" s="8" t="s">
        <v>61</v>
      </c>
      <c r="E4" s="13">
        <f>일위대가!F6</f>
        <v>0</v>
      </c>
      <c r="F4" s="13">
        <f>일위대가!H6</f>
        <v>3526</v>
      </c>
      <c r="G4" s="13">
        <f>일위대가!J6</f>
        <v>0</v>
      </c>
      <c r="H4" s="13">
        <f t="shared" ref="H4:H35" si="0">E4+F4+G4</f>
        <v>3526</v>
      </c>
      <c r="I4" s="8" t="s">
        <v>62</v>
      </c>
      <c r="J4" s="8" t="s">
        <v>52</v>
      </c>
      <c r="K4" s="2" t="s">
        <v>52</v>
      </c>
      <c r="L4" s="2" t="s">
        <v>52</v>
      </c>
      <c r="M4" s="2" t="s">
        <v>52</v>
      </c>
      <c r="N4" s="2" t="s">
        <v>52</v>
      </c>
    </row>
    <row r="5" spans="1:14" ht="30" customHeight="1">
      <c r="A5" s="8" t="s">
        <v>79</v>
      </c>
      <c r="B5" s="8" t="s">
        <v>76</v>
      </c>
      <c r="C5" s="8" t="s">
        <v>77</v>
      </c>
      <c r="D5" s="8" t="s">
        <v>61</v>
      </c>
      <c r="E5" s="13">
        <f>일위대가!F13</f>
        <v>4118</v>
      </c>
      <c r="F5" s="13">
        <f>일위대가!H13</f>
        <v>52616</v>
      </c>
      <c r="G5" s="13">
        <f>일위대가!J13</f>
        <v>962</v>
      </c>
      <c r="H5" s="13">
        <f t="shared" si="0"/>
        <v>57696</v>
      </c>
      <c r="I5" s="8" t="s">
        <v>78</v>
      </c>
      <c r="J5" s="8" t="s">
        <v>610</v>
      </c>
      <c r="K5" s="2" t="s">
        <v>52</v>
      </c>
      <c r="L5" s="2" t="s">
        <v>52</v>
      </c>
      <c r="M5" s="2" t="s">
        <v>610</v>
      </c>
      <c r="N5" s="2" t="s">
        <v>52</v>
      </c>
    </row>
    <row r="6" spans="1:14" ht="30" customHeight="1">
      <c r="A6" s="8" t="s">
        <v>85</v>
      </c>
      <c r="B6" s="8" t="s">
        <v>81</v>
      </c>
      <c r="C6" s="8" t="s">
        <v>82</v>
      </c>
      <c r="D6" s="8" t="s">
        <v>83</v>
      </c>
      <c r="E6" s="13">
        <f>일위대가!F17</f>
        <v>0</v>
      </c>
      <c r="F6" s="13">
        <f>일위대가!H17</f>
        <v>7000</v>
      </c>
      <c r="G6" s="13">
        <f>일위대가!J17</f>
        <v>8000</v>
      </c>
      <c r="H6" s="13">
        <f t="shared" si="0"/>
        <v>15000</v>
      </c>
      <c r="I6" s="8" t="s">
        <v>84</v>
      </c>
      <c r="J6" s="8" t="s">
        <v>52</v>
      </c>
      <c r="K6" s="2" t="s">
        <v>52</v>
      </c>
      <c r="L6" s="2" t="s">
        <v>52</v>
      </c>
      <c r="M6" s="2" t="s">
        <v>52</v>
      </c>
      <c r="N6" s="2" t="s">
        <v>52</v>
      </c>
    </row>
    <row r="7" spans="1:14" ht="30" customHeight="1">
      <c r="A7" s="8" t="s">
        <v>93</v>
      </c>
      <c r="B7" s="8" t="s">
        <v>89</v>
      </c>
      <c r="C7" s="8" t="s">
        <v>90</v>
      </c>
      <c r="D7" s="8" t="s">
        <v>91</v>
      </c>
      <c r="E7" s="13">
        <f>일위대가!F24</f>
        <v>1181</v>
      </c>
      <c r="F7" s="13">
        <f>일위대가!H24</f>
        <v>8456</v>
      </c>
      <c r="G7" s="13">
        <f>일위대가!J24</f>
        <v>65</v>
      </c>
      <c r="H7" s="13">
        <f t="shared" si="0"/>
        <v>9702</v>
      </c>
      <c r="I7" s="8" t="s">
        <v>92</v>
      </c>
      <c r="J7" s="8" t="s">
        <v>52</v>
      </c>
      <c r="K7" s="2" t="s">
        <v>52</v>
      </c>
      <c r="L7" s="2" t="s">
        <v>52</v>
      </c>
      <c r="M7" s="2" t="s">
        <v>52</v>
      </c>
      <c r="N7" s="2" t="s">
        <v>52</v>
      </c>
    </row>
    <row r="8" spans="1:14" ht="30" customHeight="1">
      <c r="A8" s="8" t="s">
        <v>98</v>
      </c>
      <c r="B8" s="8" t="s">
        <v>95</v>
      </c>
      <c r="C8" s="8" t="s">
        <v>96</v>
      </c>
      <c r="D8" s="8" t="s">
        <v>61</v>
      </c>
      <c r="E8" s="13">
        <f>일위대가!F30</f>
        <v>22437</v>
      </c>
      <c r="F8" s="13">
        <f>일위대가!H30</f>
        <v>38271</v>
      </c>
      <c r="G8" s="13">
        <f>일위대가!J30</f>
        <v>481</v>
      </c>
      <c r="H8" s="13">
        <f t="shared" si="0"/>
        <v>61189</v>
      </c>
      <c r="I8" s="8" t="s">
        <v>97</v>
      </c>
      <c r="J8" s="8" t="s">
        <v>52</v>
      </c>
      <c r="K8" s="2" t="s">
        <v>52</v>
      </c>
      <c r="L8" s="2" t="s">
        <v>52</v>
      </c>
      <c r="M8" s="2" t="s">
        <v>52</v>
      </c>
      <c r="N8" s="2" t="s">
        <v>52</v>
      </c>
    </row>
    <row r="9" spans="1:14" ht="30" customHeight="1">
      <c r="A9" s="8" t="s">
        <v>103</v>
      </c>
      <c r="B9" s="8" t="s">
        <v>100</v>
      </c>
      <c r="C9" s="8" t="s">
        <v>101</v>
      </c>
      <c r="D9" s="8" t="s">
        <v>61</v>
      </c>
      <c r="E9" s="13">
        <f>일위대가!F35</f>
        <v>18579</v>
      </c>
      <c r="F9" s="13">
        <f>일위대가!H35</f>
        <v>32776</v>
      </c>
      <c r="G9" s="13">
        <f>일위대가!J35</f>
        <v>481</v>
      </c>
      <c r="H9" s="13">
        <f t="shared" si="0"/>
        <v>51836</v>
      </c>
      <c r="I9" s="8" t="s">
        <v>102</v>
      </c>
      <c r="J9" s="8" t="s">
        <v>52</v>
      </c>
      <c r="K9" s="2" t="s">
        <v>52</v>
      </c>
      <c r="L9" s="2" t="s">
        <v>52</v>
      </c>
      <c r="M9" s="2" t="s">
        <v>52</v>
      </c>
      <c r="N9" s="2" t="s">
        <v>52</v>
      </c>
    </row>
    <row r="10" spans="1:14" ht="30" customHeight="1">
      <c r="A10" s="8" t="s">
        <v>108</v>
      </c>
      <c r="B10" s="8" t="s">
        <v>105</v>
      </c>
      <c r="C10" s="8" t="s">
        <v>106</v>
      </c>
      <c r="D10" s="8" t="s">
        <v>61</v>
      </c>
      <c r="E10" s="13">
        <f>일위대가!F41</f>
        <v>22287</v>
      </c>
      <c r="F10" s="13">
        <f>일위대가!H41</f>
        <v>102211</v>
      </c>
      <c r="G10" s="13">
        <f>일위대가!J41</f>
        <v>2371</v>
      </c>
      <c r="H10" s="13">
        <f t="shared" si="0"/>
        <v>126869</v>
      </c>
      <c r="I10" s="8" t="s">
        <v>107</v>
      </c>
      <c r="J10" s="8" t="s">
        <v>52</v>
      </c>
      <c r="K10" s="2" t="s">
        <v>52</v>
      </c>
      <c r="L10" s="2" t="s">
        <v>52</v>
      </c>
      <c r="M10" s="2" t="s">
        <v>52</v>
      </c>
      <c r="N10" s="2" t="s">
        <v>52</v>
      </c>
    </row>
    <row r="11" spans="1:14" ht="30" customHeight="1">
      <c r="A11" s="8" t="s">
        <v>113</v>
      </c>
      <c r="B11" s="8" t="s">
        <v>110</v>
      </c>
      <c r="C11" s="8" t="s">
        <v>111</v>
      </c>
      <c r="D11" s="8" t="s">
        <v>61</v>
      </c>
      <c r="E11" s="13">
        <f>일위대가!F46</f>
        <v>14827</v>
      </c>
      <c r="F11" s="13">
        <f>일위대가!H46</f>
        <v>20247</v>
      </c>
      <c r="G11" s="13">
        <f>일위대가!J46</f>
        <v>356</v>
      </c>
      <c r="H11" s="13">
        <f t="shared" si="0"/>
        <v>35430</v>
      </c>
      <c r="I11" s="8" t="s">
        <v>112</v>
      </c>
      <c r="J11" s="8" t="s">
        <v>52</v>
      </c>
      <c r="K11" s="2" t="s">
        <v>52</v>
      </c>
      <c r="L11" s="2" t="s">
        <v>52</v>
      </c>
      <c r="M11" s="2" t="s">
        <v>52</v>
      </c>
      <c r="N11" s="2" t="s">
        <v>52</v>
      </c>
    </row>
    <row r="12" spans="1:14" ht="30" customHeight="1">
      <c r="A12" s="8" t="s">
        <v>118</v>
      </c>
      <c r="B12" s="8" t="s">
        <v>115</v>
      </c>
      <c r="C12" s="8" t="s">
        <v>116</v>
      </c>
      <c r="D12" s="8" t="s">
        <v>61</v>
      </c>
      <c r="E12" s="13">
        <f>일위대가!F52</f>
        <v>3752</v>
      </c>
      <c r="F12" s="13">
        <f>일위대가!H52</f>
        <v>16288</v>
      </c>
      <c r="G12" s="13">
        <f>일위대가!J52</f>
        <v>125</v>
      </c>
      <c r="H12" s="13">
        <f t="shared" si="0"/>
        <v>20165</v>
      </c>
      <c r="I12" s="8" t="s">
        <v>117</v>
      </c>
      <c r="J12" s="8" t="s">
        <v>52</v>
      </c>
      <c r="K12" s="2" t="s">
        <v>52</v>
      </c>
      <c r="L12" s="2" t="s">
        <v>52</v>
      </c>
      <c r="M12" s="2" t="s">
        <v>52</v>
      </c>
      <c r="N12" s="2" t="s">
        <v>52</v>
      </c>
    </row>
    <row r="13" spans="1:14" ht="30" customHeight="1">
      <c r="A13" s="8" t="s">
        <v>125</v>
      </c>
      <c r="B13" s="8" t="s">
        <v>122</v>
      </c>
      <c r="C13" s="8" t="s">
        <v>123</v>
      </c>
      <c r="D13" s="8" t="s">
        <v>61</v>
      </c>
      <c r="E13" s="13">
        <f>일위대가!F66</f>
        <v>6118</v>
      </c>
      <c r="F13" s="13">
        <f>일위대가!H66</f>
        <v>9292</v>
      </c>
      <c r="G13" s="13">
        <f>일위대가!J66</f>
        <v>557</v>
      </c>
      <c r="H13" s="13">
        <f t="shared" si="0"/>
        <v>15967</v>
      </c>
      <c r="I13" s="8" t="s">
        <v>124</v>
      </c>
      <c r="J13" s="8" t="s">
        <v>52</v>
      </c>
      <c r="K13" s="2" t="s">
        <v>52</v>
      </c>
      <c r="L13" s="2" t="s">
        <v>52</v>
      </c>
      <c r="M13" s="2" t="s">
        <v>52</v>
      </c>
      <c r="N13" s="2" t="s">
        <v>52</v>
      </c>
    </row>
    <row r="14" spans="1:14" ht="30" customHeight="1">
      <c r="A14" s="8" t="s">
        <v>130</v>
      </c>
      <c r="B14" s="8" t="s">
        <v>127</v>
      </c>
      <c r="C14" s="8" t="s">
        <v>128</v>
      </c>
      <c r="D14" s="8" t="s">
        <v>91</v>
      </c>
      <c r="E14" s="13">
        <f>일위대가!F72</f>
        <v>2182</v>
      </c>
      <c r="F14" s="13">
        <f>일위대가!H72</f>
        <v>7113</v>
      </c>
      <c r="G14" s="13">
        <f>일위대가!J72</f>
        <v>284</v>
      </c>
      <c r="H14" s="13">
        <f t="shared" si="0"/>
        <v>9579</v>
      </c>
      <c r="I14" s="8" t="s">
        <v>129</v>
      </c>
      <c r="J14" s="8" t="s">
        <v>730</v>
      </c>
      <c r="K14" s="2" t="s">
        <v>52</v>
      </c>
      <c r="L14" s="2" t="s">
        <v>52</v>
      </c>
      <c r="M14" s="2" t="s">
        <v>730</v>
      </c>
      <c r="N14" s="2" t="s">
        <v>52</v>
      </c>
    </row>
    <row r="15" spans="1:14" ht="30" customHeight="1">
      <c r="A15" s="8" t="s">
        <v>137</v>
      </c>
      <c r="B15" s="8" t="s">
        <v>134</v>
      </c>
      <c r="C15" s="8" t="s">
        <v>135</v>
      </c>
      <c r="D15" s="8" t="s">
        <v>61</v>
      </c>
      <c r="E15" s="13">
        <f>일위대가!F77</f>
        <v>1681</v>
      </c>
      <c r="F15" s="13">
        <f>일위대가!H77</f>
        <v>21130</v>
      </c>
      <c r="G15" s="13">
        <f>일위대가!J77</f>
        <v>386</v>
      </c>
      <c r="H15" s="13">
        <f t="shared" si="0"/>
        <v>23197</v>
      </c>
      <c r="I15" s="8" t="s">
        <v>136</v>
      </c>
      <c r="J15" s="8" t="s">
        <v>52</v>
      </c>
      <c r="K15" s="2" t="s">
        <v>52</v>
      </c>
      <c r="L15" s="2" t="s">
        <v>52</v>
      </c>
      <c r="M15" s="2" t="s">
        <v>52</v>
      </c>
      <c r="N15" s="2" t="s">
        <v>52</v>
      </c>
    </row>
    <row r="16" spans="1:14" ht="30" customHeight="1">
      <c r="A16" s="8" t="s">
        <v>141</v>
      </c>
      <c r="B16" s="8" t="s">
        <v>134</v>
      </c>
      <c r="C16" s="8" t="s">
        <v>139</v>
      </c>
      <c r="D16" s="8" t="s">
        <v>61</v>
      </c>
      <c r="E16" s="13">
        <f>일위대가!F82</f>
        <v>2521</v>
      </c>
      <c r="F16" s="13">
        <f>일위대가!H82</f>
        <v>12805</v>
      </c>
      <c r="G16" s="13">
        <f>일위대가!J82</f>
        <v>0</v>
      </c>
      <c r="H16" s="13">
        <f t="shared" si="0"/>
        <v>15326</v>
      </c>
      <c r="I16" s="8" t="s">
        <v>140</v>
      </c>
      <c r="J16" s="8" t="s">
        <v>748</v>
      </c>
      <c r="K16" s="2" t="s">
        <v>52</v>
      </c>
      <c r="L16" s="2" t="s">
        <v>52</v>
      </c>
      <c r="M16" s="2" t="s">
        <v>748</v>
      </c>
      <c r="N16" s="2" t="s">
        <v>52</v>
      </c>
    </row>
    <row r="17" spans="1:14" ht="30" customHeight="1">
      <c r="A17" s="8" t="s">
        <v>146</v>
      </c>
      <c r="B17" s="8" t="s">
        <v>143</v>
      </c>
      <c r="C17" s="8" t="s">
        <v>144</v>
      </c>
      <c r="D17" s="8" t="s">
        <v>61</v>
      </c>
      <c r="E17" s="13">
        <f>일위대가!F88</f>
        <v>0</v>
      </c>
      <c r="F17" s="13">
        <f>일위대가!H88</f>
        <v>5830</v>
      </c>
      <c r="G17" s="13">
        <f>일위대가!J88</f>
        <v>174</v>
      </c>
      <c r="H17" s="13">
        <f t="shared" si="0"/>
        <v>6004</v>
      </c>
      <c r="I17" s="8" t="s">
        <v>145</v>
      </c>
      <c r="J17" s="8" t="s">
        <v>52</v>
      </c>
      <c r="K17" s="2" t="s">
        <v>52</v>
      </c>
      <c r="L17" s="2" t="s">
        <v>52</v>
      </c>
      <c r="M17" s="2" t="s">
        <v>52</v>
      </c>
      <c r="N17" s="2" t="s">
        <v>52</v>
      </c>
    </row>
    <row r="18" spans="1:14" ht="30" customHeight="1">
      <c r="A18" s="8" t="s">
        <v>150</v>
      </c>
      <c r="B18" s="8" t="s">
        <v>143</v>
      </c>
      <c r="C18" s="8" t="s">
        <v>148</v>
      </c>
      <c r="D18" s="8" t="s">
        <v>61</v>
      </c>
      <c r="E18" s="13">
        <f>일위대가!F92</f>
        <v>0</v>
      </c>
      <c r="F18" s="13">
        <f>일위대가!H92</f>
        <v>1659</v>
      </c>
      <c r="G18" s="13">
        <f>일위대가!J92</f>
        <v>0</v>
      </c>
      <c r="H18" s="13">
        <f t="shared" si="0"/>
        <v>1659</v>
      </c>
      <c r="I18" s="8" t="s">
        <v>149</v>
      </c>
      <c r="J18" s="8" t="s">
        <v>52</v>
      </c>
      <c r="K18" s="2" t="s">
        <v>52</v>
      </c>
      <c r="L18" s="2" t="s">
        <v>52</v>
      </c>
      <c r="M18" s="2" t="s">
        <v>52</v>
      </c>
      <c r="N18" s="2" t="s">
        <v>52</v>
      </c>
    </row>
    <row r="19" spans="1:14" ht="30" customHeight="1">
      <c r="A19" s="8" t="s">
        <v>158</v>
      </c>
      <c r="B19" s="8" t="s">
        <v>154</v>
      </c>
      <c r="C19" s="8" t="s">
        <v>155</v>
      </c>
      <c r="D19" s="8" t="s">
        <v>156</v>
      </c>
      <c r="E19" s="13">
        <f>일위대가!F97</f>
        <v>638859</v>
      </c>
      <c r="F19" s="13">
        <f>일위대가!H97</f>
        <v>159954</v>
      </c>
      <c r="G19" s="13">
        <f>일위대가!J97</f>
        <v>4617</v>
      </c>
      <c r="H19" s="13">
        <f t="shared" si="0"/>
        <v>803430</v>
      </c>
      <c r="I19" s="8" t="s">
        <v>157</v>
      </c>
      <c r="J19" s="8" t="s">
        <v>52</v>
      </c>
      <c r="K19" s="2" t="s">
        <v>52</v>
      </c>
      <c r="L19" s="2" t="s">
        <v>52</v>
      </c>
      <c r="M19" s="2" t="s">
        <v>52</v>
      </c>
      <c r="N19" s="2" t="s">
        <v>52</v>
      </c>
    </row>
    <row r="20" spans="1:14" ht="30" customHeight="1">
      <c r="A20" s="8" t="s">
        <v>163</v>
      </c>
      <c r="B20" s="8" t="s">
        <v>160</v>
      </c>
      <c r="C20" s="8" t="s">
        <v>161</v>
      </c>
      <c r="D20" s="8" t="s">
        <v>156</v>
      </c>
      <c r="E20" s="13">
        <f>일위대가!F102</f>
        <v>322542</v>
      </c>
      <c r="F20" s="13">
        <f>일위대가!H102</f>
        <v>142182</v>
      </c>
      <c r="G20" s="13">
        <f>일위대가!J102</f>
        <v>4104</v>
      </c>
      <c r="H20" s="13">
        <f t="shared" si="0"/>
        <v>468828</v>
      </c>
      <c r="I20" s="8" t="s">
        <v>162</v>
      </c>
      <c r="J20" s="8" t="s">
        <v>52</v>
      </c>
      <c r="K20" s="2" t="s">
        <v>52</v>
      </c>
      <c r="L20" s="2" t="s">
        <v>52</v>
      </c>
      <c r="M20" s="2" t="s">
        <v>52</v>
      </c>
      <c r="N20" s="2" t="s">
        <v>52</v>
      </c>
    </row>
    <row r="21" spans="1:14" ht="30" customHeight="1">
      <c r="A21" s="8" t="s">
        <v>168</v>
      </c>
      <c r="B21" s="8" t="s">
        <v>165</v>
      </c>
      <c r="C21" s="8" t="s">
        <v>166</v>
      </c>
      <c r="D21" s="8" t="s">
        <v>156</v>
      </c>
      <c r="E21" s="13">
        <f>일위대가!F106</f>
        <v>127586</v>
      </c>
      <c r="F21" s="13">
        <f>일위대가!H106</f>
        <v>630075</v>
      </c>
      <c r="G21" s="13">
        <f>일위대가!J106</f>
        <v>16792</v>
      </c>
      <c r="H21" s="13">
        <f t="shared" si="0"/>
        <v>774453</v>
      </c>
      <c r="I21" s="8" t="s">
        <v>167</v>
      </c>
      <c r="J21" s="8" t="s">
        <v>52</v>
      </c>
      <c r="K21" s="2" t="s">
        <v>52</v>
      </c>
      <c r="L21" s="2" t="s">
        <v>52</v>
      </c>
      <c r="M21" s="2" t="s">
        <v>52</v>
      </c>
      <c r="N21" s="2" t="s">
        <v>52</v>
      </c>
    </row>
    <row r="22" spans="1:14" ht="30" customHeight="1">
      <c r="A22" s="8" t="s">
        <v>173</v>
      </c>
      <c r="B22" s="8" t="s">
        <v>170</v>
      </c>
      <c r="C22" s="8" t="s">
        <v>171</v>
      </c>
      <c r="D22" s="8" t="s">
        <v>156</v>
      </c>
      <c r="E22" s="13">
        <f>일위대가!F110</f>
        <v>128625</v>
      </c>
      <c r="F22" s="13">
        <f>일위대가!H110</f>
        <v>635208</v>
      </c>
      <c r="G22" s="13">
        <f>일위대가!J110</f>
        <v>16929</v>
      </c>
      <c r="H22" s="13">
        <f t="shared" si="0"/>
        <v>780762</v>
      </c>
      <c r="I22" s="8" t="s">
        <v>172</v>
      </c>
      <c r="J22" s="8" t="s">
        <v>52</v>
      </c>
      <c r="K22" s="2" t="s">
        <v>52</v>
      </c>
      <c r="L22" s="2" t="s">
        <v>52</v>
      </c>
      <c r="M22" s="2" t="s">
        <v>52</v>
      </c>
      <c r="N22" s="2" t="s">
        <v>52</v>
      </c>
    </row>
    <row r="23" spans="1:14" ht="30" customHeight="1">
      <c r="A23" s="8" t="s">
        <v>178</v>
      </c>
      <c r="B23" s="8" t="s">
        <v>175</v>
      </c>
      <c r="C23" s="8" t="s">
        <v>176</v>
      </c>
      <c r="D23" s="8" t="s">
        <v>156</v>
      </c>
      <c r="E23" s="13">
        <f>일위대가!F114</f>
        <v>97703</v>
      </c>
      <c r="F23" s="13">
        <f>일위대가!H114</f>
        <v>482502</v>
      </c>
      <c r="G23" s="13">
        <f>일위대가!J114</f>
        <v>12859</v>
      </c>
      <c r="H23" s="13">
        <f t="shared" si="0"/>
        <v>593064</v>
      </c>
      <c r="I23" s="8" t="s">
        <v>177</v>
      </c>
      <c r="J23" s="8" t="s">
        <v>52</v>
      </c>
      <c r="K23" s="2" t="s">
        <v>52</v>
      </c>
      <c r="L23" s="2" t="s">
        <v>52</v>
      </c>
      <c r="M23" s="2" t="s">
        <v>52</v>
      </c>
      <c r="N23" s="2" t="s">
        <v>52</v>
      </c>
    </row>
    <row r="24" spans="1:14" ht="30" customHeight="1">
      <c r="A24" s="8" t="s">
        <v>183</v>
      </c>
      <c r="B24" s="8" t="s">
        <v>180</v>
      </c>
      <c r="C24" s="8" t="s">
        <v>181</v>
      </c>
      <c r="D24" s="8" t="s">
        <v>156</v>
      </c>
      <c r="E24" s="13">
        <f>일위대가!F118</f>
        <v>84191</v>
      </c>
      <c r="F24" s="13">
        <f>일위대가!H118</f>
        <v>415773</v>
      </c>
      <c r="G24" s="13">
        <f>일위대가!J118</f>
        <v>11080</v>
      </c>
      <c r="H24" s="13">
        <f t="shared" si="0"/>
        <v>511044</v>
      </c>
      <c r="I24" s="8" t="s">
        <v>182</v>
      </c>
      <c r="J24" s="8" t="s">
        <v>52</v>
      </c>
      <c r="K24" s="2" t="s">
        <v>52</v>
      </c>
      <c r="L24" s="2" t="s">
        <v>52</v>
      </c>
      <c r="M24" s="2" t="s">
        <v>52</v>
      </c>
      <c r="N24" s="2" t="s">
        <v>52</v>
      </c>
    </row>
    <row r="25" spans="1:14" ht="30" customHeight="1">
      <c r="A25" s="8" t="s">
        <v>188</v>
      </c>
      <c r="B25" s="8" t="s">
        <v>185</v>
      </c>
      <c r="C25" s="8" t="s">
        <v>186</v>
      </c>
      <c r="D25" s="8" t="s">
        <v>156</v>
      </c>
      <c r="E25" s="13">
        <f>일위대가!F122</f>
        <v>36898</v>
      </c>
      <c r="F25" s="13">
        <f>일위대가!H122</f>
        <v>182221</v>
      </c>
      <c r="G25" s="13">
        <f>일위대가!J122</f>
        <v>4856</v>
      </c>
      <c r="H25" s="13">
        <f t="shared" si="0"/>
        <v>223975</v>
      </c>
      <c r="I25" s="8" t="s">
        <v>187</v>
      </c>
      <c r="J25" s="8" t="s">
        <v>52</v>
      </c>
      <c r="K25" s="2" t="s">
        <v>52</v>
      </c>
      <c r="L25" s="2" t="s">
        <v>52</v>
      </c>
      <c r="M25" s="2" t="s">
        <v>52</v>
      </c>
      <c r="N25" s="2" t="s">
        <v>52</v>
      </c>
    </row>
    <row r="26" spans="1:14" ht="30" customHeight="1">
      <c r="A26" s="8" t="s">
        <v>193</v>
      </c>
      <c r="B26" s="8" t="s">
        <v>190</v>
      </c>
      <c r="C26" s="8" t="s">
        <v>191</v>
      </c>
      <c r="D26" s="8" t="s">
        <v>156</v>
      </c>
      <c r="E26" s="13">
        <f>일위대가!F126</f>
        <v>65742</v>
      </c>
      <c r="F26" s="13">
        <f>일위대가!H126</f>
        <v>324662</v>
      </c>
      <c r="G26" s="13">
        <f>일위대가!J126</f>
        <v>8652</v>
      </c>
      <c r="H26" s="13">
        <f t="shared" si="0"/>
        <v>399056</v>
      </c>
      <c r="I26" s="8" t="s">
        <v>192</v>
      </c>
      <c r="J26" s="8" t="s">
        <v>52</v>
      </c>
      <c r="K26" s="2" t="s">
        <v>52</v>
      </c>
      <c r="L26" s="2" t="s">
        <v>52</v>
      </c>
      <c r="M26" s="2" t="s">
        <v>52</v>
      </c>
      <c r="N26" s="2" t="s">
        <v>52</v>
      </c>
    </row>
    <row r="27" spans="1:14" ht="30" customHeight="1">
      <c r="A27" s="8" t="s">
        <v>210</v>
      </c>
      <c r="B27" s="8" t="s">
        <v>207</v>
      </c>
      <c r="C27" s="8" t="s">
        <v>208</v>
      </c>
      <c r="D27" s="8" t="s">
        <v>91</v>
      </c>
      <c r="E27" s="13">
        <f>일위대가!F130</f>
        <v>282</v>
      </c>
      <c r="F27" s="13">
        <f>일위대가!H130</f>
        <v>0</v>
      </c>
      <c r="G27" s="13">
        <f>일위대가!J130</f>
        <v>0</v>
      </c>
      <c r="H27" s="13">
        <f t="shared" si="0"/>
        <v>282</v>
      </c>
      <c r="I27" s="8" t="s">
        <v>209</v>
      </c>
      <c r="J27" s="8" t="s">
        <v>794</v>
      </c>
      <c r="K27" s="2" t="s">
        <v>52</v>
      </c>
      <c r="L27" s="2" t="s">
        <v>52</v>
      </c>
      <c r="M27" s="2" t="s">
        <v>794</v>
      </c>
      <c r="N27" s="2" t="s">
        <v>52</v>
      </c>
    </row>
    <row r="28" spans="1:14" ht="30" customHeight="1">
      <c r="A28" s="8" t="s">
        <v>215</v>
      </c>
      <c r="B28" s="8" t="s">
        <v>212</v>
      </c>
      <c r="C28" s="8" t="s">
        <v>213</v>
      </c>
      <c r="D28" s="8" t="s">
        <v>91</v>
      </c>
      <c r="E28" s="13">
        <f>일위대가!F135</f>
        <v>565</v>
      </c>
      <c r="F28" s="13">
        <f>일위대가!H135</f>
        <v>4483</v>
      </c>
      <c r="G28" s="13">
        <f>일위대가!J135</f>
        <v>0</v>
      </c>
      <c r="H28" s="13">
        <f t="shared" si="0"/>
        <v>5048</v>
      </c>
      <c r="I28" s="8" t="s">
        <v>214</v>
      </c>
      <c r="J28" s="8" t="s">
        <v>794</v>
      </c>
      <c r="K28" s="2" t="s">
        <v>52</v>
      </c>
      <c r="L28" s="2" t="s">
        <v>52</v>
      </c>
      <c r="M28" s="2" t="s">
        <v>794</v>
      </c>
      <c r="N28" s="2" t="s">
        <v>52</v>
      </c>
    </row>
    <row r="29" spans="1:14" ht="30" customHeight="1">
      <c r="A29" s="8" t="s">
        <v>221</v>
      </c>
      <c r="B29" s="8" t="s">
        <v>217</v>
      </c>
      <c r="C29" s="8" t="s">
        <v>218</v>
      </c>
      <c r="D29" s="8" t="s">
        <v>219</v>
      </c>
      <c r="E29" s="13">
        <f>일위대가!F140</f>
        <v>0</v>
      </c>
      <c r="F29" s="13">
        <f>일위대가!H140</f>
        <v>2191</v>
      </c>
      <c r="G29" s="13">
        <f>일위대가!J140</f>
        <v>43</v>
      </c>
      <c r="H29" s="13">
        <f t="shared" si="0"/>
        <v>2234</v>
      </c>
      <c r="I29" s="8" t="s">
        <v>220</v>
      </c>
      <c r="J29" s="8" t="s">
        <v>807</v>
      </c>
      <c r="K29" s="2" t="s">
        <v>52</v>
      </c>
      <c r="L29" s="2" t="s">
        <v>52</v>
      </c>
      <c r="M29" s="2" t="s">
        <v>807</v>
      </c>
      <c r="N29" s="2" t="s">
        <v>52</v>
      </c>
    </row>
    <row r="30" spans="1:14" ht="30" customHeight="1">
      <c r="A30" s="8" t="s">
        <v>226</v>
      </c>
      <c r="B30" s="8" t="s">
        <v>223</v>
      </c>
      <c r="C30" s="8" t="s">
        <v>224</v>
      </c>
      <c r="D30" s="8" t="s">
        <v>219</v>
      </c>
      <c r="E30" s="13">
        <f>일위대가!F146</f>
        <v>0</v>
      </c>
      <c r="F30" s="13">
        <f>일위대가!H146</f>
        <v>16636</v>
      </c>
      <c r="G30" s="13">
        <f>일위대가!J146</f>
        <v>332</v>
      </c>
      <c r="H30" s="13">
        <f t="shared" si="0"/>
        <v>16968</v>
      </c>
      <c r="I30" s="8" t="s">
        <v>225</v>
      </c>
      <c r="J30" s="8" t="s">
        <v>813</v>
      </c>
      <c r="K30" s="2" t="s">
        <v>52</v>
      </c>
      <c r="L30" s="2" t="s">
        <v>52</v>
      </c>
      <c r="M30" s="2" t="s">
        <v>813</v>
      </c>
      <c r="N30" s="2" t="s">
        <v>52</v>
      </c>
    </row>
    <row r="31" spans="1:14" ht="30" customHeight="1">
      <c r="A31" s="8" t="s">
        <v>230</v>
      </c>
      <c r="B31" s="8" t="s">
        <v>228</v>
      </c>
      <c r="C31" s="8" t="s">
        <v>224</v>
      </c>
      <c r="D31" s="8" t="s">
        <v>219</v>
      </c>
      <c r="E31" s="13">
        <f>일위대가!F152</f>
        <v>0</v>
      </c>
      <c r="F31" s="13">
        <f>일위대가!H152</f>
        <v>25759</v>
      </c>
      <c r="G31" s="13">
        <f>일위대가!J152</f>
        <v>515</v>
      </c>
      <c r="H31" s="13">
        <f t="shared" si="0"/>
        <v>26274</v>
      </c>
      <c r="I31" s="8" t="s">
        <v>229</v>
      </c>
      <c r="J31" s="8" t="s">
        <v>818</v>
      </c>
      <c r="K31" s="2" t="s">
        <v>52</v>
      </c>
      <c r="L31" s="2" t="s">
        <v>52</v>
      </c>
      <c r="M31" s="2" t="s">
        <v>818</v>
      </c>
      <c r="N31" s="2" t="s">
        <v>52</v>
      </c>
    </row>
    <row r="32" spans="1:14" ht="30" customHeight="1">
      <c r="A32" s="8" t="s">
        <v>234</v>
      </c>
      <c r="B32" s="8" t="s">
        <v>232</v>
      </c>
      <c r="C32" s="8" t="s">
        <v>52</v>
      </c>
      <c r="D32" s="8" t="s">
        <v>61</v>
      </c>
      <c r="E32" s="13">
        <f>일위대가!F156</f>
        <v>34000</v>
      </c>
      <c r="F32" s="13">
        <f>일위대가!H156</f>
        <v>0</v>
      </c>
      <c r="G32" s="13">
        <f>일위대가!J156</f>
        <v>0</v>
      </c>
      <c r="H32" s="13">
        <f t="shared" si="0"/>
        <v>34000</v>
      </c>
      <c r="I32" s="8" t="s">
        <v>233</v>
      </c>
      <c r="J32" s="8" t="s">
        <v>52</v>
      </c>
      <c r="K32" s="2" t="s">
        <v>52</v>
      </c>
      <c r="L32" s="2" t="s">
        <v>52</v>
      </c>
      <c r="M32" s="2" t="s">
        <v>52</v>
      </c>
      <c r="N32" s="2" t="s">
        <v>52</v>
      </c>
    </row>
    <row r="33" spans="1:14" ht="30" customHeight="1">
      <c r="A33" s="8" t="s">
        <v>238</v>
      </c>
      <c r="B33" s="8" t="s">
        <v>236</v>
      </c>
      <c r="C33" s="8" t="s">
        <v>52</v>
      </c>
      <c r="D33" s="8" t="s">
        <v>91</v>
      </c>
      <c r="E33" s="13">
        <f>일위대가!F160</f>
        <v>2880</v>
      </c>
      <c r="F33" s="13">
        <f>일위대가!H160</f>
        <v>0</v>
      </c>
      <c r="G33" s="13">
        <f>일위대가!J160</f>
        <v>0</v>
      </c>
      <c r="H33" s="13">
        <f t="shared" si="0"/>
        <v>2880</v>
      </c>
      <c r="I33" s="8" t="s">
        <v>237</v>
      </c>
      <c r="J33" s="8" t="s">
        <v>828</v>
      </c>
      <c r="K33" s="2" t="s">
        <v>52</v>
      </c>
      <c r="L33" s="2" t="s">
        <v>52</v>
      </c>
      <c r="M33" s="2" t="s">
        <v>828</v>
      </c>
      <c r="N33" s="2" t="s">
        <v>52</v>
      </c>
    </row>
    <row r="34" spans="1:14" ht="30" customHeight="1">
      <c r="A34" s="8" t="s">
        <v>243</v>
      </c>
      <c r="B34" s="8" t="s">
        <v>240</v>
      </c>
      <c r="C34" s="8" t="s">
        <v>241</v>
      </c>
      <c r="D34" s="8" t="s">
        <v>61</v>
      </c>
      <c r="E34" s="13">
        <f>일위대가!F164</f>
        <v>0</v>
      </c>
      <c r="F34" s="13">
        <f>일위대가!H164</f>
        <v>20480</v>
      </c>
      <c r="G34" s="13">
        <f>일위대가!J164</f>
        <v>0</v>
      </c>
      <c r="H34" s="13">
        <f t="shared" si="0"/>
        <v>20480</v>
      </c>
      <c r="I34" s="8" t="s">
        <v>242</v>
      </c>
      <c r="J34" s="8" t="s">
        <v>833</v>
      </c>
      <c r="K34" s="2" t="s">
        <v>52</v>
      </c>
      <c r="L34" s="2" t="s">
        <v>52</v>
      </c>
      <c r="M34" s="2" t="s">
        <v>833</v>
      </c>
      <c r="N34" s="2" t="s">
        <v>52</v>
      </c>
    </row>
    <row r="35" spans="1:14" ht="30" customHeight="1">
      <c r="A35" s="8" t="s">
        <v>320</v>
      </c>
      <c r="B35" s="8" t="s">
        <v>317</v>
      </c>
      <c r="C35" s="8" t="s">
        <v>318</v>
      </c>
      <c r="D35" s="8" t="s">
        <v>91</v>
      </c>
      <c r="E35" s="13">
        <f>일위대가!F169</f>
        <v>165</v>
      </c>
      <c r="F35" s="13">
        <f>일위대가!H169</f>
        <v>1631</v>
      </c>
      <c r="G35" s="13">
        <f>일위대가!J169</f>
        <v>0</v>
      </c>
      <c r="H35" s="13">
        <f t="shared" si="0"/>
        <v>1796</v>
      </c>
      <c r="I35" s="8" t="s">
        <v>319</v>
      </c>
      <c r="J35" s="8" t="s">
        <v>52</v>
      </c>
      <c r="K35" s="2" t="s">
        <v>52</v>
      </c>
      <c r="L35" s="2" t="s">
        <v>52</v>
      </c>
      <c r="M35" s="2" t="s">
        <v>52</v>
      </c>
      <c r="N35" s="2" t="s">
        <v>52</v>
      </c>
    </row>
    <row r="36" spans="1:14" ht="30" customHeight="1">
      <c r="A36" s="8" t="s">
        <v>325</v>
      </c>
      <c r="B36" s="8" t="s">
        <v>322</v>
      </c>
      <c r="C36" s="8" t="s">
        <v>323</v>
      </c>
      <c r="D36" s="8" t="s">
        <v>91</v>
      </c>
      <c r="E36" s="13">
        <f>일위대가!F175</f>
        <v>178</v>
      </c>
      <c r="F36" s="13">
        <f>일위대가!H175</f>
        <v>1864</v>
      </c>
      <c r="G36" s="13">
        <f>일위대가!J175</f>
        <v>0</v>
      </c>
      <c r="H36" s="13">
        <f t="shared" ref="H36:H67" si="1">E36+F36+G36</f>
        <v>2042</v>
      </c>
      <c r="I36" s="8" t="s">
        <v>324</v>
      </c>
      <c r="J36" s="8" t="s">
        <v>52</v>
      </c>
      <c r="K36" s="2" t="s">
        <v>52</v>
      </c>
      <c r="L36" s="2" t="s">
        <v>52</v>
      </c>
      <c r="M36" s="2" t="s">
        <v>52</v>
      </c>
      <c r="N36" s="2" t="s">
        <v>52</v>
      </c>
    </row>
    <row r="37" spans="1:14" ht="30" customHeight="1">
      <c r="A37" s="8" t="s">
        <v>330</v>
      </c>
      <c r="B37" s="8" t="s">
        <v>327</v>
      </c>
      <c r="C37" s="8" t="s">
        <v>328</v>
      </c>
      <c r="D37" s="8" t="s">
        <v>61</v>
      </c>
      <c r="E37" s="13">
        <f>일위대가!F181</f>
        <v>641</v>
      </c>
      <c r="F37" s="13">
        <f>일위대가!H181</f>
        <v>7443</v>
      </c>
      <c r="G37" s="13">
        <f>일위대가!J181</f>
        <v>0</v>
      </c>
      <c r="H37" s="13">
        <f t="shared" si="1"/>
        <v>8084</v>
      </c>
      <c r="I37" s="8" t="s">
        <v>329</v>
      </c>
      <c r="J37" s="8" t="s">
        <v>854</v>
      </c>
      <c r="K37" s="2" t="s">
        <v>52</v>
      </c>
      <c r="L37" s="2" t="s">
        <v>52</v>
      </c>
      <c r="M37" s="2" t="s">
        <v>854</v>
      </c>
      <c r="N37" s="2" t="s">
        <v>52</v>
      </c>
    </row>
    <row r="38" spans="1:14" ht="30" customHeight="1">
      <c r="A38" s="8" t="s">
        <v>334</v>
      </c>
      <c r="B38" s="8" t="s">
        <v>327</v>
      </c>
      <c r="C38" s="8" t="s">
        <v>332</v>
      </c>
      <c r="D38" s="8" t="s">
        <v>61</v>
      </c>
      <c r="E38" s="13">
        <f>일위대가!F187</f>
        <v>1993</v>
      </c>
      <c r="F38" s="13">
        <f>일위대가!H187</f>
        <v>13653</v>
      </c>
      <c r="G38" s="13">
        <f>일위대가!J187</f>
        <v>166</v>
      </c>
      <c r="H38" s="13">
        <f t="shared" si="1"/>
        <v>15812</v>
      </c>
      <c r="I38" s="8" t="s">
        <v>333</v>
      </c>
      <c r="J38" s="8" t="s">
        <v>866</v>
      </c>
      <c r="K38" s="2" t="s">
        <v>52</v>
      </c>
      <c r="L38" s="2" t="s">
        <v>52</v>
      </c>
      <c r="M38" s="2" t="s">
        <v>866</v>
      </c>
      <c r="N38" s="2" t="s">
        <v>52</v>
      </c>
    </row>
    <row r="39" spans="1:14" ht="30" customHeight="1">
      <c r="A39" s="8" t="s">
        <v>338</v>
      </c>
      <c r="B39" s="8" t="s">
        <v>327</v>
      </c>
      <c r="C39" s="8" t="s">
        <v>336</v>
      </c>
      <c r="D39" s="8" t="s">
        <v>61</v>
      </c>
      <c r="E39" s="13">
        <f>일위대가!F193</f>
        <v>1993</v>
      </c>
      <c r="F39" s="13">
        <f>일위대가!H193</f>
        <v>16384</v>
      </c>
      <c r="G39" s="13">
        <f>일위대가!J193</f>
        <v>166</v>
      </c>
      <c r="H39" s="13">
        <f t="shared" si="1"/>
        <v>18543</v>
      </c>
      <c r="I39" s="8" t="s">
        <v>337</v>
      </c>
      <c r="J39" s="8" t="s">
        <v>866</v>
      </c>
      <c r="K39" s="2" t="s">
        <v>52</v>
      </c>
      <c r="L39" s="2" t="s">
        <v>52</v>
      </c>
      <c r="M39" s="2" t="s">
        <v>866</v>
      </c>
      <c r="N39" s="2" t="s">
        <v>52</v>
      </c>
    </row>
    <row r="40" spans="1:14" ht="30" customHeight="1">
      <c r="A40" s="8" t="s">
        <v>343</v>
      </c>
      <c r="B40" s="8" t="s">
        <v>340</v>
      </c>
      <c r="C40" s="8" t="s">
        <v>341</v>
      </c>
      <c r="D40" s="8" t="s">
        <v>61</v>
      </c>
      <c r="E40" s="13">
        <f>일위대가!F198</f>
        <v>6047</v>
      </c>
      <c r="F40" s="13">
        <f>일위대가!H198</f>
        <v>8852</v>
      </c>
      <c r="G40" s="13">
        <f>일위대가!J198</f>
        <v>0</v>
      </c>
      <c r="H40" s="13">
        <f t="shared" si="1"/>
        <v>14899</v>
      </c>
      <c r="I40" s="8" t="s">
        <v>342</v>
      </c>
      <c r="J40" s="8" t="s">
        <v>885</v>
      </c>
      <c r="K40" s="2" t="s">
        <v>52</v>
      </c>
      <c r="L40" s="2" t="s">
        <v>52</v>
      </c>
      <c r="M40" s="2" t="s">
        <v>885</v>
      </c>
      <c r="N40" s="2" t="s">
        <v>52</v>
      </c>
    </row>
    <row r="41" spans="1:14" ht="30" customHeight="1">
      <c r="A41" s="8" t="s">
        <v>351</v>
      </c>
      <c r="B41" s="8" t="s">
        <v>347</v>
      </c>
      <c r="C41" s="8" t="s">
        <v>348</v>
      </c>
      <c r="D41" s="8" t="s">
        <v>349</v>
      </c>
      <c r="E41" s="13">
        <f>일위대가!F202</f>
        <v>2332</v>
      </c>
      <c r="F41" s="13">
        <f>일위대가!H202</f>
        <v>80818</v>
      </c>
      <c r="G41" s="13">
        <f>일위대가!J202</f>
        <v>2145</v>
      </c>
      <c r="H41" s="13">
        <f t="shared" si="1"/>
        <v>85295</v>
      </c>
      <c r="I41" s="8" t="s">
        <v>350</v>
      </c>
      <c r="J41" s="8" t="s">
        <v>896</v>
      </c>
      <c r="K41" s="2" t="s">
        <v>52</v>
      </c>
      <c r="L41" s="2" t="s">
        <v>52</v>
      </c>
      <c r="M41" s="2" t="s">
        <v>896</v>
      </c>
      <c r="N41" s="2" t="s">
        <v>52</v>
      </c>
    </row>
    <row r="42" spans="1:14" ht="30" customHeight="1">
      <c r="A42" s="8" t="s">
        <v>356</v>
      </c>
      <c r="B42" s="8" t="s">
        <v>353</v>
      </c>
      <c r="C42" s="8" t="s">
        <v>354</v>
      </c>
      <c r="D42" s="8" t="s">
        <v>156</v>
      </c>
      <c r="E42" s="13">
        <f>일위대가!F207</f>
        <v>0</v>
      </c>
      <c r="F42" s="13">
        <f>일위대가!H207</f>
        <v>34572</v>
      </c>
      <c r="G42" s="13">
        <f>일위대가!J207</f>
        <v>1037</v>
      </c>
      <c r="H42" s="13">
        <f t="shared" si="1"/>
        <v>35609</v>
      </c>
      <c r="I42" s="8" t="s">
        <v>355</v>
      </c>
      <c r="J42" s="8" t="s">
        <v>52</v>
      </c>
      <c r="K42" s="2" t="s">
        <v>52</v>
      </c>
      <c r="L42" s="2" t="s">
        <v>52</v>
      </c>
      <c r="M42" s="2" t="s">
        <v>52</v>
      </c>
      <c r="N42" s="2" t="s">
        <v>52</v>
      </c>
    </row>
    <row r="43" spans="1:14" ht="30" customHeight="1">
      <c r="A43" s="8" t="s">
        <v>373</v>
      </c>
      <c r="B43" s="8" t="s">
        <v>369</v>
      </c>
      <c r="C43" s="8" t="s">
        <v>370</v>
      </c>
      <c r="D43" s="8" t="s">
        <v>371</v>
      </c>
      <c r="E43" s="13">
        <f>일위대가!F211</f>
        <v>0</v>
      </c>
      <c r="F43" s="13">
        <f>일위대가!H211</f>
        <v>0</v>
      </c>
      <c r="G43" s="13">
        <f>일위대가!J211</f>
        <v>40407</v>
      </c>
      <c r="H43" s="13">
        <f t="shared" si="1"/>
        <v>40407</v>
      </c>
      <c r="I43" s="8" t="s">
        <v>372</v>
      </c>
      <c r="J43" s="8" t="s">
        <v>52</v>
      </c>
      <c r="K43" s="2" t="s">
        <v>52</v>
      </c>
      <c r="L43" s="2" t="s">
        <v>52</v>
      </c>
      <c r="M43" s="2" t="s">
        <v>52</v>
      </c>
      <c r="N43" s="2" t="s">
        <v>52</v>
      </c>
    </row>
    <row r="44" spans="1:14" ht="30" customHeight="1">
      <c r="A44" s="8" t="s">
        <v>377</v>
      </c>
      <c r="B44" s="8" t="s">
        <v>369</v>
      </c>
      <c r="C44" s="8" t="s">
        <v>375</v>
      </c>
      <c r="D44" s="8" t="s">
        <v>371</v>
      </c>
      <c r="E44" s="13">
        <f>일위대가!F215</f>
        <v>0</v>
      </c>
      <c r="F44" s="13">
        <f>일위대가!H215</f>
        <v>0</v>
      </c>
      <c r="G44" s="13">
        <f>일위대가!J215</f>
        <v>141759</v>
      </c>
      <c r="H44" s="13">
        <f t="shared" si="1"/>
        <v>141759</v>
      </c>
      <c r="I44" s="8" t="s">
        <v>376</v>
      </c>
      <c r="J44" s="8" t="s">
        <v>52</v>
      </c>
      <c r="K44" s="2" t="s">
        <v>52</v>
      </c>
      <c r="L44" s="2" t="s">
        <v>52</v>
      </c>
      <c r="M44" s="2" t="s">
        <v>52</v>
      </c>
      <c r="N44" s="2" t="s">
        <v>52</v>
      </c>
    </row>
    <row r="45" spans="1:14" ht="30" customHeight="1">
      <c r="A45" s="8" t="s">
        <v>382</v>
      </c>
      <c r="B45" s="8" t="s">
        <v>379</v>
      </c>
      <c r="C45" s="8" t="s">
        <v>380</v>
      </c>
      <c r="D45" s="8" t="s">
        <v>371</v>
      </c>
      <c r="E45" s="13">
        <f>일위대가!F220</f>
        <v>0</v>
      </c>
      <c r="F45" s="13">
        <f>일위대가!H220</f>
        <v>0</v>
      </c>
      <c r="G45" s="13">
        <f>일위대가!J220</f>
        <v>15226</v>
      </c>
      <c r="H45" s="13">
        <f t="shared" si="1"/>
        <v>15226</v>
      </c>
      <c r="I45" s="8" t="s">
        <v>381</v>
      </c>
      <c r="J45" s="8" t="s">
        <v>52</v>
      </c>
      <c r="K45" s="2" t="s">
        <v>52</v>
      </c>
      <c r="L45" s="2" t="s">
        <v>52</v>
      </c>
      <c r="M45" s="2" t="s">
        <v>52</v>
      </c>
      <c r="N45" s="2" t="s">
        <v>52</v>
      </c>
    </row>
    <row r="46" spans="1:14" ht="30" customHeight="1">
      <c r="A46" s="8" t="s">
        <v>403</v>
      </c>
      <c r="B46" s="8" t="s">
        <v>400</v>
      </c>
      <c r="C46" s="8" t="s">
        <v>401</v>
      </c>
      <c r="D46" s="8" t="s">
        <v>61</v>
      </c>
      <c r="E46" s="13">
        <f>일위대가!F225</f>
        <v>8833</v>
      </c>
      <c r="F46" s="13">
        <f>일위대가!H225</f>
        <v>45858</v>
      </c>
      <c r="G46" s="13">
        <f>일위대가!J225</f>
        <v>1111</v>
      </c>
      <c r="H46" s="13">
        <f t="shared" si="1"/>
        <v>55802</v>
      </c>
      <c r="I46" s="8" t="s">
        <v>402</v>
      </c>
      <c r="J46" s="8" t="s">
        <v>52</v>
      </c>
      <c r="K46" s="2" t="s">
        <v>52</v>
      </c>
      <c r="L46" s="2" t="s">
        <v>52</v>
      </c>
      <c r="M46" s="2" t="s">
        <v>52</v>
      </c>
      <c r="N46" s="2" t="s">
        <v>52</v>
      </c>
    </row>
    <row r="47" spans="1:14" ht="30" customHeight="1">
      <c r="A47" s="8" t="s">
        <v>409</v>
      </c>
      <c r="B47" s="8" t="s">
        <v>406</v>
      </c>
      <c r="C47" s="8" t="s">
        <v>407</v>
      </c>
      <c r="D47" s="8" t="s">
        <v>61</v>
      </c>
      <c r="E47" s="13">
        <f>일위대가!F231</f>
        <v>6355</v>
      </c>
      <c r="F47" s="13">
        <f>일위대가!H231</f>
        <v>11610</v>
      </c>
      <c r="G47" s="13">
        <f>일위대가!J231</f>
        <v>0</v>
      </c>
      <c r="H47" s="13">
        <f t="shared" si="1"/>
        <v>17965</v>
      </c>
      <c r="I47" s="8" t="s">
        <v>408</v>
      </c>
      <c r="J47" s="8" t="s">
        <v>52</v>
      </c>
      <c r="K47" s="2" t="s">
        <v>52</v>
      </c>
      <c r="L47" s="2" t="s">
        <v>52</v>
      </c>
      <c r="M47" s="2" t="s">
        <v>52</v>
      </c>
      <c r="N47" s="2" t="s">
        <v>52</v>
      </c>
    </row>
    <row r="48" spans="1:14" ht="30" customHeight="1">
      <c r="A48" s="8" t="s">
        <v>416</v>
      </c>
      <c r="B48" s="8" t="s">
        <v>413</v>
      </c>
      <c r="C48" s="8" t="s">
        <v>414</v>
      </c>
      <c r="D48" s="8" t="s">
        <v>61</v>
      </c>
      <c r="E48" s="13">
        <f>일위대가!F241</f>
        <v>19925</v>
      </c>
      <c r="F48" s="13">
        <f>일위대가!H241</f>
        <v>21087</v>
      </c>
      <c r="G48" s="13">
        <f>일위대가!J241</f>
        <v>731</v>
      </c>
      <c r="H48" s="13">
        <f t="shared" si="1"/>
        <v>41743</v>
      </c>
      <c r="I48" s="8" t="s">
        <v>415</v>
      </c>
      <c r="J48" s="8" t="s">
        <v>940</v>
      </c>
      <c r="K48" s="2" t="s">
        <v>52</v>
      </c>
      <c r="L48" s="2" t="s">
        <v>52</v>
      </c>
      <c r="M48" s="2" t="s">
        <v>940</v>
      </c>
      <c r="N48" s="2" t="s">
        <v>52</v>
      </c>
    </row>
    <row r="49" spans="1:14" ht="30" customHeight="1">
      <c r="A49" s="8" t="s">
        <v>420</v>
      </c>
      <c r="B49" s="8" t="s">
        <v>413</v>
      </c>
      <c r="C49" s="8" t="s">
        <v>418</v>
      </c>
      <c r="D49" s="8" t="s">
        <v>61</v>
      </c>
      <c r="E49" s="13">
        <f>일위대가!F251</f>
        <v>19925</v>
      </c>
      <c r="F49" s="13">
        <f>일위대가!H251</f>
        <v>24711</v>
      </c>
      <c r="G49" s="13">
        <f>일위대가!J251</f>
        <v>803</v>
      </c>
      <c r="H49" s="13">
        <f t="shared" si="1"/>
        <v>45439</v>
      </c>
      <c r="I49" s="8" t="s">
        <v>419</v>
      </c>
      <c r="J49" s="8" t="s">
        <v>940</v>
      </c>
      <c r="K49" s="2" t="s">
        <v>52</v>
      </c>
      <c r="L49" s="2" t="s">
        <v>52</v>
      </c>
      <c r="M49" s="2" t="s">
        <v>940</v>
      </c>
      <c r="N49" s="2" t="s">
        <v>52</v>
      </c>
    </row>
    <row r="50" spans="1:14" ht="30" customHeight="1">
      <c r="A50" s="8" t="s">
        <v>427</v>
      </c>
      <c r="B50" s="8" t="s">
        <v>424</v>
      </c>
      <c r="C50" s="8" t="s">
        <v>425</v>
      </c>
      <c r="D50" s="8" t="s">
        <v>197</v>
      </c>
      <c r="E50" s="13">
        <f>일위대가!F258</f>
        <v>24597</v>
      </c>
      <c r="F50" s="13">
        <f>일위대가!H258</f>
        <v>156275</v>
      </c>
      <c r="G50" s="13">
        <f>일위대가!J258</f>
        <v>4545</v>
      </c>
      <c r="H50" s="13">
        <f t="shared" si="1"/>
        <v>185417</v>
      </c>
      <c r="I50" s="8" t="s">
        <v>426</v>
      </c>
      <c r="J50" s="8" t="s">
        <v>52</v>
      </c>
      <c r="K50" s="2" t="s">
        <v>52</v>
      </c>
      <c r="L50" s="2" t="s">
        <v>52</v>
      </c>
      <c r="M50" s="2" t="s">
        <v>52</v>
      </c>
      <c r="N50" s="2" t="s">
        <v>52</v>
      </c>
    </row>
    <row r="51" spans="1:14" ht="30" customHeight="1">
      <c r="A51" s="8" t="s">
        <v>431</v>
      </c>
      <c r="B51" s="8" t="s">
        <v>424</v>
      </c>
      <c r="C51" s="8" t="s">
        <v>429</v>
      </c>
      <c r="D51" s="8" t="s">
        <v>197</v>
      </c>
      <c r="E51" s="13">
        <f>일위대가!F265</f>
        <v>61614</v>
      </c>
      <c r="F51" s="13">
        <f>일위대가!H265</f>
        <v>382419</v>
      </c>
      <c r="G51" s="13">
        <f>일위대가!J265</f>
        <v>11085</v>
      </c>
      <c r="H51" s="13">
        <f t="shared" si="1"/>
        <v>455118</v>
      </c>
      <c r="I51" s="8" t="s">
        <v>430</v>
      </c>
      <c r="J51" s="8" t="s">
        <v>52</v>
      </c>
      <c r="K51" s="2" t="s">
        <v>52</v>
      </c>
      <c r="L51" s="2" t="s">
        <v>52</v>
      </c>
      <c r="M51" s="2" t="s">
        <v>52</v>
      </c>
      <c r="N51" s="2" t="s">
        <v>52</v>
      </c>
    </row>
    <row r="52" spans="1:14" ht="30" customHeight="1">
      <c r="A52" s="8" t="s">
        <v>437</v>
      </c>
      <c r="B52" s="8" t="s">
        <v>434</v>
      </c>
      <c r="C52" s="8" t="s">
        <v>435</v>
      </c>
      <c r="D52" s="8" t="s">
        <v>91</v>
      </c>
      <c r="E52" s="13">
        <f>일위대가!F271</f>
        <v>15392</v>
      </c>
      <c r="F52" s="13">
        <f>일위대가!H271</f>
        <v>43181</v>
      </c>
      <c r="G52" s="13">
        <f>일위대가!J271</f>
        <v>1029</v>
      </c>
      <c r="H52" s="13">
        <f t="shared" si="1"/>
        <v>59602</v>
      </c>
      <c r="I52" s="8" t="s">
        <v>436</v>
      </c>
      <c r="J52" s="8" t="s">
        <v>52</v>
      </c>
      <c r="K52" s="2" t="s">
        <v>52</v>
      </c>
      <c r="L52" s="2" t="s">
        <v>52</v>
      </c>
      <c r="M52" s="2" t="s">
        <v>52</v>
      </c>
      <c r="N52" s="2" t="s">
        <v>52</v>
      </c>
    </row>
    <row r="53" spans="1:14" ht="30" customHeight="1">
      <c r="A53" s="8" t="s">
        <v>444</v>
      </c>
      <c r="B53" s="8" t="s">
        <v>134</v>
      </c>
      <c r="C53" s="8" t="s">
        <v>442</v>
      </c>
      <c r="D53" s="8" t="s">
        <v>61</v>
      </c>
      <c r="E53" s="13">
        <f>일위대가!F276</f>
        <v>1681</v>
      </c>
      <c r="F53" s="13">
        <f>일위대가!H276</f>
        <v>15182</v>
      </c>
      <c r="G53" s="13">
        <f>일위대가!J276</f>
        <v>0</v>
      </c>
      <c r="H53" s="13">
        <f t="shared" si="1"/>
        <v>16863</v>
      </c>
      <c r="I53" s="8" t="s">
        <v>443</v>
      </c>
      <c r="J53" s="8" t="s">
        <v>52</v>
      </c>
      <c r="K53" s="2" t="s">
        <v>52</v>
      </c>
      <c r="L53" s="2" t="s">
        <v>52</v>
      </c>
      <c r="M53" s="2" t="s">
        <v>52</v>
      </c>
      <c r="N53" s="2" t="s">
        <v>52</v>
      </c>
    </row>
    <row r="54" spans="1:14" ht="30" customHeight="1">
      <c r="A54" s="8" t="s">
        <v>453</v>
      </c>
      <c r="B54" s="8" t="s">
        <v>450</v>
      </c>
      <c r="C54" s="8" t="s">
        <v>451</v>
      </c>
      <c r="D54" s="8" t="s">
        <v>156</v>
      </c>
      <c r="E54" s="13">
        <f>일위대가!F280</f>
        <v>230318</v>
      </c>
      <c r="F54" s="13">
        <f>일위대가!H280</f>
        <v>0</v>
      </c>
      <c r="G54" s="13">
        <f>일위대가!J280</f>
        <v>0</v>
      </c>
      <c r="H54" s="13">
        <f t="shared" si="1"/>
        <v>230318</v>
      </c>
      <c r="I54" s="8" t="s">
        <v>452</v>
      </c>
      <c r="J54" s="8" t="s">
        <v>52</v>
      </c>
      <c r="K54" s="2" t="s">
        <v>52</v>
      </c>
      <c r="L54" s="2" t="s">
        <v>52</v>
      </c>
      <c r="M54" s="2" t="s">
        <v>52</v>
      </c>
      <c r="N54" s="2" t="s">
        <v>52</v>
      </c>
    </row>
    <row r="55" spans="1:14" ht="30" customHeight="1">
      <c r="A55" s="8" t="s">
        <v>456</v>
      </c>
      <c r="B55" s="8" t="s">
        <v>160</v>
      </c>
      <c r="C55" s="8" t="s">
        <v>161</v>
      </c>
      <c r="D55" s="8" t="s">
        <v>156</v>
      </c>
      <c r="E55" s="13">
        <f>일위대가!F285</f>
        <v>322542</v>
      </c>
      <c r="F55" s="13">
        <f>일위대가!H285</f>
        <v>142182</v>
      </c>
      <c r="G55" s="13">
        <f>일위대가!J285</f>
        <v>4104</v>
      </c>
      <c r="H55" s="13">
        <f t="shared" si="1"/>
        <v>468828</v>
      </c>
      <c r="I55" s="8" t="s">
        <v>455</v>
      </c>
      <c r="J55" s="8" t="s">
        <v>52</v>
      </c>
      <c r="K55" s="2" t="s">
        <v>52</v>
      </c>
      <c r="L55" s="2" t="s">
        <v>52</v>
      </c>
      <c r="M55" s="2" t="s">
        <v>52</v>
      </c>
      <c r="N55" s="2" t="s">
        <v>52</v>
      </c>
    </row>
    <row r="56" spans="1:14" ht="30" customHeight="1">
      <c r="A56" s="8" t="s">
        <v>461</v>
      </c>
      <c r="B56" s="8" t="s">
        <v>458</v>
      </c>
      <c r="C56" s="8" t="s">
        <v>459</v>
      </c>
      <c r="D56" s="8" t="s">
        <v>156</v>
      </c>
      <c r="E56" s="13">
        <f>일위대가!F289</f>
        <v>109656</v>
      </c>
      <c r="F56" s="13">
        <f>일위대가!H289</f>
        <v>541531</v>
      </c>
      <c r="G56" s="13">
        <f>일위대가!J289</f>
        <v>14432</v>
      </c>
      <c r="H56" s="13">
        <f t="shared" si="1"/>
        <v>665619</v>
      </c>
      <c r="I56" s="8" t="s">
        <v>460</v>
      </c>
      <c r="J56" s="8" t="s">
        <v>52</v>
      </c>
      <c r="K56" s="2" t="s">
        <v>52</v>
      </c>
      <c r="L56" s="2" t="s">
        <v>52</v>
      </c>
      <c r="M56" s="2" t="s">
        <v>52</v>
      </c>
      <c r="N56" s="2" t="s">
        <v>52</v>
      </c>
    </row>
    <row r="57" spans="1:14" ht="30" customHeight="1">
      <c r="A57" s="8" t="s">
        <v>466</v>
      </c>
      <c r="B57" s="8" t="s">
        <v>463</v>
      </c>
      <c r="C57" s="8" t="s">
        <v>464</v>
      </c>
      <c r="D57" s="8" t="s">
        <v>156</v>
      </c>
      <c r="E57" s="13">
        <f>일위대가!F293</f>
        <v>131743</v>
      </c>
      <c r="F57" s="13">
        <f>일위대가!H293</f>
        <v>650607</v>
      </c>
      <c r="G57" s="13">
        <f>일위대가!J293</f>
        <v>17339</v>
      </c>
      <c r="H57" s="13">
        <f t="shared" si="1"/>
        <v>799689</v>
      </c>
      <c r="I57" s="8" t="s">
        <v>465</v>
      </c>
      <c r="J57" s="8" t="s">
        <v>52</v>
      </c>
      <c r="K57" s="2" t="s">
        <v>52</v>
      </c>
      <c r="L57" s="2" t="s">
        <v>52</v>
      </c>
      <c r="M57" s="2" t="s">
        <v>52</v>
      </c>
      <c r="N57" s="2" t="s">
        <v>52</v>
      </c>
    </row>
    <row r="58" spans="1:14" ht="30" customHeight="1">
      <c r="A58" s="8" t="s">
        <v>470</v>
      </c>
      <c r="B58" s="8" t="s">
        <v>468</v>
      </c>
      <c r="C58" s="8" t="s">
        <v>459</v>
      </c>
      <c r="D58" s="8" t="s">
        <v>156</v>
      </c>
      <c r="E58" s="13">
        <f>일위대가!F297</f>
        <v>137200</v>
      </c>
      <c r="F58" s="13">
        <f>일위대가!H297</f>
        <v>677556</v>
      </c>
      <c r="G58" s="13">
        <f>일위대가!J297</f>
        <v>18057</v>
      </c>
      <c r="H58" s="13">
        <f t="shared" si="1"/>
        <v>832813</v>
      </c>
      <c r="I58" s="8" t="s">
        <v>469</v>
      </c>
      <c r="J58" s="8" t="s">
        <v>52</v>
      </c>
      <c r="K58" s="2" t="s">
        <v>52</v>
      </c>
      <c r="L58" s="2" t="s">
        <v>52</v>
      </c>
      <c r="M58" s="2" t="s">
        <v>52</v>
      </c>
      <c r="N58" s="2" t="s">
        <v>52</v>
      </c>
    </row>
    <row r="59" spans="1:14" ht="30" customHeight="1">
      <c r="A59" s="8" t="s">
        <v>492</v>
      </c>
      <c r="B59" s="8" t="s">
        <v>489</v>
      </c>
      <c r="C59" s="8" t="s">
        <v>490</v>
      </c>
      <c r="D59" s="8" t="s">
        <v>61</v>
      </c>
      <c r="E59" s="13">
        <f>일위대가!F301</f>
        <v>0</v>
      </c>
      <c r="F59" s="13">
        <f>일위대가!H301</f>
        <v>26663</v>
      </c>
      <c r="G59" s="13">
        <f>일위대가!J301</f>
        <v>0</v>
      </c>
      <c r="H59" s="13">
        <f t="shared" si="1"/>
        <v>26663</v>
      </c>
      <c r="I59" s="8" t="s">
        <v>491</v>
      </c>
      <c r="J59" s="8" t="s">
        <v>1038</v>
      </c>
      <c r="K59" s="2" t="s">
        <v>52</v>
      </c>
      <c r="L59" s="2" t="s">
        <v>52</v>
      </c>
      <c r="M59" s="2" t="s">
        <v>1038</v>
      </c>
      <c r="N59" s="2" t="s">
        <v>52</v>
      </c>
    </row>
    <row r="60" spans="1:14" ht="30" customHeight="1">
      <c r="A60" s="8" t="s">
        <v>500</v>
      </c>
      <c r="B60" s="8" t="s">
        <v>327</v>
      </c>
      <c r="C60" s="8" t="s">
        <v>498</v>
      </c>
      <c r="D60" s="8" t="s">
        <v>61</v>
      </c>
      <c r="E60" s="13">
        <f>일위대가!F307</f>
        <v>647</v>
      </c>
      <c r="F60" s="13">
        <f>일위대가!H307</f>
        <v>7443</v>
      </c>
      <c r="G60" s="13">
        <f>일위대가!J307</f>
        <v>0</v>
      </c>
      <c r="H60" s="13">
        <f t="shared" si="1"/>
        <v>8090</v>
      </c>
      <c r="I60" s="8" t="s">
        <v>499</v>
      </c>
      <c r="J60" s="8" t="s">
        <v>854</v>
      </c>
      <c r="K60" s="2" t="s">
        <v>52</v>
      </c>
      <c r="L60" s="2" t="s">
        <v>52</v>
      </c>
      <c r="M60" s="2" t="s">
        <v>854</v>
      </c>
      <c r="N60" s="2" t="s">
        <v>52</v>
      </c>
    </row>
    <row r="61" spans="1:14" ht="30" customHeight="1">
      <c r="A61" s="8" t="s">
        <v>509</v>
      </c>
      <c r="B61" s="8" t="s">
        <v>506</v>
      </c>
      <c r="C61" s="8" t="s">
        <v>507</v>
      </c>
      <c r="D61" s="8" t="s">
        <v>61</v>
      </c>
      <c r="E61" s="13">
        <f>일위대가!F312</f>
        <v>0</v>
      </c>
      <c r="F61" s="13">
        <f>일위대가!H312</f>
        <v>11715</v>
      </c>
      <c r="G61" s="13">
        <f>일위대가!J312</f>
        <v>0</v>
      </c>
      <c r="H61" s="13">
        <f t="shared" si="1"/>
        <v>11715</v>
      </c>
      <c r="I61" s="8" t="s">
        <v>508</v>
      </c>
      <c r="J61" s="8" t="s">
        <v>52</v>
      </c>
      <c r="K61" s="2" t="s">
        <v>52</v>
      </c>
      <c r="L61" s="2" t="s">
        <v>52</v>
      </c>
      <c r="M61" s="2" t="s">
        <v>52</v>
      </c>
      <c r="N61" s="2" t="s">
        <v>52</v>
      </c>
    </row>
    <row r="62" spans="1:14" ht="30" customHeight="1">
      <c r="A62" s="8" t="s">
        <v>515</v>
      </c>
      <c r="B62" s="8" t="s">
        <v>512</v>
      </c>
      <c r="C62" s="8" t="s">
        <v>513</v>
      </c>
      <c r="D62" s="8" t="s">
        <v>371</v>
      </c>
      <c r="E62" s="13">
        <f>일위대가!F319</f>
        <v>40605</v>
      </c>
      <c r="F62" s="13">
        <f>일위대가!H319</f>
        <v>656754</v>
      </c>
      <c r="G62" s="13">
        <f>일위대가!J319</f>
        <v>0</v>
      </c>
      <c r="H62" s="13">
        <f t="shared" si="1"/>
        <v>697359</v>
      </c>
      <c r="I62" s="8" t="s">
        <v>514</v>
      </c>
      <c r="J62" s="8" t="s">
        <v>1057</v>
      </c>
      <c r="K62" s="2" t="s">
        <v>52</v>
      </c>
      <c r="L62" s="2" t="s">
        <v>52</v>
      </c>
      <c r="M62" s="2" t="s">
        <v>1057</v>
      </c>
      <c r="N62" s="2" t="s">
        <v>52</v>
      </c>
    </row>
    <row r="63" spans="1:14" ht="30" customHeight="1">
      <c r="A63" s="8" t="s">
        <v>519</v>
      </c>
      <c r="B63" s="8" t="s">
        <v>517</v>
      </c>
      <c r="C63" s="8" t="s">
        <v>52</v>
      </c>
      <c r="D63" s="8" t="s">
        <v>61</v>
      </c>
      <c r="E63" s="13">
        <f>일위대가!F325</f>
        <v>1445</v>
      </c>
      <c r="F63" s="13">
        <f>일위대가!H325</f>
        <v>28910</v>
      </c>
      <c r="G63" s="13">
        <f>일위대가!J325</f>
        <v>0</v>
      </c>
      <c r="H63" s="13">
        <f t="shared" si="1"/>
        <v>30355</v>
      </c>
      <c r="I63" s="8" t="s">
        <v>518</v>
      </c>
      <c r="J63" s="8" t="s">
        <v>52</v>
      </c>
      <c r="K63" s="2" t="s">
        <v>52</v>
      </c>
      <c r="L63" s="2" t="s">
        <v>52</v>
      </c>
      <c r="M63" s="2" t="s">
        <v>52</v>
      </c>
      <c r="N63" s="2" t="s">
        <v>52</v>
      </c>
    </row>
    <row r="64" spans="1:14" ht="30" customHeight="1">
      <c r="A64" s="8" t="s">
        <v>524</v>
      </c>
      <c r="B64" s="8" t="s">
        <v>521</v>
      </c>
      <c r="C64" s="8" t="s">
        <v>522</v>
      </c>
      <c r="D64" s="8" t="s">
        <v>61</v>
      </c>
      <c r="E64" s="13">
        <f>일위대가!F331</f>
        <v>0</v>
      </c>
      <c r="F64" s="13">
        <f>일위대가!H331</f>
        <v>19525</v>
      </c>
      <c r="G64" s="13">
        <f>일위대가!J331</f>
        <v>195</v>
      </c>
      <c r="H64" s="13">
        <f t="shared" si="1"/>
        <v>19720</v>
      </c>
      <c r="I64" s="8" t="s">
        <v>523</v>
      </c>
      <c r="J64" s="8" t="s">
        <v>52</v>
      </c>
      <c r="K64" s="2" t="s">
        <v>52</v>
      </c>
      <c r="L64" s="2" t="s">
        <v>52</v>
      </c>
      <c r="M64" s="2" t="s">
        <v>52</v>
      </c>
      <c r="N64" s="2" t="s">
        <v>52</v>
      </c>
    </row>
    <row r="65" spans="1:14" ht="30" customHeight="1">
      <c r="A65" s="8" t="s">
        <v>529</v>
      </c>
      <c r="B65" s="8" t="s">
        <v>526</v>
      </c>
      <c r="C65" s="8" t="s">
        <v>527</v>
      </c>
      <c r="D65" s="8" t="s">
        <v>156</v>
      </c>
      <c r="E65" s="13">
        <f>일위대가!F336</f>
        <v>0</v>
      </c>
      <c r="F65" s="13">
        <f>일위대가!H336</f>
        <v>117546</v>
      </c>
      <c r="G65" s="13">
        <f>일위대가!J336</f>
        <v>5877</v>
      </c>
      <c r="H65" s="13">
        <f t="shared" si="1"/>
        <v>123423</v>
      </c>
      <c r="I65" s="8" t="s">
        <v>528</v>
      </c>
      <c r="J65" s="8" t="s">
        <v>52</v>
      </c>
      <c r="K65" s="2" t="s">
        <v>52</v>
      </c>
      <c r="L65" s="2" t="s">
        <v>52</v>
      </c>
      <c r="M65" s="2" t="s">
        <v>52</v>
      </c>
      <c r="N65" s="2" t="s">
        <v>52</v>
      </c>
    </row>
    <row r="66" spans="1:14" ht="30" customHeight="1">
      <c r="A66" s="8" t="s">
        <v>533</v>
      </c>
      <c r="B66" s="8" t="s">
        <v>526</v>
      </c>
      <c r="C66" s="8" t="s">
        <v>531</v>
      </c>
      <c r="D66" s="8" t="s">
        <v>156</v>
      </c>
      <c r="E66" s="13">
        <f>일위대가!F341</f>
        <v>0</v>
      </c>
      <c r="F66" s="13">
        <f>일위대가!H341</f>
        <v>82974</v>
      </c>
      <c r="G66" s="13">
        <f>일위대가!J341</f>
        <v>4148</v>
      </c>
      <c r="H66" s="13">
        <f t="shared" si="1"/>
        <v>87122</v>
      </c>
      <c r="I66" s="8" t="s">
        <v>532</v>
      </c>
      <c r="J66" s="8" t="s">
        <v>52</v>
      </c>
      <c r="K66" s="2" t="s">
        <v>52</v>
      </c>
      <c r="L66" s="2" t="s">
        <v>52</v>
      </c>
      <c r="M66" s="2" t="s">
        <v>52</v>
      </c>
      <c r="N66" s="2" t="s">
        <v>52</v>
      </c>
    </row>
    <row r="67" spans="1:14" ht="30" customHeight="1">
      <c r="A67" s="8" t="s">
        <v>538</v>
      </c>
      <c r="B67" s="8" t="s">
        <v>535</v>
      </c>
      <c r="C67" s="8" t="s">
        <v>536</v>
      </c>
      <c r="D67" s="8" t="s">
        <v>156</v>
      </c>
      <c r="E67" s="13">
        <f>일위대가!F346</f>
        <v>0</v>
      </c>
      <c r="F67" s="13">
        <f>일위대가!H346</f>
        <v>124461</v>
      </c>
      <c r="G67" s="13">
        <f>일위대가!J346</f>
        <v>6223</v>
      </c>
      <c r="H67" s="13">
        <f t="shared" si="1"/>
        <v>130684</v>
      </c>
      <c r="I67" s="8" t="s">
        <v>537</v>
      </c>
      <c r="J67" s="8" t="s">
        <v>52</v>
      </c>
      <c r="K67" s="2" t="s">
        <v>52</v>
      </c>
      <c r="L67" s="2" t="s">
        <v>52</v>
      </c>
      <c r="M67" s="2" t="s">
        <v>52</v>
      </c>
      <c r="N67" s="2" t="s">
        <v>52</v>
      </c>
    </row>
    <row r="68" spans="1:14" ht="30" customHeight="1">
      <c r="A68" s="8" t="s">
        <v>542</v>
      </c>
      <c r="B68" s="8" t="s">
        <v>535</v>
      </c>
      <c r="C68" s="8" t="s">
        <v>540</v>
      </c>
      <c r="D68" s="8" t="s">
        <v>156</v>
      </c>
      <c r="E68" s="13">
        <f>일위대가!F351</f>
        <v>0</v>
      </c>
      <c r="F68" s="13">
        <f>일위대가!H351</f>
        <v>110632</v>
      </c>
      <c r="G68" s="13">
        <f>일위대가!J351</f>
        <v>5531</v>
      </c>
      <c r="H68" s="13">
        <f t="shared" ref="H68:H99" si="2">E68+F68+G68</f>
        <v>116163</v>
      </c>
      <c r="I68" s="8" t="s">
        <v>541</v>
      </c>
      <c r="J68" s="8" t="s">
        <v>52</v>
      </c>
      <c r="K68" s="2" t="s">
        <v>52</v>
      </c>
      <c r="L68" s="2" t="s">
        <v>52</v>
      </c>
      <c r="M68" s="2" t="s">
        <v>52</v>
      </c>
      <c r="N68" s="2" t="s">
        <v>52</v>
      </c>
    </row>
    <row r="69" spans="1:14" ht="30" customHeight="1">
      <c r="A69" s="8" t="s">
        <v>547</v>
      </c>
      <c r="B69" s="8" t="s">
        <v>544</v>
      </c>
      <c r="C69" s="8" t="s">
        <v>545</v>
      </c>
      <c r="D69" s="8" t="s">
        <v>156</v>
      </c>
      <c r="E69" s="13">
        <f>일위대가!F357</f>
        <v>0</v>
      </c>
      <c r="F69" s="13">
        <f>일위대가!H357</f>
        <v>538374</v>
      </c>
      <c r="G69" s="13">
        <f>일위대가!J357</f>
        <v>16151</v>
      </c>
      <c r="H69" s="13">
        <f t="shared" si="2"/>
        <v>554525</v>
      </c>
      <c r="I69" s="8" t="s">
        <v>546</v>
      </c>
      <c r="J69" s="8" t="s">
        <v>52</v>
      </c>
      <c r="K69" s="2" t="s">
        <v>52</v>
      </c>
      <c r="L69" s="2" t="s">
        <v>52</v>
      </c>
      <c r="M69" s="2" t="s">
        <v>52</v>
      </c>
      <c r="N69" s="2" t="s">
        <v>52</v>
      </c>
    </row>
    <row r="70" spans="1:14" ht="30" customHeight="1">
      <c r="A70" s="8" t="s">
        <v>551</v>
      </c>
      <c r="B70" s="8" t="s">
        <v>544</v>
      </c>
      <c r="C70" s="8" t="s">
        <v>549</v>
      </c>
      <c r="D70" s="8" t="s">
        <v>156</v>
      </c>
      <c r="E70" s="13">
        <f>일위대가!F363</f>
        <v>0</v>
      </c>
      <c r="F70" s="13">
        <f>일위대가!H363</f>
        <v>320322</v>
      </c>
      <c r="G70" s="13">
        <f>일위대가!J363</f>
        <v>9609</v>
      </c>
      <c r="H70" s="13">
        <f t="shared" si="2"/>
        <v>329931</v>
      </c>
      <c r="I70" s="8" t="s">
        <v>550</v>
      </c>
      <c r="J70" s="8" t="s">
        <v>52</v>
      </c>
      <c r="K70" s="2" t="s">
        <v>52</v>
      </c>
      <c r="L70" s="2" t="s">
        <v>52</v>
      </c>
      <c r="M70" s="2" t="s">
        <v>52</v>
      </c>
      <c r="N70" s="2" t="s">
        <v>52</v>
      </c>
    </row>
    <row r="71" spans="1:14" ht="30" customHeight="1">
      <c r="A71" s="8" t="s">
        <v>555</v>
      </c>
      <c r="B71" s="8" t="s">
        <v>544</v>
      </c>
      <c r="C71" s="8" t="s">
        <v>553</v>
      </c>
      <c r="D71" s="8" t="s">
        <v>156</v>
      </c>
      <c r="E71" s="13">
        <f>일위대가!F369</f>
        <v>0</v>
      </c>
      <c r="F71" s="13">
        <f>일위대가!H369</f>
        <v>202775</v>
      </c>
      <c r="G71" s="13">
        <f>일위대가!J369</f>
        <v>6083</v>
      </c>
      <c r="H71" s="13">
        <f t="shared" si="2"/>
        <v>208858</v>
      </c>
      <c r="I71" s="8" t="s">
        <v>554</v>
      </c>
      <c r="J71" s="8" t="s">
        <v>52</v>
      </c>
      <c r="K71" s="2" t="s">
        <v>52</v>
      </c>
      <c r="L71" s="2" t="s">
        <v>52</v>
      </c>
      <c r="M71" s="2" t="s">
        <v>52</v>
      </c>
      <c r="N71" s="2" t="s">
        <v>52</v>
      </c>
    </row>
    <row r="72" spans="1:14" ht="30" customHeight="1">
      <c r="A72" s="8" t="s">
        <v>559</v>
      </c>
      <c r="B72" s="8" t="s">
        <v>557</v>
      </c>
      <c r="C72" s="8" t="s">
        <v>52</v>
      </c>
      <c r="D72" s="8" t="s">
        <v>61</v>
      </c>
      <c r="E72" s="13">
        <f>일위대가!F374</f>
        <v>0</v>
      </c>
      <c r="F72" s="13">
        <f>일위대가!H374</f>
        <v>21572</v>
      </c>
      <c r="G72" s="13">
        <f>일위대가!J374</f>
        <v>0</v>
      </c>
      <c r="H72" s="13">
        <f t="shared" si="2"/>
        <v>21572</v>
      </c>
      <c r="I72" s="8" t="s">
        <v>558</v>
      </c>
      <c r="J72" s="8" t="s">
        <v>52</v>
      </c>
      <c r="K72" s="2" t="s">
        <v>52</v>
      </c>
      <c r="L72" s="2" t="s">
        <v>52</v>
      </c>
      <c r="M72" s="2" t="s">
        <v>52</v>
      </c>
      <c r="N72" s="2" t="s">
        <v>52</v>
      </c>
    </row>
    <row r="73" spans="1:14" ht="30" customHeight="1">
      <c r="A73" s="8" t="s">
        <v>564</v>
      </c>
      <c r="B73" s="8" t="s">
        <v>561</v>
      </c>
      <c r="C73" s="8" t="s">
        <v>562</v>
      </c>
      <c r="D73" s="8" t="s">
        <v>91</v>
      </c>
      <c r="E73" s="13">
        <f>일위대가!F381</f>
        <v>0</v>
      </c>
      <c r="F73" s="13">
        <f>일위대가!H381</f>
        <v>10265</v>
      </c>
      <c r="G73" s="13">
        <f>일위대가!J381</f>
        <v>102</v>
      </c>
      <c r="H73" s="13">
        <f t="shared" si="2"/>
        <v>10367</v>
      </c>
      <c r="I73" s="8" t="s">
        <v>563</v>
      </c>
      <c r="J73" s="8" t="s">
        <v>52</v>
      </c>
      <c r="K73" s="2" t="s">
        <v>52</v>
      </c>
      <c r="L73" s="2" t="s">
        <v>52</v>
      </c>
      <c r="M73" s="2" t="s">
        <v>52</v>
      </c>
      <c r="N73" s="2" t="s">
        <v>52</v>
      </c>
    </row>
    <row r="74" spans="1:14" ht="30" customHeight="1">
      <c r="A74" s="8" t="s">
        <v>569</v>
      </c>
      <c r="B74" s="8" t="s">
        <v>566</v>
      </c>
      <c r="C74" s="8" t="s">
        <v>567</v>
      </c>
      <c r="D74" s="8" t="s">
        <v>91</v>
      </c>
      <c r="E74" s="13">
        <f>일위대가!F387</f>
        <v>0</v>
      </c>
      <c r="F74" s="13">
        <f>일위대가!H387</f>
        <v>4845</v>
      </c>
      <c r="G74" s="13">
        <f>일위대가!J387</f>
        <v>48</v>
      </c>
      <c r="H74" s="13">
        <f t="shared" si="2"/>
        <v>4893</v>
      </c>
      <c r="I74" s="8" t="s">
        <v>568</v>
      </c>
      <c r="J74" s="8" t="s">
        <v>52</v>
      </c>
      <c r="K74" s="2" t="s">
        <v>52</v>
      </c>
      <c r="L74" s="2" t="s">
        <v>52</v>
      </c>
      <c r="M74" s="2" t="s">
        <v>52</v>
      </c>
      <c r="N74" s="2" t="s">
        <v>52</v>
      </c>
    </row>
    <row r="75" spans="1:14" ht="30" customHeight="1">
      <c r="A75" s="8" t="s">
        <v>622</v>
      </c>
      <c r="B75" s="8" t="s">
        <v>619</v>
      </c>
      <c r="C75" s="8" t="s">
        <v>620</v>
      </c>
      <c r="D75" s="8" t="s">
        <v>349</v>
      </c>
      <c r="E75" s="13">
        <f>일위대가!F393</f>
        <v>84057</v>
      </c>
      <c r="F75" s="13">
        <f>일위대가!H393</f>
        <v>91271</v>
      </c>
      <c r="G75" s="13">
        <f>일위대가!J393</f>
        <v>0</v>
      </c>
      <c r="H75" s="13">
        <f t="shared" si="2"/>
        <v>175328</v>
      </c>
      <c r="I75" s="8" t="s">
        <v>621</v>
      </c>
      <c r="J75" s="8" t="s">
        <v>1128</v>
      </c>
      <c r="K75" s="2" t="s">
        <v>52</v>
      </c>
      <c r="L75" s="2" t="s">
        <v>52</v>
      </c>
      <c r="M75" s="2" t="s">
        <v>1128</v>
      </c>
      <c r="N75" s="2" t="s">
        <v>52</v>
      </c>
    </row>
    <row r="76" spans="1:14" ht="30" customHeight="1">
      <c r="A76" s="8" t="s">
        <v>1140</v>
      </c>
      <c r="B76" s="8" t="s">
        <v>1137</v>
      </c>
      <c r="C76" s="8" t="s">
        <v>1138</v>
      </c>
      <c r="D76" s="8" t="s">
        <v>349</v>
      </c>
      <c r="E76" s="13">
        <f>일위대가!F397</f>
        <v>0</v>
      </c>
      <c r="F76" s="13">
        <f>일위대가!H397</f>
        <v>91271</v>
      </c>
      <c r="G76" s="13">
        <f>일위대가!J397</f>
        <v>0</v>
      </c>
      <c r="H76" s="13">
        <f t="shared" si="2"/>
        <v>91271</v>
      </c>
      <c r="I76" s="8" t="s">
        <v>1139</v>
      </c>
      <c r="J76" s="8" t="s">
        <v>1128</v>
      </c>
      <c r="K76" s="2" t="s">
        <v>52</v>
      </c>
      <c r="L76" s="2" t="s">
        <v>52</v>
      </c>
      <c r="M76" s="2" t="s">
        <v>1128</v>
      </c>
      <c r="N76" s="2" t="s">
        <v>52</v>
      </c>
    </row>
    <row r="77" spans="1:14" ht="30" customHeight="1">
      <c r="A77" s="8" t="s">
        <v>641</v>
      </c>
      <c r="B77" s="8" t="s">
        <v>638</v>
      </c>
      <c r="C77" s="8" t="s">
        <v>639</v>
      </c>
      <c r="D77" s="8" t="s">
        <v>91</v>
      </c>
      <c r="E77" s="13">
        <f>일위대가!F403</f>
        <v>0</v>
      </c>
      <c r="F77" s="13">
        <f>일위대가!H403</f>
        <v>3260</v>
      </c>
      <c r="G77" s="13">
        <f>일위대가!J403</f>
        <v>65</v>
      </c>
      <c r="H77" s="13">
        <f t="shared" si="2"/>
        <v>3325</v>
      </c>
      <c r="I77" s="8" t="s">
        <v>640</v>
      </c>
      <c r="J77" s="8" t="s">
        <v>1145</v>
      </c>
      <c r="K77" s="2" t="s">
        <v>52</v>
      </c>
      <c r="L77" s="2" t="s">
        <v>52</v>
      </c>
      <c r="M77" s="2" t="s">
        <v>1145</v>
      </c>
      <c r="N77" s="2" t="s">
        <v>52</v>
      </c>
    </row>
    <row r="78" spans="1:14" ht="30" customHeight="1">
      <c r="A78" s="8" t="s">
        <v>646</v>
      </c>
      <c r="B78" s="8" t="s">
        <v>643</v>
      </c>
      <c r="C78" s="8" t="s">
        <v>644</v>
      </c>
      <c r="D78" s="8" t="s">
        <v>91</v>
      </c>
      <c r="E78" s="13">
        <f>일위대가!F408</f>
        <v>390</v>
      </c>
      <c r="F78" s="13">
        <f>일위대가!H408</f>
        <v>5196</v>
      </c>
      <c r="G78" s="13">
        <f>일위대가!J408</f>
        <v>0</v>
      </c>
      <c r="H78" s="13">
        <f t="shared" si="2"/>
        <v>5586</v>
      </c>
      <c r="I78" s="8" t="s">
        <v>645</v>
      </c>
      <c r="J78" s="8" t="s">
        <v>1152</v>
      </c>
      <c r="K78" s="2" t="s">
        <v>52</v>
      </c>
      <c r="L78" s="2" t="s">
        <v>52</v>
      </c>
      <c r="M78" s="2" t="s">
        <v>1152</v>
      </c>
      <c r="N78" s="2" t="s">
        <v>52</v>
      </c>
    </row>
    <row r="79" spans="1:14" ht="30" customHeight="1">
      <c r="A79" s="8" t="s">
        <v>1159</v>
      </c>
      <c r="B79" s="8" t="s">
        <v>1157</v>
      </c>
      <c r="C79" s="8" t="s">
        <v>224</v>
      </c>
      <c r="D79" s="8" t="s">
        <v>91</v>
      </c>
      <c r="E79" s="13">
        <f>일위대가!F412</f>
        <v>0</v>
      </c>
      <c r="F79" s="13">
        <f>일위대가!H412</f>
        <v>5196</v>
      </c>
      <c r="G79" s="13">
        <f>일위대가!J412</f>
        <v>0</v>
      </c>
      <c r="H79" s="13">
        <f t="shared" si="2"/>
        <v>5196</v>
      </c>
      <c r="I79" s="8" t="s">
        <v>1158</v>
      </c>
      <c r="J79" s="8" t="s">
        <v>1152</v>
      </c>
      <c r="K79" s="2" t="s">
        <v>52</v>
      </c>
      <c r="L79" s="2" t="s">
        <v>52</v>
      </c>
      <c r="M79" s="2" t="s">
        <v>1152</v>
      </c>
      <c r="N79" s="2" t="s">
        <v>52</v>
      </c>
    </row>
    <row r="80" spans="1:14" ht="30" customHeight="1">
      <c r="A80" s="8" t="s">
        <v>652</v>
      </c>
      <c r="B80" s="8" t="s">
        <v>649</v>
      </c>
      <c r="C80" s="8" t="s">
        <v>650</v>
      </c>
      <c r="D80" s="8" t="s">
        <v>61</v>
      </c>
      <c r="E80" s="13">
        <f>일위대가!F421</f>
        <v>11075</v>
      </c>
      <c r="F80" s="13">
        <f>일위대가!H421</f>
        <v>7718</v>
      </c>
      <c r="G80" s="13">
        <f>일위대가!J421</f>
        <v>231</v>
      </c>
      <c r="H80" s="13">
        <f t="shared" si="2"/>
        <v>19024</v>
      </c>
      <c r="I80" s="8" t="s">
        <v>651</v>
      </c>
      <c r="J80" s="8" t="s">
        <v>1166</v>
      </c>
      <c r="K80" s="2" t="s">
        <v>52</v>
      </c>
      <c r="L80" s="2" t="s">
        <v>52</v>
      </c>
      <c r="M80" s="2" t="s">
        <v>1166</v>
      </c>
      <c r="N80" s="2" t="s">
        <v>52</v>
      </c>
    </row>
    <row r="81" spans="1:14" ht="30" customHeight="1">
      <c r="A81" s="8" t="s">
        <v>657</v>
      </c>
      <c r="B81" s="8" t="s">
        <v>654</v>
      </c>
      <c r="C81" s="8" t="s">
        <v>655</v>
      </c>
      <c r="D81" s="8" t="s">
        <v>61</v>
      </c>
      <c r="E81" s="13">
        <f>일위대가!F427</f>
        <v>3858</v>
      </c>
      <c r="F81" s="13">
        <f>일위대가!H427</f>
        <v>5495</v>
      </c>
      <c r="G81" s="13">
        <f>일위대가!J427</f>
        <v>0</v>
      </c>
      <c r="H81" s="13">
        <f t="shared" si="2"/>
        <v>9353</v>
      </c>
      <c r="I81" s="8" t="s">
        <v>656</v>
      </c>
      <c r="J81" s="8" t="s">
        <v>1186</v>
      </c>
      <c r="K81" s="2" t="s">
        <v>52</v>
      </c>
      <c r="L81" s="2" t="s">
        <v>52</v>
      </c>
      <c r="M81" s="2" t="s">
        <v>1186</v>
      </c>
      <c r="N81" s="2" t="s">
        <v>52</v>
      </c>
    </row>
    <row r="82" spans="1:14" ht="30" customHeight="1">
      <c r="A82" s="8" t="s">
        <v>662</v>
      </c>
      <c r="B82" s="8" t="s">
        <v>659</v>
      </c>
      <c r="C82" s="8" t="s">
        <v>660</v>
      </c>
      <c r="D82" s="8" t="s">
        <v>61</v>
      </c>
      <c r="E82" s="13">
        <f>일위대가!F433</f>
        <v>3752</v>
      </c>
      <c r="F82" s="13">
        <f>일위대가!H433</f>
        <v>12529</v>
      </c>
      <c r="G82" s="13">
        <f>일위대가!J433</f>
        <v>125</v>
      </c>
      <c r="H82" s="13">
        <f t="shared" si="2"/>
        <v>16406</v>
      </c>
      <c r="I82" s="8" t="s">
        <v>661</v>
      </c>
      <c r="J82" s="8" t="s">
        <v>1200</v>
      </c>
      <c r="K82" s="2" t="s">
        <v>52</v>
      </c>
      <c r="L82" s="2" t="s">
        <v>52</v>
      </c>
      <c r="M82" s="2" t="s">
        <v>1200</v>
      </c>
      <c r="N82" s="2" t="s">
        <v>52</v>
      </c>
    </row>
    <row r="83" spans="1:14" ht="30" customHeight="1">
      <c r="A83" s="8" t="s">
        <v>1197</v>
      </c>
      <c r="B83" s="8" t="s">
        <v>1195</v>
      </c>
      <c r="C83" s="8" t="s">
        <v>935</v>
      </c>
      <c r="D83" s="8" t="s">
        <v>61</v>
      </c>
      <c r="E83" s="13">
        <f>일위대가!F438</f>
        <v>0</v>
      </c>
      <c r="F83" s="13">
        <f>일위대가!H438</f>
        <v>5495</v>
      </c>
      <c r="G83" s="13">
        <f>일위대가!J438</f>
        <v>0</v>
      </c>
      <c r="H83" s="13">
        <f t="shared" si="2"/>
        <v>5495</v>
      </c>
      <c r="I83" s="8" t="s">
        <v>1196</v>
      </c>
      <c r="J83" s="8" t="s">
        <v>1208</v>
      </c>
      <c r="K83" s="2" t="s">
        <v>52</v>
      </c>
      <c r="L83" s="2" t="s">
        <v>52</v>
      </c>
      <c r="M83" s="2" t="s">
        <v>1208</v>
      </c>
      <c r="N83" s="2" t="s">
        <v>52</v>
      </c>
    </row>
    <row r="84" spans="1:14" ht="30" customHeight="1">
      <c r="A84" s="8" t="s">
        <v>1205</v>
      </c>
      <c r="B84" s="8" t="s">
        <v>687</v>
      </c>
      <c r="C84" s="8" t="s">
        <v>1203</v>
      </c>
      <c r="D84" s="8" t="s">
        <v>61</v>
      </c>
      <c r="E84" s="13">
        <f>일위대가!F444</f>
        <v>0</v>
      </c>
      <c r="F84" s="13">
        <f>일위대가!H444</f>
        <v>12529</v>
      </c>
      <c r="G84" s="13">
        <f>일위대가!J444</f>
        <v>125</v>
      </c>
      <c r="H84" s="13">
        <f t="shared" si="2"/>
        <v>12654</v>
      </c>
      <c r="I84" s="8" t="s">
        <v>1204</v>
      </c>
      <c r="J84" s="8" t="s">
        <v>1212</v>
      </c>
      <c r="K84" s="2" t="s">
        <v>52</v>
      </c>
      <c r="L84" s="2" t="s">
        <v>52</v>
      </c>
      <c r="M84" s="2" t="s">
        <v>1212</v>
      </c>
      <c r="N84" s="2" t="s">
        <v>52</v>
      </c>
    </row>
    <row r="85" spans="1:14" ht="30" customHeight="1">
      <c r="A85" s="8" t="s">
        <v>671</v>
      </c>
      <c r="B85" s="8" t="s">
        <v>668</v>
      </c>
      <c r="C85" s="8" t="s">
        <v>669</v>
      </c>
      <c r="D85" s="8" t="s">
        <v>91</v>
      </c>
      <c r="E85" s="13">
        <f>일위대가!F451</f>
        <v>1828</v>
      </c>
      <c r="F85" s="13">
        <f>일위대가!H451</f>
        <v>11989</v>
      </c>
      <c r="G85" s="13">
        <f>일위대가!J451</f>
        <v>355</v>
      </c>
      <c r="H85" s="13">
        <f t="shared" si="2"/>
        <v>14172</v>
      </c>
      <c r="I85" s="8" t="s">
        <v>670</v>
      </c>
      <c r="J85" s="8" t="s">
        <v>52</v>
      </c>
      <c r="K85" s="2" t="s">
        <v>52</v>
      </c>
      <c r="L85" s="2" t="s">
        <v>52</v>
      </c>
      <c r="M85" s="2" t="s">
        <v>52</v>
      </c>
      <c r="N85" s="2" t="s">
        <v>52</v>
      </c>
    </row>
    <row r="86" spans="1:14" ht="30" customHeight="1">
      <c r="A86" s="8" t="s">
        <v>1224</v>
      </c>
      <c r="B86" s="8" t="s">
        <v>1221</v>
      </c>
      <c r="C86" s="8" t="s">
        <v>1222</v>
      </c>
      <c r="D86" s="8" t="s">
        <v>363</v>
      </c>
      <c r="E86" s="13">
        <f>일위대가!F456</f>
        <v>89</v>
      </c>
      <c r="F86" s="13">
        <f>일위대가!H456</f>
        <v>6128</v>
      </c>
      <c r="G86" s="13">
        <f>일위대가!J456</f>
        <v>188</v>
      </c>
      <c r="H86" s="13">
        <f t="shared" si="2"/>
        <v>6405</v>
      </c>
      <c r="I86" s="8" t="s">
        <v>1223</v>
      </c>
      <c r="J86" s="8" t="s">
        <v>1233</v>
      </c>
      <c r="K86" s="2" t="s">
        <v>52</v>
      </c>
      <c r="L86" s="2" t="s">
        <v>52</v>
      </c>
      <c r="M86" s="2" t="s">
        <v>1233</v>
      </c>
      <c r="N86" s="2" t="s">
        <v>52</v>
      </c>
    </row>
    <row r="87" spans="1:14" ht="30" customHeight="1">
      <c r="A87" s="8" t="s">
        <v>1229</v>
      </c>
      <c r="B87" s="8" t="s">
        <v>1226</v>
      </c>
      <c r="C87" s="8" t="s">
        <v>1227</v>
      </c>
      <c r="D87" s="8" t="s">
        <v>61</v>
      </c>
      <c r="E87" s="13">
        <f>일위대가!F461</f>
        <v>795</v>
      </c>
      <c r="F87" s="13">
        <f>일위대가!H461</f>
        <v>3393</v>
      </c>
      <c r="G87" s="13">
        <f>일위대가!J461</f>
        <v>0</v>
      </c>
      <c r="H87" s="13">
        <f t="shared" si="2"/>
        <v>4188</v>
      </c>
      <c r="I87" s="8" t="s">
        <v>1228</v>
      </c>
      <c r="J87" s="8" t="s">
        <v>1243</v>
      </c>
      <c r="K87" s="2" t="s">
        <v>52</v>
      </c>
      <c r="L87" s="2" t="s">
        <v>52</v>
      </c>
      <c r="M87" s="2" t="s">
        <v>1243</v>
      </c>
      <c r="N87" s="2" t="s">
        <v>52</v>
      </c>
    </row>
    <row r="88" spans="1:14" ht="30" customHeight="1">
      <c r="A88" s="8" t="s">
        <v>1236</v>
      </c>
      <c r="B88" s="8" t="s">
        <v>1234</v>
      </c>
      <c r="C88" s="8" t="s">
        <v>1222</v>
      </c>
      <c r="D88" s="8" t="s">
        <v>363</v>
      </c>
      <c r="E88" s="13">
        <f>일위대가!F474</f>
        <v>76</v>
      </c>
      <c r="F88" s="13">
        <f>일위대가!H474</f>
        <v>4881</v>
      </c>
      <c r="G88" s="13">
        <f>일위대가!J474</f>
        <v>149</v>
      </c>
      <c r="H88" s="13">
        <f t="shared" si="2"/>
        <v>5106</v>
      </c>
      <c r="I88" s="8" t="s">
        <v>1235</v>
      </c>
      <c r="J88" s="8" t="s">
        <v>1233</v>
      </c>
      <c r="K88" s="2" t="s">
        <v>52</v>
      </c>
      <c r="L88" s="2" t="s">
        <v>52</v>
      </c>
      <c r="M88" s="2" t="s">
        <v>1233</v>
      </c>
      <c r="N88" s="2" t="s">
        <v>52</v>
      </c>
    </row>
    <row r="89" spans="1:14" ht="30" customHeight="1">
      <c r="A89" s="8" t="s">
        <v>1240</v>
      </c>
      <c r="B89" s="8" t="s">
        <v>1238</v>
      </c>
      <c r="C89" s="8" t="s">
        <v>1222</v>
      </c>
      <c r="D89" s="8" t="s">
        <v>363</v>
      </c>
      <c r="E89" s="13">
        <f>일위대가!F487</f>
        <v>13</v>
      </c>
      <c r="F89" s="13">
        <f>일위대가!H487</f>
        <v>1247</v>
      </c>
      <c r="G89" s="13">
        <f>일위대가!J487</f>
        <v>39</v>
      </c>
      <c r="H89" s="13">
        <f t="shared" si="2"/>
        <v>1299</v>
      </c>
      <c r="I89" s="8" t="s">
        <v>1239</v>
      </c>
      <c r="J89" s="8" t="s">
        <v>1233</v>
      </c>
      <c r="K89" s="2" t="s">
        <v>52</v>
      </c>
      <c r="L89" s="2" t="s">
        <v>52</v>
      </c>
      <c r="M89" s="2" t="s">
        <v>1233</v>
      </c>
      <c r="N89" s="2" t="s">
        <v>52</v>
      </c>
    </row>
    <row r="90" spans="1:14" ht="30" customHeight="1">
      <c r="A90" s="8" t="s">
        <v>1246</v>
      </c>
      <c r="B90" s="8" t="s">
        <v>1244</v>
      </c>
      <c r="C90" s="8" t="s">
        <v>1227</v>
      </c>
      <c r="D90" s="8" t="s">
        <v>61</v>
      </c>
      <c r="E90" s="13">
        <f>일위대가!F493</f>
        <v>795</v>
      </c>
      <c r="F90" s="13">
        <f>일위대가!H493</f>
        <v>0</v>
      </c>
      <c r="G90" s="13">
        <f>일위대가!J493</f>
        <v>0</v>
      </c>
      <c r="H90" s="13">
        <f t="shared" si="2"/>
        <v>795</v>
      </c>
      <c r="I90" s="8" t="s">
        <v>1245</v>
      </c>
      <c r="J90" s="8" t="s">
        <v>1243</v>
      </c>
      <c r="K90" s="2" t="s">
        <v>52</v>
      </c>
      <c r="L90" s="2" t="s">
        <v>52</v>
      </c>
      <c r="M90" s="2" t="s">
        <v>1243</v>
      </c>
      <c r="N90" s="2" t="s">
        <v>52</v>
      </c>
    </row>
    <row r="91" spans="1:14" ht="30" customHeight="1">
      <c r="A91" s="8" t="s">
        <v>1250</v>
      </c>
      <c r="B91" s="8" t="s">
        <v>1244</v>
      </c>
      <c r="C91" s="8" t="s">
        <v>1248</v>
      </c>
      <c r="D91" s="8" t="s">
        <v>61</v>
      </c>
      <c r="E91" s="13">
        <f>일위대가!F498</f>
        <v>0</v>
      </c>
      <c r="F91" s="13">
        <f>일위대가!H498</f>
        <v>3393</v>
      </c>
      <c r="G91" s="13">
        <f>일위대가!J498</f>
        <v>0</v>
      </c>
      <c r="H91" s="13">
        <f t="shared" si="2"/>
        <v>3393</v>
      </c>
      <c r="I91" s="8" t="s">
        <v>1249</v>
      </c>
      <c r="J91" s="8" t="s">
        <v>1243</v>
      </c>
      <c r="K91" s="2" t="s">
        <v>52</v>
      </c>
      <c r="L91" s="2" t="s">
        <v>52</v>
      </c>
      <c r="M91" s="2" t="s">
        <v>1243</v>
      </c>
      <c r="N91" s="2" t="s">
        <v>52</v>
      </c>
    </row>
    <row r="92" spans="1:14" ht="30" customHeight="1">
      <c r="A92" s="8" t="s">
        <v>1265</v>
      </c>
      <c r="B92" s="8" t="s">
        <v>1261</v>
      </c>
      <c r="C92" s="8" t="s">
        <v>1262</v>
      </c>
      <c r="D92" s="8" t="s">
        <v>1263</v>
      </c>
      <c r="E92" s="13">
        <f>일위대가!F502</f>
        <v>0</v>
      </c>
      <c r="F92" s="13">
        <f>일위대가!H502</f>
        <v>0</v>
      </c>
      <c r="G92" s="13">
        <f>일위대가!J502</f>
        <v>137</v>
      </c>
      <c r="H92" s="13">
        <f t="shared" si="2"/>
        <v>137</v>
      </c>
      <c r="I92" s="8" t="s">
        <v>1264</v>
      </c>
      <c r="J92" s="8" t="s">
        <v>1307</v>
      </c>
      <c r="K92" s="2" t="s">
        <v>1308</v>
      </c>
      <c r="L92" s="2" t="s">
        <v>52</v>
      </c>
      <c r="M92" s="2" t="s">
        <v>1307</v>
      </c>
      <c r="N92" s="2" t="s">
        <v>64</v>
      </c>
    </row>
    <row r="93" spans="1:14" ht="30" customHeight="1">
      <c r="A93" s="8" t="s">
        <v>690</v>
      </c>
      <c r="B93" s="8" t="s">
        <v>687</v>
      </c>
      <c r="C93" s="8" t="s">
        <v>688</v>
      </c>
      <c r="D93" s="8" t="s">
        <v>61</v>
      </c>
      <c r="E93" s="13">
        <f>일위대가!F509</f>
        <v>0</v>
      </c>
      <c r="F93" s="13">
        <f>일위대가!H509</f>
        <v>16288</v>
      </c>
      <c r="G93" s="13">
        <f>일위대가!J509</f>
        <v>125</v>
      </c>
      <c r="H93" s="13">
        <f t="shared" si="2"/>
        <v>16413</v>
      </c>
      <c r="I93" s="8" t="s">
        <v>689</v>
      </c>
      <c r="J93" s="8" t="s">
        <v>1212</v>
      </c>
      <c r="K93" s="2" t="s">
        <v>52</v>
      </c>
      <c r="L93" s="2" t="s">
        <v>52</v>
      </c>
      <c r="M93" s="2" t="s">
        <v>1212</v>
      </c>
      <c r="N93" s="2" t="s">
        <v>52</v>
      </c>
    </row>
    <row r="94" spans="1:14" ht="30" customHeight="1">
      <c r="A94" s="8" t="s">
        <v>727</v>
      </c>
      <c r="B94" s="8" t="s">
        <v>122</v>
      </c>
      <c r="C94" s="8" t="s">
        <v>52</v>
      </c>
      <c r="D94" s="8" t="s">
        <v>61</v>
      </c>
      <c r="E94" s="13">
        <f>일위대가!F515</f>
        <v>0</v>
      </c>
      <c r="F94" s="13">
        <f>일위대가!H515</f>
        <v>9292</v>
      </c>
      <c r="G94" s="13">
        <f>일위대가!J515</f>
        <v>557</v>
      </c>
      <c r="H94" s="13">
        <f t="shared" si="2"/>
        <v>9849</v>
      </c>
      <c r="I94" s="8" t="s">
        <v>726</v>
      </c>
      <c r="J94" s="8" t="s">
        <v>1322</v>
      </c>
      <c r="K94" s="2" t="s">
        <v>52</v>
      </c>
      <c r="L94" s="2" t="s">
        <v>52</v>
      </c>
      <c r="M94" s="2" t="s">
        <v>1322</v>
      </c>
      <c r="N94" s="2" t="s">
        <v>52</v>
      </c>
    </row>
    <row r="95" spans="1:14" ht="30" customHeight="1">
      <c r="A95" s="8" t="s">
        <v>739</v>
      </c>
      <c r="B95" s="8" t="s">
        <v>737</v>
      </c>
      <c r="C95" s="8" t="s">
        <v>52</v>
      </c>
      <c r="D95" s="8" t="s">
        <v>91</v>
      </c>
      <c r="E95" s="13">
        <f>일위대가!F520</f>
        <v>0</v>
      </c>
      <c r="F95" s="13">
        <f>일위대가!H520</f>
        <v>7113</v>
      </c>
      <c r="G95" s="13">
        <f>일위대가!J520</f>
        <v>284</v>
      </c>
      <c r="H95" s="13">
        <f t="shared" si="2"/>
        <v>7397</v>
      </c>
      <c r="I95" s="8" t="s">
        <v>738</v>
      </c>
      <c r="J95" s="8" t="s">
        <v>730</v>
      </c>
      <c r="K95" s="2" t="s">
        <v>52</v>
      </c>
      <c r="L95" s="2" t="s">
        <v>52</v>
      </c>
      <c r="M95" s="2" t="s">
        <v>730</v>
      </c>
      <c r="N95" s="2" t="s">
        <v>52</v>
      </c>
    </row>
    <row r="96" spans="1:14" ht="30" customHeight="1">
      <c r="A96" s="8" t="s">
        <v>745</v>
      </c>
      <c r="B96" s="8" t="s">
        <v>134</v>
      </c>
      <c r="C96" s="8" t="s">
        <v>743</v>
      </c>
      <c r="D96" s="8" t="s">
        <v>61</v>
      </c>
      <c r="E96" s="13">
        <f>일위대가!F526</f>
        <v>0</v>
      </c>
      <c r="F96" s="13">
        <f>일위대가!H526</f>
        <v>19305</v>
      </c>
      <c r="G96" s="13">
        <f>일위대가!J526</f>
        <v>386</v>
      </c>
      <c r="H96" s="13">
        <f t="shared" si="2"/>
        <v>19691</v>
      </c>
      <c r="I96" s="8" t="s">
        <v>744</v>
      </c>
      <c r="J96" s="8" t="s">
        <v>1332</v>
      </c>
      <c r="K96" s="2" t="s">
        <v>52</v>
      </c>
      <c r="L96" s="2" t="s">
        <v>52</v>
      </c>
      <c r="M96" s="2" t="s">
        <v>1332</v>
      </c>
      <c r="N96" s="2" t="s">
        <v>52</v>
      </c>
    </row>
    <row r="97" spans="1:14" ht="30" customHeight="1">
      <c r="A97" s="8" t="s">
        <v>753</v>
      </c>
      <c r="B97" s="8" t="s">
        <v>750</v>
      </c>
      <c r="C97" s="8" t="s">
        <v>751</v>
      </c>
      <c r="D97" s="8" t="s">
        <v>61</v>
      </c>
      <c r="E97" s="13">
        <f>일위대가!F531</f>
        <v>0</v>
      </c>
      <c r="F97" s="13">
        <f>일위대가!H531</f>
        <v>10067</v>
      </c>
      <c r="G97" s="13">
        <f>일위대가!J531</f>
        <v>0</v>
      </c>
      <c r="H97" s="13">
        <f t="shared" si="2"/>
        <v>10067</v>
      </c>
      <c r="I97" s="8" t="s">
        <v>752</v>
      </c>
      <c r="J97" s="8" t="s">
        <v>1337</v>
      </c>
      <c r="K97" s="2" t="s">
        <v>52</v>
      </c>
      <c r="L97" s="2" t="s">
        <v>52</v>
      </c>
      <c r="M97" s="2" t="s">
        <v>1337</v>
      </c>
      <c r="N97" s="2" t="s">
        <v>52</v>
      </c>
    </row>
    <row r="98" spans="1:14" ht="30" customHeight="1">
      <c r="A98" s="8" t="s">
        <v>772</v>
      </c>
      <c r="B98" s="8" t="s">
        <v>769</v>
      </c>
      <c r="C98" s="8" t="s">
        <v>770</v>
      </c>
      <c r="D98" s="8" t="s">
        <v>91</v>
      </c>
      <c r="E98" s="13">
        <f>일위대가!F535</f>
        <v>5757</v>
      </c>
      <c r="F98" s="13">
        <f>일위대가!H535</f>
        <v>23697</v>
      </c>
      <c r="G98" s="13">
        <f>일위대가!J535</f>
        <v>684</v>
      </c>
      <c r="H98" s="13">
        <f t="shared" si="2"/>
        <v>30138</v>
      </c>
      <c r="I98" s="8" t="s">
        <v>771</v>
      </c>
      <c r="J98" s="8" t="s">
        <v>52</v>
      </c>
      <c r="K98" s="2" t="s">
        <v>52</v>
      </c>
      <c r="L98" s="2" t="s">
        <v>52</v>
      </c>
      <c r="M98" s="2" t="s">
        <v>52</v>
      </c>
      <c r="N98" s="2" t="s">
        <v>52</v>
      </c>
    </row>
    <row r="99" spans="1:14" ht="30" customHeight="1">
      <c r="A99" s="8" t="s">
        <v>1344</v>
      </c>
      <c r="B99" s="8" t="s">
        <v>1341</v>
      </c>
      <c r="C99" s="8" t="s">
        <v>1342</v>
      </c>
      <c r="D99" s="8" t="s">
        <v>61</v>
      </c>
      <c r="E99" s="13">
        <f>일위대가!F542</f>
        <v>19854</v>
      </c>
      <c r="F99" s="13">
        <f>일위대가!H542</f>
        <v>81714</v>
      </c>
      <c r="G99" s="13">
        <f>일위대가!J542</f>
        <v>2361</v>
      </c>
      <c r="H99" s="13">
        <f t="shared" si="2"/>
        <v>103929</v>
      </c>
      <c r="I99" s="8" t="s">
        <v>1343</v>
      </c>
      <c r="J99" s="8" t="s">
        <v>52</v>
      </c>
      <c r="K99" s="2" t="s">
        <v>52</v>
      </c>
      <c r="L99" s="2" t="s">
        <v>52</v>
      </c>
      <c r="M99" s="2" t="s">
        <v>52</v>
      </c>
      <c r="N99" s="2" t="s">
        <v>52</v>
      </c>
    </row>
    <row r="100" spans="1:14" ht="30" customHeight="1">
      <c r="A100" s="8" t="s">
        <v>1353</v>
      </c>
      <c r="B100" s="8" t="s">
        <v>1221</v>
      </c>
      <c r="C100" s="8" t="s">
        <v>1351</v>
      </c>
      <c r="D100" s="8" t="s">
        <v>363</v>
      </c>
      <c r="E100" s="13">
        <f>일위대가!F547</f>
        <v>89</v>
      </c>
      <c r="F100" s="13">
        <f>일위대가!H547</f>
        <v>5867</v>
      </c>
      <c r="G100" s="13">
        <f>일위대가!J547</f>
        <v>188</v>
      </c>
      <c r="H100" s="13">
        <f t="shared" ref="H100:H131" si="3">E100+F100+G100</f>
        <v>6144</v>
      </c>
      <c r="I100" s="8" t="s">
        <v>1352</v>
      </c>
      <c r="J100" s="8" t="s">
        <v>1233</v>
      </c>
      <c r="K100" s="2" t="s">
        <v>52</v>
      </c>
      <c r="L100" s="2" t="s">
        <v>52</v>
      </c>
      <c r="M100" s="2" t="s">
        <v>1233</v>
      </c>
      <c r="N100" s="2" t="s">
        <v>52</v>
      </c>
    </row>
    <row r="101" spans="1:14" ht="30" customHeight="1">
      <c r="A101" s="8" t="s">
        <v>1363</v>
      </c>
      <c r="B101" s="8" t="s">
        <v>1234</v>
      </c>
      <c r="C101" s="8" t="s">
        <v>1351</v>
      </c>
      <c r="D101" s="8" t="s">
        <v>363</v>
      </c>
      <c r="E101" s="13">
        <f>일위대가!F560</f>
        <v>76</v>
      </c>
      <c r="F101" s="13">
        <f>일위대가!H560</f>
        <v>4675</v>
      </c>
      <c r="G101" s="13">
        <f>일위대가!J560</f>
        <v>151</v>
      </c>
      <c r="H101" s="13">
        <f t="shared" si="3"/>
        <v>4902</v>
      </c>
      <c r="I101" s="8" t="s">
        <v>1362</v>
      </c>
      <c r="J101" s="8" t="s">
        <v>1233</v>
      </c>
      <c r="K101" s="2" t="s">
        <v>52</v>
      </c>
      <c r="L101" s="2" t="s">
        <v>52</v>
      </c>
      <c r="M101" s="2" t="s">
        <v>1233</v>
      </c>
      <c r="N101" s="2" t="s">
        <v>52</v>
      </c>
    </row>
    <row r="102" spans="1:14" ht="30" customHeight="1">
      <c r="A102" s="8" t="s">
        <v>1366</v>
      </c>
      <c r="B102" s="8" t="s">
        <v>1238</v>
      </c>
      <c r="C102" s="8" t="s">
        <v>1351</v>
      </c>
      <c r="D102" s="8" t="s">
        <v>363</v>
      </c>
      <c r="E102" s="13">
        <f>일위대가!F573</f>
        <v>13</v>
      </c>
      <c r="F102" s="13">
        <f>일위대가!H573</f>
        <v>1192</v>
      </c>
      <c r="G102" s="13">
        <f>일위대가!J573</f>
        <v>37</v>
      </c>
      <c r="H102" s="13">
        <f t="shared" si="3"/>
        <v>1242</v>
      </c>
      <c r="I102" s="8" t="s">
        <v>1365</v>
      </c>
      <c r="J102" s="8" t="s">
        <v>1233</v>
      </c>
      <c r="K102" s="2" t="s">
        <v>52</v>
      </c>
      <c r="L102" s="2" t="s">
        <v>52</v>
      </c>
      <c r="M102" s="2" t="s">
        <v>1233</v>
      </c>
      <c r="N102" s="2" t="s">
        <v>52</v>
      </c>
    </row>
    <row r="103" spans="1:14" ht="30" customHeight="1">
      <c r="A103" s="8" t="s">
        <v>781</v>
      </c>
      <c r="B103" s="8" t="s">
        <v>778</v>
      </c>
      <c r="C103" s="8" t="s">
        <v>779</v>
      </c>
      <c r="D103" s="8" t="s">
        <v>91</v>
      </c>
      <c r="E103" s="13">
        <f>일위대가!F577</f>
        <v>5197</v>
      </c>
      <c r="F103" s="13">
        <f>일위대가!H577</f>
        <v>25665</v>
      </c>
      <c r="G103" s="13">
        <f>일위대가!J577</f>
        <v>684</v>
      </c>
      <c r="H103" s="13">
        <f t="shared" si="3"/>
        <v>31546</v>
      </c>
      <c r="I103" s="8" t="s">
        <v>780</v>
      </c>
      <c r="J103" s="8" t="s">
        <v>52</v>
      </c>
      <c r="K103" s="2" t="s">
        <v>52</v>
      </c>
      <c r="L103" s="2" t="s">
        <v>52</v>
      </c>
      <c r="M103" s="2" t="s">
        <v>52</v>
      </c>
      <c r="N103" s="2" t="s">
        <v>52</v>
      </c>
    </row>
    <row r="104" spans="1:14" ht="30" customHeight="1">
      <c r="A104" s="8" t="s">
        <v>1396</v>
      </c>
      <c r="B104" s="8" t="s">
        <v>1393</v>
      </c>
      <c r="C104" s="8" t="s">
        <v>1394</v>
      </c>
      <c r="D104" s="8" t="s">
        <v>61</v>
      </c>
      <c r="E104" s="13">
        <f>일위대가!F585</f>
        <v>17921</v>
      </c>
      <c r="F104" s="13">
        <f>일위대가!H585</f>
        <v>88500</v>
      </c>
      <c r="G104" s="13">
        <f>일위대가!J585</f>
        <v>2361</v>
      </c>
      <c r="H104" s="13">
        <f t="shared" si="3"/>
        <v>108782</v>
      </c>
      <c r="I104" s="8" t="s">
        <v>1395</v>
      </c>
      <c r="J104" s="8" t="s">
        <v>52</v>
      </c>
      <c r="K104" s="2" t="s">
        <v>52</v>
      </c>
      <c r="L104" s="2" t="s">
        <v>52</v>
      </c>
      <c r="M104" s="2" t="s">
        <v>52</v>
      </c>
      <c r="N104" s="2" t="s">
        <v>52</v>
      </c>
    </row>
    <row r="105" spans="1:14" ht="30" customHeight="1">
      <c r="A105" s="8" t="s">
        <v>804</v>
      </c>
      <c r="B105" s="8" t="s">
        <v>802</v>
      </c>
      <c r="C105" s="8" t="s">
        <v>224</v>
      </c>
      <c r="D105" s="8" t="s">
        <v>91</v>
      </c>
      <c r="E105" s="13">
        <f>일위대가!F589</f>
        <v>0</v>
      </c>
      <c r="F105" s="13">
        <f>일위대가!H589</f>
        <v>4483</v>
      </c>
      <c r="G105" s="13">
        <f>일위대가!J589</f>
        <v>0</v>
      </c>
      <c r="H105" s="13">
        <f t="shared" si="3"/>
        <v>4483</v>
      </c>
      <c r="I105" s="8" t="s">
        <v>803</v>
      </c>
      <c r="J105" s="8" t="s">
        <v>794</v>
      </c>
      <c r="K105" s="2" t="s">
        <v>52</v>
      </c>
      <c r="L105" s="2" t="s">
        <v>52</v>
      </c>
      <c r="M105" s="2" t="s">
        <v>794</v>
      </c>
      <c r="N105" s="2" t="s">
        <v>52</v>
      </c>
    </row>
    <row r="106" spans="1:14" ht="30" customHeight="1">
      <c r="A106" s="8" t="s">
        <v>840</v>
      </c>
      <c r="B106" s="8" t="s">
        <v>317</v>
      </c>
      <c r="C106" s="8" t="s">
        <v>838</v>
      </c>
      <c r="D106" s="8" t="s">
        <v>61</v>
      </c>
      <c r="E106" s="13">
        <f>일위대가!F596</f>
        <v>1500</v>
      </c>
      <c r="F106" s="13">
        <f>일위대가!H596</f>
        <v>0</v>
      </c>
      <c r="G106" s="13">
        <f>일위대가!J596</f>
        <v>0</v>
      </c>
      <c r="H106" s="13">
        <f t="shared" si="3"/>
        <v>1500</v>
      </c>
      <c r="I106" s="8" t="s">
        <v>839</v>
      </c>
      <c r="J106" s="8" t="s">
        <v>1413</v>
      </c>
      <c r="K106" s="2" t="s">
        <v>52</v>
      </c>
      <c r="L106" s="2" t="s">
        <v>52</v>
      </c>
      <c r="M106" s="2" t="s">
        <v>1413</v>
      </c>
      <c r="N106" s="2" t="s">
        <v>52</v>
      </c>
    </row>
    <row r="107" spans="1:14" ht="30" customHeight="1">
      <c r="A107" s="8" t="s">
        <v>844</v>
      </c>
      <c r="B107" s="8" t="s">
        <v>317</v>
      </c>
      <c r="C107" s="8" t="s">
        <v>842</v>
      </c>
      <c r="D107" s="8" t="s">
        <v>61</v>
      </c>
      <c r="E107" s="13">
        <f>일위대가!F601</f>
        <v>0</v>
      </c>
      <c r="F107" s="13">
        <f>일위대가!H601</f>
        <v>14828</v>
      </c>
      <c r="G107" s="13">
        <f>일위대가!J601</f>
        <v>0</v>
      </c>
      <c r="H107" s="13">
        <f t="shared" si="3"/>
        <v>14828</v>
      </c>
      <c r="I107" s="8" t="s">
        <v>843</v>
      </c>
      <c r="J107" s="8" t="s">
        <v>1413</v>
      </c>
      <c r="K107" s="2" t="s">
        <v>52</v>
      </c>
      <c r="L107" s="2" t="s">
        <v>52</v>
      </c>
      <c r="M107" s="2" t="s">
        <v>1413</v>
      </c>
      <c r="N107" s="2" t="s">
        <v>52</v>
      </c>
    </row>
    <row r="108" spans="1:14" ht="30" customHeight="1">
      <c r="A108" s="8" t="s">
        <v>849</v>
      </c>
      <c r="B108" s="8" t="s">
        <v>847</v>
      </c>
      <c r="C108" s="8" t="s">
        <v>52</v>
      </c>
      <c r="D108" s="8" t="s">
        <v>61</v>
      </c>
      <c r="E108" s="13">
        <f>일위대가!F608</f>
        <v>126</v>
      </c>
      <c r="F108" s="13">
        <f>일위대가!H608</f>
        <v>2124</v>
      </c>
      <c r="G108" s="13">
        <f>일위대가!J608</f>
        <v>0</v>
      </c>
      <c r="H108" s="13">
        <f t="shared" si="3"/>
        <v>2250</v>
      </c>
      <c r="I108" s="8" t="s">
        <v>848</v>
      </c>
      <c r="J108" s="8" t="s">
        <v>1433</v>
      </c>
      <c r="K108" s="2" t="s">
        <v>52</v>
      </c>
      <c r="L108" s="2" t="s">
        <v>52</v>
      </c>
      <c r="M108" s="2" t="s">
        <v>1433</v>
      </c>
      <c r="N108" s="2" t="s">
        <v>52</v>
      </c>
    </row>
    <row r="109" spans="1:14" ht="30" customHeight="1">
      <c r="A109" s="8" t="s">
        <v>859</v>
      </c>
      <c r="B109" s="8" t="s">
        <v>856</v>
      </c>
      <c r="C109" s="8" t="s">
        <v>857</v>
      </c>
      <c r="D109" s="8" t="s">
        <v>61</v>
      </c>
      <c r="E109" s="13">
        <f>일위대가!F613</f>
        <v>515</v>
      </c>
      <c r="F109" s="13">
        <f>일위대가!H613</f>
        <v>0</v>
      </c>
      <c r="G109" s="13">
        <f>일위대가!J613</f>
        <v>0</v>
      </c>
      <c r="H109" s="13">
        <f t="shared" si="3"/>
        <v>515</v>
      </c>
      <c r="I109" s="8" t="s">
        <v>858</v>
      </c>
      <c r="J109" s="8" t="s">
        <v>1441</v>
      </c>
      <c r="K109" s="2" t="s">
        <v>52</v>
      </c>
      <c r="L109" s="2" t="s">
        <v>52</v>
      </c>
      <c r="M109" s="2" t="s">
        <v>1441</v>
      </c>
      <c r="N109" s="2" t="s">
        <v>52</v>
      </c>
    </row>
    <row r="110" spans="1:14" ht="30" customHeight="1">
      <c r="A110" s="8" t="s">
        <v>863</v>
      </c>
      <c r="B110" s="8" t="s">
        <v>856</v>
      </c>
      <c r="C110" s="8" t="s">
        <v>861</v>
      </c>
      <c r="D110" s="8" t="s">
        <v>61</v>
      </c>
      <c r="E110" s="13">
        <f>일위대가!F620</f>
        <v>0</v>
      </c>
      <c r="F110" s="13">
        <f>일위대가!H620</f>
        <v>5319</v>
      </c>
      <c r="G110" s="13">
        <f>일위대가!J620</f>
        <v>0</v>
      </c>
      <c r="H110" s="13">
        <f t="shared" si="3"/>
        <v>5319</v>
      </c>
      <c r="I110" s="8" t="s">
        <v>862</v>
      </c>
      <c r="J110" s="8" t="s">
        <v>1441</v>
      </c>
      <c r="K110" s="2" t="s">
        <v>52</v>
      </c>
      <c r="L110" s="2" t="s">
        <v>52</v>
      </c>
      <c r="M110" s="2" t="s">
        <v>1441</v>
      </c>
      <c r="N110" s="2" t="s">
        <v>52</v>
      </c>
    </row>
    <row r="111" spans="1:14" ht="30" customHeight="1">
      <c r="A111" s="8" t="s">
        <v>870</v>
      </c>
      <c r="B111" s="8" t="s">
        <v>867</v>
      </c>
      <c r="C111" s="8" t="s">
        <v>868</v>
      </c>
      <c r="D111" s="8" t="s">
        <v>61</v>
      </c>
      <c r="E111" s="13">
        <f>일위대가!F630</f>
        <v>1478</v>
      </c>
      <c r="F111" s="13">
        <f>일위대가!H630</f>
        <v>8334</v>
      </c>
      <c r="G111" s="13">
        <f>일위대가!J630</f>
        <v>166</v>
      </c>
      <c r="H111" s="13">
        <f t="shared" si="3"/>
        <v>9978</v>
      </c>
      <c r="I111" s="8" t="s">
        <v>869</v>
      </c>
      <c r="J111" s="8" t="s">
        <v>1452</v>
      </c>
      <c r="K111" s="2" t="s">
        <v>52</v>
      </c>
      <c r="L111" s="2" t="s">
        <v>52</v>
      </c>
      <c r="M111" s="2" t="s">
        <v>1452</v>
      </c>
      <c r="N111" s="2" t="s">
        <v>52</v>
      </c>
    </row>
    <row r="112" spans="1:14" ht="30" customHeight="1">
      <c r="A112" s="8" t="s">
        <v>877</v>
      </c>
      <c r="B112" s="8" t="s">
        <v>867</v>
      </c>
      <c r="C112" s="8" t="s">
        <v>875</v>
      </c>
      <c r="D112" s="8" t="s">
        <v>61</v>
      </c>
      <c r="E112" s="13">
        <f>일위대가!F641</f>
        <v>1478</v>
      </c>
      <c r="F112" s="13">
        <f>일위대가!H641</f>
        <v>10001</v>
      </c>
      <c r="G112" s="13">
        <f>일위대가!J641</f>
        <v>166</v>
      </c>
      <c r="H112" s="13">
        <f t="shared" si="3"/>
        <v>11645</v>
      </c>
      <c r="I112" s="8" t="s">
        <v>876</v>
      </c>
      <c r="J112" s="8" t="s">
        <v>1452</v>
      </c>
      <c r="K112" s="2" t="s">
        <v>52</v>
      </c>
      <c r="L112" s="2" t="s">
        <v>52</v>
      </c>
      <c r="M112" s="2" t="s">
        <v>1452</v>
      </c>
      <c r="N112" s="2" t="s">
        <v>52</v>
      </c>
    </row>
    <row r="113" spans="1:14" ht="30" customHeight="1">
      <c r="A113" s="8" t="s">
        <v>882</v>
      </c>
      <c r="B113" s="8" t="s">
        <v>856</v>
      </c>
      <c r="C113" s="8" t="s">
        <v>880</v>
      </c>
      <c r="D113" s="8" t="s">
        <v>61</v>
      </c>
      <c r="E113" s="13">
        <f>일위대가!F649</f>
        <v>0</v>
      </c>
      <c r="F113" s="13">
        <f>일위대가!H649</f>
        <v>6383</v>
      </c>
      <c r="G113" s="13">
        <f>일위대가!J649</f>
        <v>0</v>
      </c>
      <c r="H113" s="13">
        <f t="shared" si="3"/>
        <v>6383</v>
      </c>
      <c r="I113" s="8" t="s">
        <v>881</v>
      </c>
      <c r="J113" s="8" t="s">
        <v>1441</v>
      </c>
      <c r="K113" s="2" t="s">
        <v>52</v>
      </c>
      <c r="L113" s="2" t="s">
        <v>52</v>
      </c>
      <c r="M113" s="2" t="s">
        <v>1441</v>
      </c>
      <c r="N113" s="2" t="s">
        <v>52</v>
      </c>
    </row>
    <row r="114" spans="1:14" ht="30" customHeight="1">
      <c r="A114" s="8" t="s">
        <v>889</v>
      </c>
      <c r="B114" s="8" t="s">
        <v>886</v>
      </c>
      <c r="C114" s="8" t="s">
        <v>887</v>
      </c>
      <c r="D114" s="8" t="s">
        <v>61</v>
      </c>
      <c r="E114" s="13">
        <f>일위대가!F655</f>
        <v>6047</v>
      </c>
      <c r="F114" s="13">
        <f>일위대가!H655</f>
        <v>0</v>
      </c>
      <c r="G114" s="13">
        <f>일위대가!J655</f>
        <v>0</v>
      </c>
      <c r="H114" s="13">
        <f t="shared" si="3"/>
        <v>6047</v>
      </c>
      <c r="I114" s="8" t="s">
        <v>888</v>
      </c>
      <c r="J114" s="8" t="s">
        <v>885</v>
      </c>
      <c r="K114" s="2" t="s">
        <v>52</v>
      </c>
      <c r="L114" s="2" t="s">
        <v>52</v>
      </c>
      <c r="M114" s="2" t="s">
        <v>885</v>
      </c>
      <c r="N114" s="2" t="s">
        <v>52</v>
      </c>
    </row>
    <row r="115" spans="1:14" ht="30" customHeight="1">
      <c r="A115" s="8" t="s">
        <v>893</v>
      </c>
      <c r="B115" s="8" t="s">
        <v>340</v>
      </c>
      <c r="C115" s="8" t="s">
        <v>891</v>
      </c>
      <c r="D115" s="8" t="s">
        <v>61</v>
      </c>
      <c r="E115" s="13">
        <f>일위대가!F660</f>
        <v>0</v>
      </c>
      <c r="F115" s="13">
        <f>일위대가!H660</f>
        <v>8852</v>
      </c>
      <c r="G115" s="13">
        <f>일위대가!J660</f>
        <v>0</v>
      </c>
      <c r="H115" s="13">
        <f t="shared" si="3"/>
        <v>8852</v>
      </c>
      <c r="I115" s="8" t="s">
        <v>892</v>
      </c>
      <c r="J115" s="8" t="s">
        <v>885</v>
      </c>
      <c r="K115" s="2" t="s">
        <v>52</v>
      </c>
      <c r="L115" s="2" t="s">
        <v>52</v>
      </c>
      <c r="M115" s="2" t="s">
        <v>885</v>
      </c>
      <c r="N115" s="2" t="s">
        <v>52</v>
      </c>
    </row>
    <row r="116" spans="1:14" ht="30" customHeight="1">
      <c r="A116" s="8" t="s">
        <v>900</v>
      </c>
      <c r="B116" s="8" t="s">
        <v>897</v>
      </c>
      <c r="C116" s="8" t="s">
        <v>898</v>
      </c>
      <c r="D116" s="8" t="s">
        <v>349</v>
      </c>
      <c r="E116" s="13">
        <f>일위대가!F668</f>
        <v>2332</v>
      </c>
      <c r="F116" s="13">
        <f>일위대가!H668</f>
        <v>80818</v>
      </c>
      <c r="G116" s="13">
        <f>일위대가!J668</f>
        <v>2145</v>
      </c>
      <c r="H116" s="13">
        <f t="shared" si="3"/>
        <v>85295</v>
      </c>
      <c r="I116" s="8" t="s">
        <v>899</v>
      </c>
      <c r="J116" s="8" t="s">
        <v>896</v>
      </c>
      <c r="K116" s="2" t="s">
        <v>52</v>
      </c>
      <c r="L116" s="2" t="s">
        <v>52</v>
      </c>
      <c r="M116" s="2" t="s">
        <v>896</v>
      </c>
      <c r="N116" s="2" t="s">
        <v>52</v>
      </c>
    </row>
    <row r="117" spans="1:14" ht="30" customHeight="1">
      <c r="A117" s="8" t="s">
        <v>1504</v>
      </c>
      <c r="B117" s="8" t="s">
        <v>1501</v>
      </c>
      <c r="C117" s="8" t="s">
        <v>1502</v>
      </c>
      <c r="D117" s="8" t="s">
        <v>1263</v>
      </c>
      <c r="E117" s="13">
        <f>일위대가!F672</f>
        <v>0</v>
      </c>
      <c r="F117" s="13">
        <f>일위대가!H672</f>
        <v>0</v>
      </c>
      <c r="G117" s="13">
        <f>일위대가!J672</f>
        <v>437</v>
      </c>
      <c r="H117" s="13">
        <f t="shared" si="3"/>
        <v>437</v>
      </c>
      <c r="I117" s="8" t="s">
        <v>1503</v>
      </c>
      <c r="J117" s="8" t="s">
        <v>1512</v>
      </c>
      <c r="K117" s="2" t="s">
        <v>1308</v>
      </c>
      <c r="L117" s="2" t="s">
        <v>52</v>
      </c>
      <c r="M117" s="2" t="s">
        <v>1512</v>
      </c>
      <c r="N117" s="2" t="s">
        <v>64</v>
      </c>
    </row>
    <row r="118" spans="1:14" ht="30" customHeight="1">
      <c r="A118" s="8" t="s">
        <v>1509</v>
      </c>
      <c r="B118" s="8" t="s">
        <v>1506</v>
      </c>
      <c r="C118" s="8" t="s">
        <v>1507</v>
      </c>
      <c r="D118" s="8" t="s">
        <v>1263</v>
      </c>
      <c r="E118" s="13">
        <f>일위대가!F679</f>
        <v>9328</v>
      </c>
      <c r="F118" s="13">
        <f>일위대가!H679</f>
        <v>42267</v>
      </c>
      <c r="G118" s="13">
        <f>일위대가!J679</f>
        <v>2088</v>
      </c>
      <c r="H118" s="13">
        <f t="shared" si="3"/>
        <v>53683</v>
      </c>
      <c r="I118" s="8" t="s">
        <v>1508</v>
      </c>
      <c r="J118" s="8" t="s">
        <v>1516</v>
      </c>
      <c r="K118" s="2" t="s">
        <v>1308</v>
      </c>
      <c r="L118" s="2" t="s">
        <v>52</v>
      </c>
      <c r="M118" s="2" t="s">
        <v>1516</v>
      </c>
      <c r="N118" s="2" t="s">
        <v>64</v>
      </c>
    </row>
    <row r="119" spans="1:14" ht="30" customHeight="1">
      <c r="A119" s="8" t="s">
        <v>937</v>
      </c>
      <c r="B119" s="8" t="s">
        <v>406</v>
      </c>
      <c r="C119" s="8" t="s">
        <v>935</v>
      </c>
      <c r="D119" s="8" t="s">
        <v>61</v>
      </c>
      <c r="E119" s="13">
        <f>일위대가!F684</f>
        <v>0</v>
      </c>
      <c r="F119" s="13">
        <f>일위대가!H684</f>
        <v>11610</v>
      </c>
      <c r="G119" s="13">
        <f>일위대가!J684</f>
        <v>0</v>
      </c>
      <c r="H119" s="13">
        <f t="shared" si="3"/>
        <v>11610</v>
      </c>
      <c r="I119" s="8" t="s">
        <v>936</v>
      </c>
      <c r="J119" s="8" t="s">
        <v>1529</v>
      </c>
      <c r="K119" s="2" t="s">
        <v>52</v>
      </c>
      <c r="L119" s="2" t="s">
        <v>52</v>
      </c>
      <c r="M119" s="2" t="s">
        <v>1529</v>
      </c>
      <c r="N119" s="2" t="s">
        <v>52</v>
      </c>
    </row>
    <row r="120" spans="1:14" ht="30" customHeight="1">
      <c r="A120" s="8" t="s">
        <v>944</v>
      </c>
      <c r="B120" s="8" t="s">
        <v>941</v>
      </c>
      <c r="C120" s="8" t="s">
        <v>942</v>
      </c>
      <c r="D120" s="8" t="s">
        <v>61</v>
      </c>
      <c r="E120" s="13">
        <f>일위대가!F690</f>
        <v>0</v>
      </c>
      <c r="F120" s="13">
        <f>일위대가!H690</f>
        <v>7783</v>
      </c>
      <c r="G120" s="13">
        <f>일위대가!J690</f>
        <v>467</v>
      </c>
      <c r="H120" s="13">
        <f t="shared" si="3"/>
        <v>8250</v>
      </c>
      <c r="I120" s="8" t="s">
        <v>943</v>
      </c>
      <c r="J120" s="8" t="s">
        <v>1533</v>
      </c>
      <c r="K120" s="2" t="s">
        <v>52</v>
      </c>
      <c r="L120" s="2" t="s">
        <v>52</v>
      </c>
      <c r="M120" s="2" t="s">
        <v>1533</v>
      </c>
      <c r="N120" s="2" t="s">
        <v>52</v>
      </c>
    </row>
    <row r="121" spans="1:14" ht="30" customHeight="1">
      <c r="A121" s="8" t="s">
        <v>949</v>
      </c>
      <c r="B121" s="8" t="s">
        <v>946</v>
      </c>
      <c r="C121" s="8" t="s">
        <v>947</v>
      </c>
      <c r="D121" s="8" t="s">
        <v>61</v>
      </c>
      <c r="E121" s="13">
        <f>일위대가!F696</f>
        <v>0</v>
      </c>
      <c r="F121" s="13">
        <f>일위대가!H696</f>
        <v>2435</v>
      </c>
      <c r="G121" s="13">
        <f>일위대가!J696</f>
        <v>48</v>
      </c>
      <c r="H121" s="13">
        <f t="shared" si="3"/>
        <v>2483</v>
      </c>
      <c r="I121" s="8" t="s">
        <v>948</v>
      </c>
      <c r="J121" s="8" t="s">
        <v>1540</v>
      </c>
      <c r="K121" s="2" t="s">
        <v>52</v>
      </c>
      <c r="L121" s="2" t="s">
        <v>52</v>
      </c>
      <c r="M121" s="2" t="s">
        <v>1540</v>
      </c>
      <c r="N121" s="2" t="s">
        <v>52</v>
      </c>
    </row>
    <row r="122" spans="1:14" ht="30" customHeight="1">
      <c r="A122" s="8" t="s">
        <v>967</v>
      </c>
      <c r="B122" s="8" t="s">
        <v>964</v>
      </c>
      <c r="C122" s="8" t="s">
        <v>965</v>
      </c>
      <c r="D122" s="8" t="s">
        <v>61</v>
      </c>
      <c r="E122" s="13">
        <f>일위대가!F702</f>
        <v>0</v>
      </c>
      <c r="F122" s="13">
        <f>일위대가!H702</f>
        <v>3623</v>
      </c>
      <c r="G122" s="13">
        <f>일위대가!J702</f>
        <v>72</v>
      </c>
      <c r="H122" s="13">
        <f t="shared" si="3"/>
        <v>3695</v>
      </c>
      <c r="I122" s="8" t="s">
        <v>966</v>
      </c>
      <c r="J122" s="8" t="s">
        <v>1545</v>
      </c>
      <c r="K122" s="2" t="s">
        <v>52</v>
      </c>
      <c r="L122" s="2" t="s">
        <v>52</v>
      </c>
      <c r="M122" s="2" t="s">
        <v>1545</v>
      </c>
      <c r="N122" s="2" t="s">
        <v>52</v>
      </c>
    </row>
    <row r="123" spans="1:14" ht="30" customHeight="1">
      <c r="A123" s="8" t="s">
        <v>978</v>
      </c>
      <c r="B123" s="8" t="s">
        <v>964</v>
      </c>
      <c r="C123" s="8" t="s">
        <v>976</v>
      </c>
      <c r="D123" s="8" t="s">
        <v>61</v>
      </c>
      <c r="E123" s="13">
        <f>일위대가!F708</f>
        <v>0</v>
      </c>
      <c r="F123" s="13">
        <f>일위대가!H708</f>
        <v>4831</v>
      </c>
      <c r="G123" s="13">
        <f>일위대가!J708</f>
        <v>96</v>
      </c>
      <c r="H123" s="13">
        <f t="shared" si="3"/>
        <v>4927</v>
      </c>
      <c r="I123" s="8" t="s">
        <v>977</v>
      </c>
      <c r="J123" s="8" t="s">
        <v>1545</v>
      </c>
      <c r="K123" s="2" t="s">
        <v>52</v>
      </c>
      <c r="L123" s="2" t="s">
        <v>52</v>
      </c>
      <c r="M123" s="2" t="s">
        <v>1545</v>
      </c>
      <c r="N123" s="2" t="s">
        <v>52</v>
      </c>
    </row>
    <row r="124" spans="1:14" ht="30" customHeight="1">
      <c r="A124" s="8" t="s">
        <v>984</v>
      </c>
      <c r="B124" s="8" t="s">
        <v>981</v>
      </c>
      <c r="C124" s="8" t="s">
        <v>982</v>
      </c>
      <c r="D124" s="8" t="s">
        <v>61</v>
      </c>
      <c r="E124" s="13">
        <f>일위대가!F716</f>
        <v>41265</v>
      </c>
      <c r="F124" s="13">
        <f>일위대가!H716</f>
        <v>242082</v>
      </c>
      <c r="G124" s="13">
        <f>일위대가!J716</f>
        <v>6959</v>
      </c>
      <c r="H124" s="13">
        <f t="shared" si="3"/>
        <v>290306</v>
      </c>
      <c r="I124" s="8" t="s">
        <v>983</v>
      </c>
      <c r="J124" s="8" t="s">
        <v>52</v>
      </c>
      <c r="K124" s="2" t="s">
        <v>52</v>
      </c>
      <c r="L124" s="2" t="s">
        <v>52</v>
      </c>
      <c r="M124" s="2" t="s">
        <v>52</v>
      </c>
      <c r="N124" s="2" t="s">
        <v>52</v>
      </c>
    </row>
    <row r="125" spans="1:14" ht="30" customHeight="1">
      <c r="A125" s="8" t="s">
        <v>988</v>
      </c>
      <c r="B125" s="8" t="s">
        <v>668</v>
      </c>
      <c r="C125" s="8" t="s">
        <v>986</v>
      </c>
      <c r="D125" s="8" t="s">
        <v>91</v>
      </c>
      <c r="E125" s="13">
        <f>일위대가!F723</f>
        <v>2716</v>
      </c>
      <c r="F125" s="13">
        <f>일위대가!H723</f>
        <v>19430</v>
      </c>
      <c r="G125" s="13">
        <f>일위대가!J723</f>
        <v>575</v>
      </c>
      <c r="H125" s="13">
        <f t="shared" si="3"/>
        <v>22721</v>
      </c>
      <c r="I125" s="8" t="s">
        <v>987</v>
      </c>
      <c r="J125" s="8" t="s">
        <v>52</v>
      </c>
      <c r="K125" s="2" t="s">
        <v>52</v>
      </c>
      <c r="L125" s="2" t="s">
        <v>52</v>
      </c>
      <c r="M125" s="2" t="s">
        <v>52</v>
      </c>
      <c r="N125" s="2" t="s">
        <v>52</v>
      </c>
    </row>
    <row r="126" spans="1:14" ht="30" customHeight="1">
      <c r="A126" s="8" t="s">
        <v>992</v>
      </c>
      <c r="B126" s="8" t="s">
        <v>668</v>
      </c>
      <c r="C126" s="8" t="s">
        <v>990</v>
      </c>
      <c r="D126" s="8" t="s">
        <v>91</v>
      </c>
      <c r="E126" s="13">
        <f>일위대가!F730</f>
        <v>1036</v>
      </c>
      <c r="F126" s="13">
        <f>일위대가!H730</f>
        <v>7202</v>
      </c>
      <c r="G126" s="13">
        <f>일위대가!J730</f>
        <v>210</v>
      </c>
      <c r="H126" s="13">
        <f t="shared" si="3"/>
        <v>8448</v>
      </c>
      <c r="I126" s="8" t="s">
        <v>991</v>
      </c>
      <c r="J126" s="8" t="s">
        <v>52</v>
      </c>
      <c r="K126" s="2" t="s">
        <v>52</v>
      </c>
      <c r="L126" s="2" t="s">
        <v>52</v>
      </c>
      <c r="M126" s="2" t="s">
        <v>52</v>
      </c>
      <c r="N126" s="2" t="s">
        <v>52</v>
      </c>
    </row>
    <row r="127" spans="1:14" ht="30" customHeight="1">
      <c r="A127" s="8" t="s">
        <v>997</v>
      </c>
      <c r="B127" s="8" t="s">
        <v>994</v>
      </c>
      <c r="C127" s="8" t="s">
        <v>995</v>
      </c>
      <c r="D127" s="8" t="s">
        <v>91</v>
      </c>
      <c r="E127" s="13">
        <f>일위대가!F737</f>
        <v>921</v>
      </c>
      <c r="F127" s="13">
        <f>일위대가!H737</f>
        <v>6512</v>
      </c>
      <c r="G127" s="13">
        <f>일위대가!J737</f>
        <v>195</v>
      </c>
      <c r="H127" s="13">
        <f t="shared" si="3"/>
        <v>7628</v>
      </c>
      <c r="I127" s="8" t="s">
        <v>996</v>
      </c>
      <c r="J127" s="8" t="s">
        <v>52</v>
      </c>
      <c r="K127" s="2" t="s">
        <v>52</v>
      </c>
      <c r="L127" s="2" t="s">
        <v>52</v>
      </c>
      <c r="M127" s="2" t="s">
        <v>52</v>
      </c>
      <c r="N127" s="2" t="s">
        <v>52</v>
      </c>
    </row>
    <row r="128" spans="1:14" ht="30" customHeight="1">
      <c r="A128" s="8" t="s">
        <v>1563</v>
      </c>
      <c r="B128" s="8" t="s">
        <v>1560</v>
      </c>
      <c r="C128" s="8" t="s">
        <v>1561</v>
      </c>
      <c r="D128" s="8" t="s">
        <v>61</v>
      </c>
      <c r="E128" s="13">
        <f>일위대가!F742</f>
        <v>900</v>
      </c>
      <c r="F128" s="13">
        <f>일위대가!H742</f>
        <v>9050</v>
      </c>
      <c r="G128" s="13">
        <f>일위대가!J742</f>
        <v>0</v>
      </c>
      <c r="H128" s="13">
        <f t="shared" si="3"/>
        <v>9950</v>
      </c>
      <c r="I128" s="8" t="s">
        <v>1562</v>
      </c>
      <c r="J128" s="8" t="s">
        <v>1591</v>
      </c>
      <c r="K128" s="2" t="s">
        <v>52</v>
      </c>
      <c r="L128" s="2" t="s">
        <v>52</v>
      </c>
      <c r="M128" s="2" t="s">
        <v>1591</v>
      </c>
      <c r="N128" s="2" t="s">
        <v>52</v>
      </c>
    </row>
    <row r="129" spans="1:14" ht="30" customHeight="1">
      <c r="A129" s="8" t="s">
        <v>1594</v>
      </c>
      <c r="B129" s="8" t="s">
        <v>1560</v>
      </c>
      <c r="C129" s="8" t="s">
        <v>1592</v>
      </c>
      <c r="D129" s="8" t="s">
        <v>61</v>
      </c>
      <c r="E129" s="13">
        <f>일위대가!F748</f>
        <v>900</v>
      </c>
      <c r="F129" s="13">
        <f>일위대가!H748</f>
        <v>0</v>
      </c>
      <c r="G129" s="13">
        <f>일위대가!J748</f>
        <v>0</v>
      </c>
      <c r="H129" s="13">
        <f t="shared" si="3"/>
        <v>900</v>
      </c>
      <c r="I129" s="8" t="s">
        <v>1593</v>
      </c>
      <c r="J129" s="8" t="s">
        <v>1591</v>
      </c>
      <c r="K129" s="2" t="s">
        <v>52</v>
      </c>
      <c r="L129" s="2" t="s">
        <v>52</v>
      </c>
      <c r="M129" s="2" t="s">
        <v>1591</v>
      </c>
      <c r="N129" s="2" t="s">
        <v>52</v>
      </c>
    </row>
    <row r="130" spans="1:14" ht="30" customHeight="1">
      <c r="A130" s="8" t="s">
        <v>1598</v>
      </c>
      <c r="B130" s="8" t="s">
        <v>1560</v>
      </c>
      <c r="C130" s="8" t="s">
        <v>1596</v>
      </c>
      <c r="D130" s="8" t="s">
        <v>61</v>
      </c>
      <c r="E130" s="13">
        <f>일위대가!F755</f>
        <v>0</v>
      </c>
      <c r="F130" s="13">
        <f>일위대가!H755</f>
        <v>9050</v>
      </c>
      <c r="G130" s="13">
        <f>일위대가!J755</f>
        <v>0</v>
      </c>
      <c r="H130" s="13">
        <f t="shared" si="3"/>
        <v>9050</v>
      </c>
      <c r="I130" s="8" t="s">
        <v>1597</v>
      </c>
      <c r="J130" s="8" t="s">
        <v>1591</v>
      </c>
      <c r="K130" s="2" t="s">
        <v>52</v>
      </c>
      <c r="L130" s="2" t="s">
        <v>52</v>
      </c>
      <c r="M130" s="2" t="s">
        <v>1591</v>
      </c>
      <c r="N130" s="2" t="s">
        <v>52</v>
      </c>
    </row>
    <row r="131" spans="1:14" ht="30" customHeight="1">
      <c r="A131" s="8" t="s">
        <v>1008</v>
      </c>
      <c r="B131" s="8" t="s">
        <v>1005</v>
      </c>
      <c r="C131" s="8" t="s">
        <v>1006</v>
      </c>
      <c r="D131" s="8" t="s">
        <v>61</v>
      </c>
      <c r="E131" s="13">
        <f>일위대가!F761</f>
        <v>25952</v>
      </c>
      <c r="F131" s="13">
        <f>일위대가!H761</f>
        <v>31681</v>
      </c>
      <c r="G131" s="13">
        <f>일위대가!J761</f>
        <v>70</v>
      </c>
      <c r="H131" s="13">
        <f t="shared" si="3"/>
        <v>57703</v>
      </c>
      <c r="I131" s="8" t="s">
        <v>1007</v>
      </c>
      <c r="J131" s="8" t="s">
        <v>52</v>
      </c>
      <c r="K131" s="2" t="s">
        <v>52</v>
      </c>
      <c r="L131" s="2" t="s">
        <v>52</v>
      </c>
      <c r="M131" s="2" t="s">
        <v>52</v>
      </c>
      <c r="N131" s="2" t="s">
        <v>52</v>
      </c>
    </row>
    <row r="132" spans="1:14" ht="30" customHeight="1">
      <c r="A132" s="8" t="s">
        <v>1013</v>
      </c>
      <c r="B132" s="8" t="s">
        <v>1010</v>
      </c>
      <c r="C132" s="8" t="s">
        <v>1011</v>
      </c>
      <c r="D132" s="8" t="s">
        <v>61</v>
      </c>
      <c r="E132" s="13">
        <f>일위대가!F766</f>
        <v>8252</v>
      </c>
      <c r="F132" s="13">
        <f>일위대가!H766</f>
        <v>6288</v>
      </c>
      <c r="G132" s="13">
        <f>일위대가!J766</f>
        <v>251</v>
      </c>
      <c r="H132" s="13">
        <f t="shared" ref="H132:H142" si="4">E132+F132+G132</f>
        <v>14791</v>
      </c>
      <c r="I132" s="8" t="s">
        <v>1012</v>
      </c>
      <c r="J132" s="8" t="s">
        <v>1624</v>
      </c>
      <c r="K132" s="2" t="s">
        <v>52</v>
      </c>
      <c r="L132" s="2" t="s">
        <v>52</v>
      </c>
      <c r="M132" s="2" t="s">
        <v>1624</v>
      </c>
      <c r="N132" s="2" t="s">
        <v>52</v>
      </c>
    </row>
    <row r="133" spans="1:14" ht="30" customHeight="1">
      <c r="A133" s="8" t="s">
        <v>1620</v>
      </c>
      <c r="B133" s="8" t="s">
        <v>1616</v>
      </c>
      <c r="C133" s="8" t="s">
        <v>1617</v>
      </c>
      <c r="D133" s="8" t="s">
        <v>1618</v>
      </c>
      <c r="E133" s="13">
        <f>일위대가!F770</f>
        <v>528</v>
      </c>
      <c r="F133" s="13">
        <f>일위대가!H770</f>
        <v>5867</v>
      </c>
      <c r="G133" s="13">
        <f>일위대가!J770</f>
        <v>13</v>
      </c>
      <c r="H133" s="13">
        <f t="shared" si="4"/>
        <v>6408</v>
      </c>
      <c r="I133" s="8" t="s">
        <v>1619</v>
      </c>
      <c r="J133" s="8" t="s">
        <v>1635</v>
      </c>
      <c r="K133" s="2" t="s">
        <v>52</v>
      </c>
      <c r="L133" s="2" t="s">
        <v>52</v>
      </c>
      <c r="M133" s="2" t="s">
        <v>1635</v>
      </c>
      <c r="N133" s="2" t="s">
        <v>52</v>
      </c>
    </row>
    <row r="134" spans="1:14" ht="30" customHeight="1">
      <c r="A134" s="8" t="s">
        <v>1632</v>
      </c>
      <c r="B134" s="8" t="s">
        <v>1629</v>
      </c>
      <c r="C134" s="8" t="s">
        <v>1630</v>
      </c>
      <c r="D134" s="8" t="s">
        <v>61</v>
      </c>
      <c r="E134" s="13">
        <f>일위대가!F776</f>
        <v>0</v>
      </c>
      <c r="F134" s="13">
        <f>일위대가!H776</f>
        <v>6288</v>
      </c>
      <c r="G134" s="13">
        <f>일위대가!J776</f>
        <v>251</v>
      </c>
      <c r="H134" s="13">
        <f t="shared" si="4"/>
        <v>6539</v>
      </c>
      <c r="I134" s="8" t="s">
        <v>1631</v>
      </c>
      <c r="J134" s="8" t="s">
        <v>1641</v>
      </c>
      <c r="K134" s="2" t="s">
        <v>52</v>
      </c>
      <c r="L134" s="2" t="s">
        <v>52</v>
      </c>
      <c r="M134" s="2" t="s">
        <v>1641</v>
      </c>
      <c r="N134" s="2" t="s">
        <v>52</v>
      </c>
    </row>
    <row r="135" spans="1:14" ht="30" customHeight="1">
      <c r="A135" s="8" t="s">
        <v>1638</v>
      </c>
      <c r="B135" s="8" t="s">
        <v>1616</v>
      </c>
      <c r="C135" s="8" t="s">
        <v>1617</v>
      </c>
      <c r="D135" s="8" t="s">
        <v>1636</v>
      </c>
      <c r="E135" s="13">
        <f>일위대가!F781</f>
        <v>528653</v>
      </c>
      <c r="F135" s="13">
        <f>일위대가!H781</f>
        <v>5867672</v>
      </c>
      <c r="G135" s="13">
        <f>일위대가!J781</f>
        <v>13814</v>
      </c>
      <c r="H135" s="13">
        <f t="shared" si="4"/>
        <v>6410139</v>
      </c>
      <c r="I135" s="8" t="s">
        <v>1637</v>
      </c>
      <c r="J135" s="8" t="s">
        <v>1635</v>
      </c>
      <c r="K135" s="2" t="s">
        <v>52</v>
      </c>
      <c r="L135" s="2" t="s">
        <v>52</v>
      </c>
      <c r="M135" s="2" t="s">
        <v>1635</v>
      </c>
      <c r="N135" s="2" t="s">
        <v>52</v>
      </c>
    </row>
    <row r="136" spans="1:14" ht="30" customHeight="1">
      <c r="A136" s="8" t="s">
        <v>1648</v>
      </c>
      <c r="B136" s="8" t="s">
        <v>1646</v>
      </c>
      <c r="C136" s="8" t="s">
        <v>1617</v>
      </c>
      <c r="D136" s="8" t="s">
        <v>1636</v>
      </c>
      <c r="E136" s="13">
        <f>일위대가!F794</f>
        <v>440258</v>
      </c>
      <c r="F136" s="13">
        <f>일위대가!H794</f>
        <v>4675159</v>
      </c>
      <c r="G136" s="13">
        <f>일위대가!J794</f>
        <v>11743</v>
      </c>
      <c r="H136" s="13">
        <f t="shared" si="4"/>
        <v>5127160</v>
      </c>
      <c r="I136" s="8" t="s">
        <v>1647</v>
      </c>
      <c r="J136" s="8" t="s">
        <v>1635</v>
      </c>
      <c r="K136" s="2" t="s">
        <v>52</v>
      </c>
      <c r="L136" s="2" t="s">
        <v>52</v>
      </c>
      <c r="M136" s="2" t="s">
        <v>1635</v>
      </c>
      <c r="N136" s="2" t="s">
        <v>52</v>
      </c>
    </row>
    <row r="137" spans="1:14" ht="30" customHeight="1">
      <c r="A137" s="8" t="s">
        <v>1652</v>
      </c>
      <c r="B137" s="8" t="s">
        <v>1650</v>
      </c>
      <c r="C137" s="8" t="s">
        <v>1617</v>
      </c>
      <c r="D137" s="8" t="s">
        <v>1636</v>
      </c>
      <c r="E137" s="13">
        <f>일위대가!F807</f>
        <v>88395</v>
      </c>
      <c r="F137" s="13">
        <f>일위대가!H807</f>
        <v>1192513</v>
      </c>
      <c r="G137" s="13">
        <f>일위대가!J807</f>
        <v>2071</v>
      </c>
      <c r="H137" s="13">
        <f t="shared" si="4"/>
        <v>1282979</v>
      </c>
      <c r="I137" s="8" t="s">
        <v>1651</v>
      </c>
      <c r="J137" s="8" t="s">
        <v>1635</v>
      </c>
      <c r="K137" s="2" t="s">
        <v>52</v>
      </c>
      <c r="L137" s="2" t="s">
        <v>52</v>
      </c>
      <c r="M137" s="2" t="s">
        <v>1635</v>
      </c>
      <c r="N137" s="2" t="s">
        <v>52</v>
      </c>
    </row>
    <row r="138" spans="1:14" ht="30" customHeight="1">
      <c r="A138" s="8" t="s">
        <v>1020</v>
      </c>
      <c r="B138" s="8" t="s">
        <v>750</v>
      </c>
      <c r="C138" s="8" t="s">
        <v>1018</v>
      </c>
      <c r="D138" s="8" t="s">
        <v>61</v>
      </c>
      <c r="E138" s="13">
        <f>일위대가!F812</f>
        <v>0</v>
      </c>
      <c r="F138" s="13">
        <f>일위대가!H812</f>
        <v>13357</v>
      </c>
      <c r="G138" s="13">
        <f>일위대가!J812</f>
        <v>0</v>
      </c>
      <c r="H138" s="13">
        <f t="shared" si="4"/>
        <v>13357</v>
      </c>
      <c r="I138" s="8" t="s">
        <v>1019</v>
      </c>
      <c r="J138" s="8" t="s">
        <v>1337</v>
      </c>
      <c r="K138" s="2" t="s">
        <v>52</v>
      </c>
      <c r="L138" s="2" t="s">
        <v>52</v>
      </c>
      <c r="M138" s="2" t="s">
        <v>1337</v>
      </c>
      <c r="N138" s="2" t="s">
        <v>52</v>
      </c>
    </row>
    <row r="139" spans="1:14" ht="30" customHeight="1">
      <c r="A139" s="8" t="s">
        <v>1044</v>
      </c>
      <c r="B139" s="8" t="s">
        <v>1041</v>
      </c>
      <c r="C139" s="8" t="s">
        <v>1042</v>
      </c>
      <c r="D139" s="8" t="s">
        <v>61</v>
      </c>
      <c r="E139" s="13">
        <f>일위대가!F819</f>
        <v>83</v>
      </c>
      <c r="F139" s="13">
        <f>일위대가!H819</f>
        <v>2124</v>
      </c>
      <c r="G139" s="13">
        <f>일위대가!J819</f>
        <v>0</v>
      </c>
      <c r="H139" s="13">
        <f t="shared" si="4"/>
        <v>2207</v>
      </c>
      <c r="I139" s="8" t="s">
        <v>1043</v>
      </c>
      <c r="J139" s="8" t="s">
        <v>1433</v>
      </c>
      <c r="K139" s="2" t="s">
        <v>52</v>
      </c>
      <c r="L139" s="2" t="s">
        <v>52</v>
      </c>
      <c r="M139" s="2" t="s">
        <v>1433</v>
      </c>
      <c r="N139" s="2" t="s">
        <v>52</v>
      </c>
    </row>
    <row r="140" spans="1:14" ht="30" customHeight="1">
      <c r="A140" s="8" t="s">
        <v>1048</v>
      </c>
      <c r="B140" s="8" t="s">
        <v>856</v>
      </c>
      <c r="C140" s="8" t="s">
        <v>1046</v>
      </c>
      <c r="D140" s="8" t="s">
        <v>61</v>
      </c>
      <c r="E140" s="13">
        <f>일위대가!F824</f>
        <v>564</v>
      </c>
      <c r="F140" s="13">
        <f>일위대가!H824</f>
        <v>0</v>
      </c>
      <c r="G140" s="13">
        <f>일위대가!J824</f>
        <v>0</v>
      </c>
      <c r="H140" s="13">
        <f t="shared" si="4"/>
        <v>564</v>
      </c>
      <c r="I140" s="8" t="s">
        <v>1047</v>
      </c>
      <c r="J140" s="8" t="s">
        <v>1441</v>
      </c>
      <c r="K140" s="2" t="s">
        <v>52</v>
      </c>
      <c r="L140" s="2" t="s">
        <v>52</v>
      </c>
      <c r="M140" s="2" t="s">
        <v>1441</v>
      </c>
      <c r="N140" s="2" t="s">
        <v>52</v>
      </c>
    </row>
    <row r="141" spans="1:14" ht="30" customHeight="1">
      <c r="A141" s="8" t="s">
        <v>1060</v>
      </c>
      <c r="B141" s="8" t="s">
        <v>512</v>
      </c>
      <c r="C141" s="8" t="s">
        <v>1058</v>
      </c>
      <c r="D141" s="8" t="s">
        <v>371</v>
      </c>
      <c r="E141" s="13">
        <f>일위대가!F829</f>
        <v>0</v>
      </c>
      <c r="F141" s="13">
        <f>일위대가!H829</f>
        <v>629096</v>
      </c>
      <c r="G141" s="13">
        <f>일위대가!J829</f>
        <v>0</v>
      </c>
      <c r="H141" s="13">
        <f t="shared" si="4"/>
        <v>629096</v>
      </c>
      <c r="I141" s="8" t="s">
        <v>1059</v>
      </c>
      <c r="J141" s="8" t="s">
        <v>1057</v>
      </c>
      <c r="K141" s="2" t="s">
        <v>52</v>
      </c>
      <c r="L141" s="2" t="s">
        <v>52</v>
      </c>
      <c r="M141" s="2" t="s">
        <v>1057</v>
      </c>
      <c r="N141" s="2" t="s">
        <v>52</v>
      </c>
    </row>
    <row r="142" spans="1:14" ht="30" customHeight="1">
      <c r="A142" s="8" t="s">
        <v>1064</v>
      </c>
      <c r="B142" s="8" t="s">
        <v>512</v>
      </c>
      <c r="C142" s="8" t="s">
        <v>1062</v>
      </c>
      <c r="D142" s="8" t="s">
        <v>371</v>
      </c>
      <c r="E142" s="13">
        <f>일위대가!F833</f>
        <v>0</v>
      </c>
      <c r="F142" s="13">
        <f>일위대가!H833</f>
        <v>27658</v>
      </c>
      <c r="G142" s="13">
        <f>일위대가!J833</f>
        <v>0</v>
      </c>
      <c r="H142" s="13">
        <f t="shared" si="4"/>
        <v>27658</v>
      </c>
      <c r="I142" s="8" t="s">
        <v>1063</v>
      </c>
      <c r="J142" s="8" t="s">
        <v>1057</v>
      </c>
      <c r="K142" s="2" t="s">
        <v>52</v>
      </c>
      <c r="L142" s="2" t="s">
        <v>52</v>
      </c>
      <c r="M142" s="2" t="s">
        <v>1057</v>
      </c>
      <c r="N142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833"/>
  <sheetViews>
    <sheetView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51" ht="30" customHeight="1">
      <c r="A2" s="43" t="s">
        <v>2</v>
      </c>
      <c r="B2" s="43" t="s">
        <v>3</v>
      </c>
      <c r="C2" s="43" t="s">
        <v>4</v>
      </c>
      <c r="D2" s="43" t="s">
        <v>5</v>
      </c>
      <c r="E2" s="43" t="s">
        <v>6</v>
      </c>
      <c r="F2" s="43"/>
      <c r="G2" s="43" t="s">
        <v>9</v>
      </c>
      <c r="H2" s="43"/>
      <c r="I2" s="43" t="s">
        <v>10</v>
      </c>
      <c r="J2" s="43"/>
      <c r="K2" s="43" t="s">
        <v>11</v>
      </c>
      <c r="L2" s="43"/>
      <c r="M2" s="43" t="s">
        <v>12</v>
      </c>
      <c r="N2" s="42" t="s">
        <v>594</v>
      </c>
      <c r="O2" s="42" t="s">
        <v>20</v>
      </c>
      <c r="P2" s="42" t="s">
        <v>22</v>
      </c>
      <c r="Q2" s="42" t="s">
        <v>23</v>
      </c>
      <c r="R2" s="42" t="s">
        <v>24</v>
      </c>
      <c r="S2" s="42" t="s">
        <v>25</v>
      </c>
      <c r="T2" s="42" t="s">
        <v>26</v>
      </c>
      <c r="U2" s="42" t="s">
        <v>27</v>
      </c>
      <c r="V2" s="42" t="s">
        <v>28</v>
      </c>
      <c r="W2" s="42" t="s">
        <v>29</v>
      </c>
      <c r="X2" s="42" t="s">
        <v>30</v>
      </c>
      <c r="Y2" s="42" t="s">
        <v>31</v>
      </c>
      <c r="Z2" s="42" t="s">
        <v>32</v>
      </c>
      <c r="AA2" s="42" t="s">
        <v>33</v>
      </c>
      <c r="AB2" s="42" t="s">
        <v>34</v>
      </c>
      <c r="AC2" s="42" t="s">
        <v>35</v>
      </c>
      <c r="AD2" s="42" t="s">
        <v>36</v>
      </c>
      <c r="AE2" s="42" t="s">
        <v>37</v>
      </c>
      <c r="AF2" s="42" t="s">
        <v>38</v>
      </c>
      <c r="AG2" s="42" t="s">
        <v>39</v>
      </c>
      <c r="AH2" s="42" t="s">
        <v>40</v>
      </c>
      <c r="AI2" s="42" t="s">
        <v>41</v>
      </c>
      <c r="AJ2" s="42" t="s">
        <v>42</v>
      </c>
      <c r="AK2" s="42" t="s">
        <v>43</v>
      </c>
      <c r="AL2" s="42" t="s">
        <v>44</v>
      </c>
      <c r="AM2" s="42" t="s">
        <v>45</v>
      </c>
      <c r="AN2" s="42" t="s">
        <v>46</v>
      </c>
      <c r="AO2" s="42" t="s">
        <v>47</v>
      </c>
      <c r="AP2" s="42" t="s">
        <v>595</v>
      </c>
      <c r="AQ2" s="42" t="s">
        <v>596</v>
      </c>
      <c r="AR2" s="42" t="s">
        <v>597</v>
      </c>
      <c r="AS2" s="42" t="s">
        <v>598</v>
      </c>
      <c r="AT2" s="42" t="s">
        <v>599</v>
      </c>
      <c r="AU2" s="42" t="s">
        <v>600</v>
      </c>
      <c r="AV2" s="42" t="s">
        <v>48</v>
      </c>
      <c r="AW2" s="42" t="s">
        <v>601</v>
      </c>
      <c r="AX2" s="1" t="s">
        <v>593</v>
      </c>
      <c r="AY2" s="1" t="s">
        <v>21</v>
      </c>
    </row>
    <row r="3" spans="1:51" ht="30" customHeight="1">
      <c r="A3" s="43"/>
      <c r="B3" s="43"/>
      <c r="C3" s="43"/>
      <c r="D3" s="4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43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</row>
    <row r="4" spans="1:51" ht="30" customHeight="1">
      <c r="A4" s="47" t="s">
        <v>602</v>
      </c>
      <c r="B4" s="47"/>
      <c r="C4" s="47"/>
      <c r="D4" s="47"/>
      <c r="E4" s="48"/>
      <c r="F4" s="49"/>
      <c r="G4" s="48"/>
      <c r="H4" s="49"/>
      <c r="I4" s="48"/>
      <c r="J4" s="49"/>
      <c r="K4" s="48"/>
      <c r="L4" s="49"/>
      <c r="M4" s="47"/>
      <c r="N4" s="1" t="s">
        <v>63</v>
      </c>
    </row>
    <row r="5" spans="1:51" ht="30" customHeight="1">
      <c r="A5" s="8" t="s">
        <v>603</v>
      </c>
      <c r="B5" s="8" t="s">
        <v>604</v>
      </c>
      <c r="C5" s="8" t="s">
        <v>605</v>
      </c>
      <c r="D5" s="9">
        <v>2.5499999999999998E-2</v>
      </c>
      <c r="E5" s="12">
        <f>단가대비표!O88</f>
        <v>0</v>
      </c>
      <c r="F5" s="13">
        <f>TRUNC(E5*D5,1)</f>
        <v>0</v>
      </c>
      <c r="G5" s="12">
        <f>단가대비표!P88</f>
        <v>138290</v>
      </c>
      <c r="H5" s="13">
        <f>TRUNC(G5*D5,1)</f>
        <v>3526.3</v>
      </c>
      <c r="I5" s="12">
        <f>단가대비표!V88</f>
        <v>0</v>
      </c>
      <c r="J5" s="13">
        <f>TRUNC(I5*D5,1)</f>
        <v>0</v>
      </c>
      <c r="K5" s="12">
        <f>TRUNC(E5+G5+I5,1)</f>
        <v>138290</v>
      </c>
      <c r="L5" s="13">
        <f>TRUNC(F5+H5+J5,1)</f>
        <v>3526.3</v>
      </c>
      <c r="M5" s="8" t="s">
        <v>52</v>
      </c>
      <c r="N5" s="2" t="s">
        <v>63</v>
      </c>
      <c r="O5" s="2" t="s">
        <v>606</v>
      </c>
      <c r="P5" s="2" t="s">
        <v>65</v>
      </c>
      <c r="Q5" s="2" t="s">
        <v>65</v>
      </c>
      <c r="R5" s="2" t="s">
        <v>64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607</v>
      </c>
      <c r="AX5" s="2" t="s">
        <v>52</v>
      </c>
      <c r="AY5" s="2" t="s">
        <v>52</v>
      </c>
    </row>
    <row r="6" spans="1:51" ht="30" customHeight="1">
      <c r="A6" s="8" t="s">
        <v>608</v>
      </c>
      <c r="B6" s="8" t="s">
        <v>52</v>
      </c>
      <c r="C6" s="8" t="s">
        <v>52</v>
      </c>
      <c r="D6" s="9"/>
      <c r="E6" s="12"/>
      <c r="F6" s="13">
        <f>TRUNC(SUMIF(N5:N5, N4, F5:F5),0)</f>
        <v>0</v>
      </c>
      <c r="G6" s="12"/>
      <c r="H6" s="13">
        <f>TRUNC(SUMIF(N5:N5, N4, H5:H5),0)</f>
        <v>3526</v>
      </c>
      <c r="I6" s="12"/>
      <c r="J6" s="13">
        <f>TRUNC(SUMIF(N5:N5, N4, J5:J5),0)</f>
        <v>0</v>
      </c>
      <c r="K6" s="12"/>
      <c r="L6" s="13">
        <f>F6+H6+J6</f>
        <v>3526</v>
      </c>
      <c r="M6" s="8" t="s">
        <v>52</v>
      </c>
      <c r="N6" s="2" t="s">
        <v>68</v>
      </c>
      <c r="O6" s="2" t="s">
        <v>68</v>
      </c>
      <c r="P6" s="2" t="s">
        <v>52</v>
      </c>
      <c r="Q6" s="2" t="s">
        <v>52</v>
      </c>
      <c r="R6" s="2" t="s">
        <v>52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52</v>
      </c>
      <c r="AX6" s="2" t="s">
        <v>52</v>
      </c>
      <c r="AY6" s="2" t="s">
        <v>52</v>
      </c>
    </row>
    <row r="7" spans="1:51" ht="30" customHeight="1">
      <c r="A7" s="9"/>
      <c r="B7" s="9"/>
      <c r="C7" s="9"/>
      <c r="D7" s="9"/>
      <c r="E7" s="12"/>
      <c r="F7" s="13"/>
      <c r="G7" s="12"/>
      <c r="H7" s="13"/>
      <c r="I7" s="12"/>
      <c r="J7" s="13"/>
      <c r="K7" s="12"/>
      <c r="L7" s="13"/>
      <c r="M7" s="9"/>
    </row>
    <row r="8" spans="1:51" ht="30" customHeight="1">
      <c r="A8" s="47" t="s">
        <v>609</v>
      </c>
      <c r="B8" s="47"/>
      <c r="C8" s="47"/>
      <c r="D8" s="47"/>
      <c r="E8" s="48"/>
      <c r="F8" s="49"/>
      <c r="G8" s="48"/>
      <c r="H8" s="49"/>
      <c r="I8" s="48"/>
      <c r="J8" s="49"/>
      <c r="K8" s="48"/>
      <c r="L8" s="49"/>
      <c r="M8" s="47"/>
      <c r="N8" s="1" t="s">
        <v>79</v>
      </c>
    </row>
    <row r="9" spans="1:51" ht="30" customHeight="1">
      <c r="A9" s="8" t="s">
        <v>611</v>
      </c>
      <c r="B9" s="8" t="s">
        <v>612</v>
      </c>
      <c r="C9" s="8" t="s">
        <v>605</v>
      </c>
      <c r="D9" s="9">
        <v>0.19</v>
      </c>
      <c r="E9" s="12">
        <f>단가대비표!O94</f>
        <v>0</v>
      </c>
      <c r="F9" s="13">
        <f>TRUNC(E9*D9,1)</f>
        <v>0</v>
      </c>
      <c r="G9" s="12">
        <f>단가대비표!P94</f>
        <v>209720</v>
      </c>
      <c r="H9" s="13">
        <f>TRUNC(G9*D9,1)</f>
        <v>39846.800000000003</v>
      </c>
      <c r="I9" s="12">
        <f>단가대비표!V94</f>
        <v>0</v>
      </c>
      <c r="J9" s="13">
        <f>TRUNC(I9*D9,1)</f>
        <v>0</v>
      </c>
      <c r="K9" s="12">
        <f t="shared" ref="K9:L12" si="0">TRUNC(E9+G9+I9,1)</f>
        <v>209720</v>
      </c>
      <c r="L9" s="13">
        <f t="shared" si="0"/>
        <v>39846.800000000003</v>
      </c>
      <c r="M9" s="8" t="s">
        <v>52</v>
      </c>
      <c r="N9" s="2" t="s">
        <v>79</v>
      </c>
      <c r="O9" s="2" t="s">
        <v>613</v>
      </c>
      <c r="P9" s="2" t="s">
        <v>65</v>
      </c>
      <c r="Q9" s="2" t="s">
        <v>65</v>
      </c>
      <c r="R9" s="2" t="s">
        <v>64</v>
      </c>
      <c r="S9" s="3"/>
      <c r="T9" s="3"/>
      <c r="U9" s="3"/>
      <c r="V9" s="3">
        <v>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614</v>
      </c>
      <c r="AX9" s="2" t="s">
        <v>52</v>
      </c>
      <c r="AY9" s="2" t="s">
        <v>52</v>
      </c>
    </row>
    <row r="10" spans="1:51" ht="30" customHeight="1">
      <c r="A10" s="8" t="s">
        <v>603</v>
      </c>
      <c r="B10" s="8" t="s">
        <v>604</v>
      </c>
      <c r="C10" s="8" t="s">
        <v>605</v>
      </c>
      <c r="D10" s="9">
        <v>0.06</v>
      </c>
      <c r="E10" s="12">
        <f>단가대비표!O88</f>
        <v>0</v>
      </c>
      <c r="F10" s="13">
        <f>TRUNC(E10*D10,1)</f>
        <v>0</v>
      </c>
      <c r="G10" s="12">
        <f>단가대비표!P88</f>
        <v>138290</v>
      </c>
      <c r="H10" s="13">
        <f>TRUNC(G10*D10,1)</f>
        <v>8297.4</v>
      </c>
      <c r="I10" s="12">
        <f>단가대비표!V88</f>
        <v>0</v>
      </c>
      <c r="J10" s="13">
        <f>TRUNC(I10*D10,1)</f>
        <v>0</v>
      </c>
      <c r="K10" s="12">
        <f t="shared" si="0"/>
        <v>138290</v>
      </c>
      <c r="L10" s="13">
        <f t="shared" si="0"/>
        <v>8297.4</v>
      </c>
      <c r="M10" s="8" t="s">
        <v>52</v>
      </c>
      <c r="N10" s="2" t="s">
        <v>79</v>
      </c>
      <c r="O10" s="2" t="s">
        <v>606</v>
      </c>
      <c r="P10" s="2" t="s">
        <v>65</v>
      </c>
      <c r="Q10" s="2" t="s">
        <v>65</v>
      </c>
      <c r="R10" s="2" t="s">
        <v>64</v>
      </c>
      <c r="S10" s="3"/>
      <c r="T10" s="3"/>
      <c r="U10" s="3"/>
      <c r="V10" s="3">
        <v>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615</v>
      </c>
      <c r="AX10" s="2" t="s">
        <v>52</v>
      </c>
      <c r="AY10" s="2" t="s">
        <v>52</v>
      </c>
    </row>
    <row r="11" spans="1:51" ht="30" customHeight="1">
      <c r="A11" s="8" t="s">
        <v>616</v>
      </c>
      <c r="B11" s="8" t="s">
        <v>617</v>
      </c>
      <c r="C11" s="8" t="s">
        <v>312</v>
      </c>
      <c r="D11" s="9">
        <v>1</v>
      </c>
      <c r="E11" s="12">
        <v>0</v>
      </c>
      <c r="F11" s="13">
        <f>TRUNC(E11*D11,1)</f>
        <v>0</v>
      </c>
      <c r="G11" s="12">
        <v>0</v>
      </c>
      <c r="H11" s="13">
        <f>TRUNC(G11*D11,1)</f>
        <v>0</v>
      </c>
      <c r="I11" s="12">
        <f>TRUNC(SUMIF(V9:V12, RIGHTB(O11, 1), H9:H12)*U11, 2)</f>
        <v>962.88</v>
      </c>
      <c r="J11" s="13">
        <f>TRUNC(I11*D11,1)</f>
        <v>962.8</v>
      </c>
      <c r="K11" s="12">
        <f t="shared" si="0"/>
        <v>962.8</v>
      </c>
      <c r="L11" s="13">
        <f t="shared" si="0"/>
        <v>962.8</v>
      </c>
      <c r="M11" s="8" t="s">
        <v>52</v>
      </c>
      <c r="N11" s="2" t="s">
        <v>79</v>
      </c>
      <c r="O11" s="2" t="s">
        <v>313</v>
      </c>
      <c r="P11" s="2" t="s">
        <v>65</v>
      </c>
      <c r="Q11" s="2" t="s">
        <v>65</v>
      </c>
      <c r="R11" s="2" t="s">
        <v>65</v>
      </c>
      <c r="S11" s="3">
        <v>1</v>
      </c>
      <c r="T11" s="3">
        <v>2</v>
      </c>
      <c r="U11" s="3">
        <v>0.02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618</v>
      </c>
      <c r="AX11" s="2" t="s">
        <v>52</v>
      </c>
      <c r="AY11" s="2" t="s">
        <v>52</v>
      </c>
    </row>
    <row r="12" spans="1:51" ht="30" customHeight="1">
      <c r="A12" s="8" t="s">
        <v>619</v>
      </c>
      <c r="B12" s="8" t="s">
        <v>620</v>
      </c>
      <c r="C12" s="8" t="s">
        <v>349</v>
      </c>
      <c r="D12" s="9">
        <v>4.9000000000000002E-2</v>
      </c>
      <c r="E12" s="12">
        <f>일위대가목록!E75</f>
        <v>84057</v>
      </c>
      <c r="F12" s="13">
        <f>TRUNC(E12*D12,1)</f>
        <v>4118.7</v>
      </c>
      <c r="G12" s="12">
        <f>일위대가목록!F75</f>
        <v>91271</v>
      </c>
      <c r="H12" s="13">
        <f>TRUNC(G12*D12,1)</f>
        <v>4472.2</v>
      </c>
      <c r="I12" s="12">
        <f>일위대가목록!G75</f>
        <v>0</v>
      </c>
      <c r="J12" s="13">
        <f>TRUNC(I12*D12,1)</f>
        <v>0</v>
      </c>
      <c r="K12" s="12">
        <f t="shared" si="0"/>
        <v>175328</v>
      </c>
      <c r="L12" s="13">
        <f t="shared" si="0"/>
        <v>8590.9</v>
      </c>
      <c r="M12" s="8" t="s">
        <v>621</v>
      </c>
      <c r="N12" s="2" t="s">
        <v>79</v>
      </c>
      <c r="O12" s="2" t="s">
        <v>622</v>
      </c>
      <c r="P12" s="2" t="s">
        <v>64</v>
      </c>
      <c r="Q12" s="2" t="s">
        <v>65</v>
      </c>
      <c r="R12" s="2" t="s">
        <v>65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623</v>
      </c>
      <c r="AX12" s="2" t="s">
        <v>52</v>
      </c>
      <c r="AY12" s="2" t="s">
        <v>52</v>
      </c>
    </row>
    <row r="13" spans="1:51" ht="30" customHeight="1">
      <c r="A13" s="8" t="s">
        <v>608</v>
      </c>
      <c r="B13" s="8" t="s">
        <v>52</v>
      </c>
      <c r="C13" s="8" t="s">
        <v>52</v>
      </c>
      <c r="D13" s="9"/>
      <c r="E13" s="12"/>
      <c r="F13" s="13">
        <f>TRUNC(SUMIF(N9:N12, N8, F9:F12),0)</f>
        <v>4118</v>
      </c>
      <c r="G13" s="12"/>
      <c r="H13" s="13">
        <f>TRUNC(SUMIF(N9:N12, N8, H9:H12),0)</f>
        <v>52616</v>
      </c>
      <c r="I13" s="12"/>
      <c r="J13" s="13">
        <f>TRUNC(SUMIF(N9:N12, N8, J9:J12),0)</f>
        <v>962</v>
      </c>
      <c r="K13" s="12"/>
      <c r="L13" s="13">
        <f>F13+H13+J13</f>
        <v>57696</v>
      </c>
      <c r="M13" s="8" t="s">
        <v>52</v>
      </c>
      <c r="N13" s="2" t="s">
        <v>68</v>
      </c>
      <c r="O13" s="2" t="s">
        <v>68</v>
      </c>
      <c r="P13" s="2" t="s">
        <v>52</v>
      </c>
      <c r="Q13" s="2" t="s">
        <v>52</v>
      </c>
      <c r="R13" s="2" t="s">
        <v>52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52</v>
      </c>
      <c r="AX13" s="2" t="s">
        <v>52</v>
      </c>
      <c r="AY13" s="2" t="s">
        <v>52</v>
      </c>
    </row>
    <row r="14" spans="1:51" ht="30" customHeight="1">
      <c r="A14" s="9"/>
      <c r="B14" s="9"/>
      <c r="C14" s="9"/>
      <c r="D14" s="9"/>
      <c r="E14" s="12"/>
      <c r="F14" s="13"/>
      <c r="G14" s="12"/>
      <c r="H14" s="13"/>
      <c r="I14" s="12"/>
      <c r="J14" s="13"/>
      <c r="K14" s="12"/>
      <c r="L14" s="13"/>
      <c r="M14" s="9"/>
    </row>
    <row r="15" spans="1:51" ht="30" customHeight="1">
      <c r="A15" s="47" t="s">
        <v>624</v>
      </c>
      <c r="B15" s="47"/>
      <c r="C15" s="47"/>
      <c r="D15" s="47"/>
      <c r="E15" s="48"/>
      <c r="F15" s="49"/>
      <c r="G15" s="48"/>
      <c r="H15" s="49"/>
      <c r="I15" s="48"/>
      <c r="J15" s="49"/>
      <c r="K15" s="48"/>
      <c r="L15" s="49"/>
      <c r="M15" s="47"/>
      <c r="N15" s="1" t="s">
        <v>85</v>
      </c>
    </row>
    <row r="16" spans="1:51" ht="30" customHeight="1">
      <c r="A16" s="8" t="s">
        <v>625</v>
      </c>
      <c r="B16" s="8" t="s">
        <v>626</v>
      </c>
      <c r="C16" s="8" t="s">
        <v>83</v>
      </c>
      <c r="D16" s="9">
        <v>1</v>
      </c>
      <c r="E16" s="12">
        <f>단가대비표!O80</f>
        <v>0</v>
      </c>
      <c r="F16" s="13">
        <f>TRUNC(E16*D16,1)</f>
        <v>0</v>
      </c>
      <c r="G16" s="12">
        <f>단가대비표!P80</f>
        <v>7000</v>
      </c>
      <c r="H16" s="13">
        <f>TRUNC(G16*D16,1)</f>
        <v>7000</v>
      </c>
      <c r="I16" s="12">
        <f>단가대비표!V80</f>
        <v>8000</v>
      </c>
      <c r="J16" s="13">
        <f>TRUNC(I16*D16,1)</f>
        <v>8000</v>
      </c>
      <c r="K16" s="12">
        <f>TRUNC(E16+G16+I16,1)</f>
        <v>15000</v>
      </c>
      <c r="L16" s="13">
        <f>TRUNC(F16+H16+J16,1)</f>
        <v>15000</v>
      </c>
      <c r="M16" s="8" t="s">
        <v>52</v>
      </c>
      <c r="N16" s="2" t="s">
        <v>85</v>
      </c>
      <c r="O16" s="2" t="s">
        <v>627</v>
      </c>
      <c r="P16" s="2" t="s">
        <v>65</v>
      </c>
      <c r="Q16" s="2" t="s">
        <v>65</v>
      </c>
      <c r="R16" s="2" t="s">
        <v>64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628</v>
      </c>
      <c r="AX16" s="2" t="s">
        <v>52</v>
      </c>
      <c r="AY16" s="2" t="s">
        <v>52</v>
      </c>
    </row>
    <row r="17" spans="1:51" ht="30" customHeight="1">
      <c r="A17" s="8" t="s">
        <v>608</v>
      </c>
      <c r="B17" s="8" t="s">
        <v>52</v>
      </c>
      <c r="C17" s="8" t="s">
        <v>52</v>
      </c>
      <c r="D17" s="9"/>
      <c r="E17" s="12"/>
      <c r="F17" s="13">
        <f>TRUNC(SUMIF(N16:N16, N15, F16:F16),0)</f>
        <v>0</v>
      </c>
      <c r="G17" s="12"/>
      <c r="H17" s="13">
        <f>TRUNC(SUMIF(N16:N16, N15, H16:H16),0)</f>
        <v>7000</v>
      </c>
      <c r="I17" s="12"/>
      <c r="J17" s="13">
        <f>TRUNC(SUMIF(N16:N16, N15, J16:J16),0)</f>
        <v>8000</v>
      </c>
      <c r="K17" s="12"/>
      <c r="L17" s="13">
        <f>F17+H17+J17</f>
        <v>15000</v>
      </c>
      <c r="M17" s="8" t="s">
        <v>52</v>
      </c>
      <c r="N17" s="2" t="s">
        <v>68</v>
      </c>
      <c r="O17" s="2" t="s">
        <v>68</v>
      </c>
      <c r="P17" s="2" t="s">
        <v>52</v>
      </c>
      <c r="Q17" s="2" t="s">
        <v>52</v>
      </c>
      <c r="R17" s="2" t="s">
        <v>52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52</v>
      </c>
      <c r="AW17" s="2" t="s">
        <v>52</v>
      </c>
      <c r="AX17" s="2" t="s">
        <v>52</v>
      </c>
      <c r="AY17" s="2" t="s">
        <v>52</v>
      </c>
    </row>
    <row r="18" spans="1:51" ht="30" customHeight="1">
      <c r="A18" s="9"/>
      <c r="B18" s="9"/>
      <c r="C18" s="9"/>
      <c r="D18" s="9"/>
      <c r="E18" s="12"/>
      <c r="F18" s="13"/>
      <c r="G18" s="12"/>
      <c r="H18" s="13"/>
      <c r="I18" s="12"/>
      <c r="J18" s="13"/>
      <c r="K18" s="12"/>
      <c r="L18" s="13"/>
      <c r="M18" s="9"/>
    </row>
    <row r="19" spans="1:51" ht="30" customHeight="1">
      <c r="A19" s="47" t="s">
        <v>629</v>
      </c>
      <c r="B19" s="47"/>
      <c r="C19" s="47"/>
      <c r="D19" s="47"/>
      <c r="E19" s="48"/>
      <c r="F19" s="49"/>
      <c r="G19" s="48"/>
      <c r="H19" s="49"/>
      <c r="I19" s="48"/>
      <c r="J19" s="49"/>
      <c r="K19" s="48"/>
      <c r="L19" s="49"/>
      <c r="M19" s="47"/>
      <c r="N19" s="1" t="s">
        <v>93</v>
      </c>
    </row>
    <row r="20" spans="1:51" ht="30" customHeight="1">
      <c r="A20" s="8" t="s">
        <v>630</v>
      </c>
      <c r="B20" s="8" t="s">
        <v>631</v>
      </c>
      <c r="C20" s="8" t="s">
        <v>61</v>
      </c>
      <c r="D20" s="9">
        <v>0.11550000000000001</v>
      </c>
      <c r="E20" s="12">
        <f>단가대비표!O10</f>
        <v>3811</v>
      </c>
      <c r="F20" s="13">
        <f>TRUNC(E20*D20,1)</f>
        <v>440.1</v>
      </c>
      <c r="G20" s="12">
        <f>단가대비표!P10</f>
        <v>0</v>
      </c>
      <c r="H20" s="13">
        <f>TRUNC(G20*D20,1)</f>
        <v>0</v>
      </c>
      <c r="I20" s="12">
        <f>단가대비표!V10</f>
        <v>0</v>
      </c>
      <c r="J20" s="13">
        <f>TRUNC(I20*D20,1)</f>
        <v>0</v>
      </c>
      <c r="K20" s="12">
        <f t="shared" ref="K20:L23" si="1">TRUNC(E20+G20+I20,1)</f>
        <v>3811</v>
      </c>
      <c r="L20" s="13">
        <f t="shared" si="1"/>
        <v>440.1</v>
      </c>
      <c r="M20" s="8" t="s">
        <v>52</v>
      </c>
      <c r="N20" s="2" t="s">
        <v>93</v>
      </c>
      <c r="O20" s="2" t="s">
        <v>632</v>
      </c>
      <c r="P20" s="2" t="s">
        <v>65</v>
      </c>
      <c r="Q20" s="2" t="s">
        <v>65</v>
      </c>
      <c r="R20" s="2" t="s">
        <v>64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633</v>
      </c>
      <c r="AX20" s="2" t="s">
        <v>52</v>
      </c>
      <c r="AY20" s="2" t="s">
        <v>52</v>
      </c>
    </row>
    <row r="21" spans="1:51" ht="30" customHeight="1">
      <c r="A21" s="8" t="s">
        <v>634</v>
      </c>
      <c r="B21" s="8" t="s">
        <v>635</v>
      </c>
      <c r="C21" s="8" t="s">
        <v>363</v>
      </c>
      <c r="D21" s="9">
        <v>3.1899999999999998E-2</v>
      </c>
      <c r="E21" s="12">
        <f>단가대비표!O64</f>
        <v>11000</v>
      </c>
      <c r="F21" s="13">
        <f>TRUNC(E21*D21,1)</f>
        <v>350.9</v>
      </c>
      <c r="G21" s="12">
        <f>단가대비표!P64</f>
        <v>0</v>
      </c>
      <c r="H21" s="13">
        <f>TRUNC(G21*D21,1)</f>
        <v>0</v>
      </c>
      <c r="I21" s="12">
        <f>단가대비표!V64</f>
        <v>0</v>
      </c>
      <c r="J21" s="13">
        <f>TRUNC(I21*D21,1)</f>
        <v>0</v>
      </c>
      <c r="K21" s="12">
        <f t="shared" si="1"/>
        <v>11000</v>
      </c>
      <c r="L21" s="13">
        <f t="shared" si="1"/>
        <v>350.9</v>
      </c>
      <c r="M21" s="8" t="s">
        <v>52</v>
      </c>
      <c r="N21" s="2" t="s">
        <v>93</v>
      </c>
      <c r="O21" s="2" t="s">
        <v>636</v>
      </c>
      <c r="P21" s="2" t="s">
        <v>65</v>
      </c>
      <c r="Q21" s="2" t="s">
        <v>65</v>
      </c>
      <c r="R21" s="2" t="s">
        <v>64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637</v>
      </c>
      <c r="AX21" s="2" t="s">
        <v>52</v>
      </c>
      <c r="AY21" s="2" t="s">
        <v>52</v>
      </c>
    </row>
    <row r="22" spans="1:51" ht="30" customHeight="1">
      <c r="A22" s="8" t="s">
        <v>638</v>
      </c>
      <c r="B22" s="8" t="s">
        <v>639</v>
      </c>
      <c r="C22" s="8" t="s">
        <v>91</v>
      </c>
      <c r="D22" s="9">
        <v>1</v>
      </c>
      <c r="E22" s="12">
        <f>일위대가목록!E77</f>
        <v>0</v>
      </c>
      <c r="F22" s="13">
        <f>TRUNC(E22*D22,1)</f>
        <v>0</v>
      </c>
      <c r="G22" s="12">
        <f>일위대가목록!F77</f>
        <v>3260</v>
      </c>
      <c r="H22" s="13">
        <f>TRUNC(G22*D22,1)</f>
        <v>3260</v>
      </c>
      <c r="I22" s="12">
        <f>일위대가목록!G77</f>
        <v>65</v>
      </c>
      <c r="J22" s="13">
        <f>TRUNC(I22*D22,1)</f>
        <v>65</v>
      </c>
      <c r="K22" s="12">
        <f t="shared" si="1"/>
        <v>3325</v>
      </c>
      <c r="L22" s="13">
        <f t="shared" si="1"/>
        <v>3325</v>
      </c>
      <c r="M22" s="8" t="s">
        <v>640</v>
      </c>
      <c r="N22" s="2" t="s">
        <v>93</v>
      </c>
      <c r="O22" s="2" t="s">
        <v>641</v>
      </c>
      <c r="P22" s="2" t="s">
        <v>64</v>
      </c>
      <c r="Q22" s="2" t="s">
        <v>65</v>
      </c>
      <c r="R22" s="2" t="s">
        <v>65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642</v>
      </c>
      <c r="AX22" s="2" t="s">
        <v>52</v>
      </c>
      <c r="AY22" s="2" t="s">
        <v>52</v>
      </c>
    </row>
    <row r="23" spans="1:51" ht="30" customHeight="1">
      <c r="A23" s="8" t="s">
        <v>643</v>
      </c>
      <c r="B23" s="8" t="s">
        <v>644</v>
      </c>
      <c r="C23" s="8" t="s">
        <v>91</v>
      </c>
      <c r="D23" s="9">
        <v>1</v>
      </c>
      <c r="E23" s="12">
        <f>일위대가목록!E78</f>
        <v>390</v>
      </c>
      <c r="F23" s="13">
        <f>TRUNC(E23*D23,1)</f>
        <v>390</v>
      </c>
      <c r="G23" s="12">
        <f>일위대가목록!F78</f>
        <v>5196</v>
      </c>
      <c r="H23" s="13">
        <f>TRUNC(G23*D23,1)</f>
        <v>5196</v>
      </c>
      <c r="I23" s="12">
        <f>일위대가목록!G78</f>
        <v>0</v>
      </c>
      <c r="J23" s="13">
        <f>TRUNC(I23*D23,1)</f>
        <v>0</v>
      </c>
      <c r="K23" s="12">
        <f t="shared" si="1"/>
        <v>5586</v>
      </c>
      <c r="L23" s="13">
        <f t="shared" si="1"/>
        <v>5586</v>
      </c>
      <c r="M23" s="8" t="s">
        <v>645</v>
      </c>
      <c r="N23" s="2" t="s">
        <v>93</v>
      </c>
      <c r="O23" s="2" t="s">
        <v>646</v>
      </c>
      <c r="P23" s="2" t="s">
        <v>64</v>
      </c>
      <c r="Q23" s="2" t="s">
        <v>65</v>
      </c>
      <c r="R23" s="2" t="s">
        <v>65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647</v>
      </c>
      <c r="AX23" s="2" t="s">
        <v>52</v>
      </c>
      <c r="AY23" s="2" t="s">
        <v>52</v>
      </c>
    </row>
    <row r="24" spans="1:51" ht="30" customHeight="1">
      <c r="A24" s="8" t="s">
        <v>608</v>
      </c>
      <c r="B24" s="8" t="s">
        <v>52</v>
      </c>
      <c r="C24" s="8" t="s">
        <v>52</v>
      </c>
      <c r="D24" s="9"/>
      <c r="E24" s="12"/>
      <c r="F24" s="13">
        <f>TRUNC(SUMIF(N20:N23, N19, F20:F23),0)</f>
        <v>1181</v>
      </c>
      <c r="G24" s="12"/>
      <c r="H24" s="13">
        <f>TRUNC(SUMIF(N20:N23, N19, H20:H23),0)</f>
        <v>8456</v>
      </c>
      <c r="I24" s="12"/>
      <c r="J24" s="13">
        <f>TRUNC(SUMIF(N20:N23, N19, J20:J23),0)</f>
        <v>65</v>
      </c>
      <c r="K24" s="12"/>
      <c r="L24" s="13">
        <f>F24+H24+J24</f>
        <v>9702</v>
      </c>
      <c r="M24" s="8" t="s">
        <v>52</v>
      </c>
      <c r="N24" s="2" t="s">
        <v>68</v>
      </c>
      <c r="O24" s="2" t="s">
        <v>68</v>
      </c>
      <c r="P24" s="2" t="s">
        <v>52</v>
      </c>
      <c r="Q24" s="2" t="s">
        <v>52</v>
      </c>
      <c r="R24" s="2" t="s">
        <v>52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52</v>
      </c>
      <c r="AX24" s="2" t="s">
        <v>52</v>
      </c>
      <c r="AY24" s="2" t="s">
        <v>52</v>
      </c>
    </row>
    <row r="25" spans="1:51" ht="30" customHeight="1">
      <c r="A25" s="9"/>
      <c r="B25" s="9"/>
      <c r="C25" s="9"/>
      <c r="D25" s="9"/>
      <c r="E25" s="12"/>
      <c r="F25" s="13"/>
      <c r="G25" s="12"/>
      <c r="H25" s="13"/>
      <c r="I25" s="12"/>
      <c r="J25" s="13"/>
      <c r="K25" s="12"/>
      <c r="L25" s="13"/>
      <c r="M25" s="9"/>
    </row>
    <row r="26" spans="1:51" ht="30" customHeight="1">
      <c r="A26" s="47" t="s">
        <v>648</v>
      </c>
      <c r="B26" s="47"/>
      <c r="C26" s="47"/>
      <c r="D26" s="47"/>
      <c r="E26" s="48"/>
      <c r="F26" s="49"/>
      <c r="G26" s="48"/>
      <c r="H26" s="49"/>
      <c r="I26" s="48"/>
      <c r="J26" s="49"/>
      <c r="K26" s="48"/>
      <c r="L26" s="49"/>
      <c r="M26" s="47"/>
      <c r="N26" s="1" t="s">
        <v>98</v>
      </c>
    </row>
    <row r="27" spans="1:51" ht="30" customHeight="1">
      <c r="A27" s="8" t="s">
        <v>649</v>
      </c>
      <c r="B27" s="8" t="s">
        <v>650</v>
      </c>
      <c r="C27" s="8" t="s">
        <v>61</v>
      </c>
      <c r="D27" s="9">
        <v>1</v>
      </c>
      <c r="E27" s="12">
        <f>일위대가목록!E80</f>
        <v>11075</v>
      </c>
      <c r="F27" s="13">
        <f>TRUNC(E27*D27,1)</f>
        <v>11075</v>
      </c>
      <c r="G27" s="12">
        <f>일위대가목록!F80</f>
        <v>7718</v>
      </c>
      <c r="H27" s="13">
        <f>TRUNC(G27*D27,1)</f>
        <v>7718</v>
      </c>
      <c r="I27" s="12">
        <f>일위대가목록!G80</f>
        <v>231</v>
      </c>
      <c r="J27" s="13">
        <f>TRUNC(I27*D27,1)</f>
        <v>231</v>
      </c>
      <c r="K27" s="12">
        <f t="shared" ref="K27:L29" si="2">TRUNC(E27+G27+I27,1)</f>
        <v>19024</v>
      </c>
      <c r="L27" s="13">
        <f t="shared" si="2"/>
        <v>19024</v>
      </c>
      <c r="M27" s="8" t="s">
        <v>651</v>
      </c>
      <c r="N27" s="2" t="s">
        <v>98</v>
      </c>
      <c r="O27" s="2" t="s">
        <v>652</v>
      </c>
      <c r="P27" s="2" t="s">
        <v>64</v>
      </c>
      <c r="Q27" s="2" t="s">
        <v>65</v>
      </c>
      <c r="R27" s="2" t="s">
        <v>65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653</v>
      </c>
      <c r="AX27" s="2" t="s">
        <v>52</v>
      </c>
      <c r="AY27" s="2" t="s">
        <v>52</v>
      </c>
    </row>
    <row r="28" spans="1:51" ht="30" customHeight="1">
      <c r="A28" s="8" t="s">
        <v>654</v>
      </c>
      <c r="B28" s="8" t="s">
        <v>655</v>
      </c>
      <c r="C28" s="8" t="s">
        <v>61</v>
      </c>
      <c r="D28" s="9">
        <v>1</v>
      </c>
      <c r="E28" s="12">
        <f>일위대가목록!E81</f>
        <v>3858</v>
      </c>
      <c r="F28" s="13">
        <f>TRUNC(E28*D28,1)</f>
        <v>3858</v>
      </c>
      <c r="G28" s="12">
        <f>일위대가목록!F81</f>
        <v>5495</v>
      </c>
      <c r="H28" s="13">
        <f>TRUNC(G28*D28,1)</f>
        <v>5495</v>
      </c>
      <c r="I28" s="12">
        <f>일위대가목록!G81</f>
        <v>0</v>
      </c>
      <c r="J28" s="13">
        <f>TRUNC(I28*D28,1)</f>
        <v>0</v>
      </c>
      <c r="K28" s="12">
        <f t="shared" si="2"/>
        <v>9353</v>
      </c>
      <c r="L28" s="13">
        <f t="shared" si="2"/>
        <v>9353</v>
      </c>
      <c r="M28" s="8" t="s">
        <v>656</v>
      </c>
      <c r="N28" s="2" t="s">
        <v>98</v>
      </c>
      <c r="O28" s="2" t="s">
        <v>657</v>
      </c>
      <c r="P28" s="2" t="s">
        <v>64</v>
      </c>
      <c r="Q28" s="2" t="s">
        <v>65</v>
      </c>
      <c r="R28" s="2" t="s">
        <v>65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658</v>
      </c>
      <c r="AX28" s="2" t="s">
        <v>52</v>
      </c>
      <c r="AY28" s="2" t="s">
        <v>52</v>
      </c>
    </row>
    <row r="29" spans="1:51" ht="30" customHeight="1">
      <c r="A29" s="8" t="s">
        <v>659</v>
      </c>
      <c r="B29" s="8" t="s">
        <v>660</v>
      </c>
      <c r="C29" s="8" t="s">
        <v>61</v>
      </c>
      <c r="D29" s="9">
        <v>2</v>
      </c>
      <c r="E29" s="12">
        <f>일위대가목록!E82</f>
        <v>3752</v>
      </c>
      <c r="F29" s="13">
        <f>TRUNC(E29*D29,1)</f>
        <v>7504</v>
      </c>
      <c r="G29" s="12">
        <f>일위대가목록!F82</f>
        <v>12529</v>
      </c>
      <c r="H29" s="13">
        <f>TRUNC(G29*D29,1)</f>
        <v>25058</v>
      </c>
      <c r="I29" s="12">
        <f>일위대가목록!G82</f>
        <v>125</v>
      </c>
      <c r="J29" s="13">
        <f>TRUNC(I29*D29,1)</f>
        <v>250</v>
      </c>
      <c r="K29" s="12">
        <f t="shared" si="2"/>
        <v>16406</v>
      </c>
      <c r="L29" s="13">
        <f t="shared" si="2"/>
        <v>32812</v>
      </c>
      <c r="M29" s="8" t="s">
        <v>661</v>
      </c>
      <c r="N29" s="2" t="s">
        <v>98</v>
      </c>
      <c r="O29" s="2" t="s">
        <v>662</v>
      </c>
      <c r="P29" s="2" t="s">
        <v>64</v>
      </c>
      <c r="Q29" s="2" t="s">
        <v>65</v>
      </c>
      <c r="R29" s="2" t="s">
        <v>65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663</v>
      </c>
      <c r="AX29" s="2" t="s">
        <v>52</v>
      </c>
      <c r="AY29" s="2" t="s">
        <v>52</v>
      </c>
    </row>
    <row r="30" spans="1:51" ht="30" customHeight="1">
      <c r="A30" s="8" t="s">
        <v>608</v>
      </c>
      <c r="B30" s="8" t="s">
        <v>52</v>
      </c>
      <c r="C30" s="8" t="s">
        <v>52</v>
      </c>
      <c r="D30" s="9"/>
      <c r="E30" s="12"/>
      <c r="F30" s="13">
        <f>TRUNC(SUMIF(N27:N29, N26, F27:F29),0)</f>
        <v>22437</v>
      </c>
      <c r="G30" s="12"/>
      <c r="H30" s="13">
        <f>TRUNC(SUMIF(N27:N29, N26, H27:H29),0)</f>
        <v>38271</v>
      </c>
      <c r="I30" s="12"/>
      <c r="J30" s="13">
        <f>TRUNC(SUMIF(N27:N29, N26, J27:J29),0)</f>
        <v>481</v>
      </c>
      <c r="K30" s="12"/>
      <c r="L30" s="13">
        <f>F30+H30+J30</f>
        <v>61189</v>
      </c>
      <c r="M30" s="8" t="s">
        <v>52</v>
      </c>
      <c r="N30" s="2" t="s">
        <v>68</v>
      </c>
      <c r="O30" s="2" t="s">
        <v>68</v>
      </c>
      <c r="P30" s="2" t="s">
        <v>52</v>
      </c>
      <c r="Q30" s="2" t="s">
        <v>52</v>
      </c>
      <c r="R30" s="2" t="s">
        <v>52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52</v>
      </c>
      <c r="AX30" s="2" t="s">
        <v>52</v>
      </c>
      <c r="AY30" s="2" t="s">
        <v>52</v>
      </c>
    </row>
    <row r="31" spans="1:51" ht="30" customHeight="1">
      <c r="A31" s="9"/>
      <c r="B31" s="9"/>
      <c r="C31" s="9"/>
      <c r="D31" s="9"/>
      <c r="E31" s="12"/>
      <c r="F31" s="13"/>
      <c r="G31" s="12"/>
      <c r="H31" s="13"/>
      <c r="I31" s="12"/>
      <c r="J31" s="13"/>
      <c r="K31" s="12"/>
      <c r="L31" s="13"/>
      <c r="M31" s="9"/>
    </row>
    <row r="32" spans="1:51" ht="30" customHeight="1">
      <c r="A32" s="47" t="s">
        <v>664</v>
      </c>
      <c r="B32" s="47"/>
      <c r="C32" s="47"/>
      <c r="D32" s="47"/>
      <c r="E32" s="48"/>
      <c r="F32" s="49"/>
      <c r="G32" s="48"/>
      <c r="H32" s="49"/>
      <c r="I32" s="48"/>
      <c r="J32" s="49"/>
      <c r="K32" s="48"/>
      <c r="L32" s="49"/>
      <c r="M32" s="47"/>
      <c r="N32" s="1" t="s">
        <v>103</v>
      </c>
    </row>
    <row r="33" spans="1:51" ht="30" customHeight="1">
      <c r="A33" s="8" t="s">
        <v>649</v>
      </c>
      <c r="B33" s="8" t="s">
        <v>650</v>
      </c>
      <c r="C33" s="8" t="s">
        <v>61</v>
      </c>
      <c r="D33" s="9">
        <v>1</v>
      </c>
      <c r="E33" s="12">
        <f>일위대가목록!E80</f>
        <v>11075</v>
      </c>
      <c r="F33" s="13">
        <f>TRUNC(E33*D33,1)</f>
        <v>11075</v>
      </c>
      <c r="G33" s="12">
        <f>일위대가목록!F80</f>
        <v>7718</v>
      </c>
      <c r="H33" s="13">
        <f>TRUNC(G33*D33,1)</f>
        <v>7718</v>
      </c>
      <c r="I33" s="12">
        <f>일위대가목록!G80</f>
        <v>231</v>
      </c>
      <c r="J33" s="13">
        <f>TRUNC(I33*D33,1)</f>
        <v>231</v>
      </c>
      <c r="K33" s="12">
        <f>TRUNC(E33+G33+I33,1)</f>
        <v>19024</v>
      </c>
      <c r="L33" s="13">
        <f>TRUNC(F33+H33+J33,1)</f>
        <v>19024</v>
      </c>
      <c r="M33" s="8" t="s">
        <v>651</v>
      </c>
      <c r="N33" s="2" t="s">
        <v>103</v>
      </c>
      <c r="O33" s="2" t="s">
        <v>652</v>
      </c>
      <c r="P33" s="2" t="s">
        <v>64</v>
      </c>
      <c r="Q33" s="2" t="s">
        <v>65</v>
      </c>
      <c r="R33" s="2" t="s">
        <v>65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665</v>
      </c>
      <c r="AX33" s="2" t="s">
        <v>52</v>
      </c>
      <c r="AY33" s="2" t="s">
        <v>52</v>
      </c>
    </row>
    <row r="34" spans="1:51" ht="30" customHeight="1">
      <c r="A34" s="8" t="s">
        <v>659</v>
      </c>
      <c r="B34" s="8" t="s">
        <v>660</v>
      </c>
      <c r="C34" s="8" t="s">
        <v>61</v>
      </c>
      <c r="D34" s="9">
        <v>2</v>
      </c>
      <c r="E34" s="12">
        <f>일위대가목록!E82</f>
        <v>3752</v>
      </c>
      <c r="F34" s="13">
        <f>TRUNC(E34*D34,1)</f>
        <v>7504</v>
      </c>
      <c r="G34" s="12">
        <f>일위대가목록!F82</f>
        <v>12529</v>
      </c>
      <c r="H34" s="13">
        <f>TRUNC(G34*D34,1)</f>
        <v>25058</v>
      </c>
      <c r="I34" s="12">
        <f>일위대가목록!G82</f>
        <v>125</v>
      </c>
      <c r="J34" s="13">
        <f>TRUNC(I34*D34,1)</f>
        <v>250</v>
      </c>
      <c r="K34" s="12">
        <f>TRUNC(E34+G34+I34,1)</f>
        <v>16406</v>
      </c>
      <c r="L34" s="13">
        <f>TRUNC(F34+H34+J34,1)</f>
        <v>32812</v>
      </c>
      <c r="M34" s="8" t="s">
        <v>661</v>
      </c>
      <c r="N34" s="2" t="s">
        <v>103</v>
      </c>
      <c r="O34" s="2" t="s">
        <v>662</v>
      </c>
      <c r="P34" s="2" t="s">
        <v>64</v>
      </c>
      <c r="Q34" s="2" t="s">
        <v>65</v>
      </c>
      <c r="R34" s="2" t="s">
        <v>65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666</v>
      </c>
      <c r="AX34" s="2" t="s">
        <v>52</v>
      </c>
      <c r="AY34" s="2" t="s">
        <v>52</v>
      </c>
    </row>
    <row r="35" spans="1:51" ht="30" customHeight="1">
      <c r="A35" s="8" t="s">
        <v>608</v>
      </c>
      <c r="B35" s="8" t="s">
        <v>52</v>
      </c>
      <c r="C35" s="8" t="s">
        <v>52</v>
      </c>
      <c r="D35" s="9"/>
      <c r="E35" s="12"/>
      <c r="F35" s="13">
        <f>TRUNC(SUMIF(N33:N34, N32, F33:F34),0)</f>
        <v>18579</v>
      </c>
      <c r="G35" s="12"/>
      <c r="H35" s="13">
        <f>TRUNC(SUMIF(N33:N34, N32, H33:H34),0)</f>
        <v>32776</v>
      </c>
      <c r="I35" s="12"/>
      <c r="J35" s="13">
        <f>TRUNC(SUMIF(N33:N34, N32, J33:J34),0)</f>
        <v>481</v>
      </c>
      <c r="K35" s="12"/>
      <c r="L35" s="13">
        <f>F35+H35+J35</f>
        <v>51836</v>
      </c>
      <c r="M35" s="8" t="s">
        <v>52</v>
      </c>
      <c r="N35" s="2" t="s">
        <v>68</v>
      </c>
      <c r="O35" s="2" t="s">
        <v>68</v>
      </c>
      <c r="P35" s="2" t="s">
        <v>52</v>
      </c>
      <c r="Q35" s="2" t="s">
        <v>52</v>
      </c>
      <c r="R35" s="2" t="s">
        <v>52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52</v>
      </c>
      <c r="AX35" s="2" t="s">
        <v>52</v>
      </c>
      <c r="AY35" s="2" t="s">
        <v>52</v>
      </c>
    </row>
    <row r="36" spans="1:51" ht="30" customHeight="1">
      <c r="A36" s="9"/>
      <c r="B36" s="9"/>
      <c r="C36" s="9"/>
      <c r="D36" s="9"/>
      <c r="E36" s="12"/>
      <c r="F36" s="13"/>
      <c r="G36" s="12"/>
      <c r="H36" s="13"/>
      <c r="I36" s="12"/>
      <c r="J36" s="13"/>
      <c r="K36" s="12"/>
      <c r="L36" s="13"/>
      <c r="M36" s="9"/>
    </row>
    <row r="37" spans="1:51" ht="30" customHeight="1">
      <c r="A37" s="47" t="s">
        <v>667</v>
      </c>
      <c r="B37" s="47"/>
      <c r="C37" s="47"/>
      <c r="D37" s="47"/>
      <c r="E37" s="48"/>
      <c r="F37" s="49"/>
      <c r="G37" s="48"/>
      <c r="H37" s="49"/>
      <c r="I37" s="48"/>
      <c r="J37" s="49"/>
      <c r="K37" s="48"/>
      <c r="L37" s="49"/>
      <c r="M37" s="47"/>
      <c r="N37" s="1" t="s">
        <v>108</v>
      </c>
    </row>
    <row r="38" spans="1:51" ht="30" customHeight="1">
      <c r="A38" s="8" t="s">
        <v>668</v>
      </c>
      <c r="B38" s="8" t="s">
        <v>669</v>
      </c>
      <c r="C38" s="8" t="s">
        <v>91</v>
      </c>
      <c r="D38" s="9">
        <v>5.9770000000000003</v>
      </c>
      <c r="E38" s="12">
        <f>일위대가목록!E85</f>
        <v>1828</v>
      </c>
      <c r="F38" s="13">
        <f>TRUNC(E38*D38,1)</f>
        <v>10925.9</v>
      </c>
      <c r="G38" s="12">
        <f>일위대가목록!F85</f>
        <v>11989</v>
      </c>
      <c r="H38" s="13">
        <f>TRUNC(G38*D38,1)</f>
        <v>71658.2</v>
      </c>
      <c r="I38" s="12">
        <f>일위대가목록!G85</f>
        <v>355</v>
      </c>
      <c r="J38" s="13">
        <f>TRUNC(I38*D38,1)</f>
        <v>2121.8000000000002</v>
      </c>
      <c r="K38" s="12">
        <f t="shared" ref="K38:L40" si="3">TRUNC(E38+G38+I38,1)</f>
        <v>14172</v>
      </c>
      <c r="L38" s="13">
        <f t="shared" si="3"/>
        <v>84705.9</v>
      </c>
      <c r="M38" s="8" t="s">
        <v>670</v>
      </c>
      <c r="N38" s="2" t="s">
        <v>108</v>
      </c>
      <c r="O38" s="2" t="s">
        <v>671</v>
      </c>
      <c r="P38" s="2" t="s">
        <v>64</v>
      </c>
      <c r="Q38" s="2" t="s">
        <v>65</v>
      </c>
      <c r="R38" s="2" t="s">
        <v>65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672</v>
      </c>
      <c r="AX38" s="2" t="s">
        <v>52</v>
      </c>
      <c r="AY38" s="2" t="s">
        <v>52</v>
      </c>
    </row>
    <row r="39" spans="1:51" ht="30" customHeight="1">
      <c r="A39" s="8" t="s">
        <v>654</v>
      </c>
      <c r="B39" s="8" t="s">
        <v>655</v>
      </c>
      <c r="C39" s="8" t="s">
        <v>61</v>
      </c>
      <c r="D39" s="9">
        <v>1</v>
      </c>
      <c r="E39" s="12">
        <f>일위대가목록!E81</f>
        <v>3858</v>
      </c>
      <c r="F39" s="13">
        <f>TRUNC(E39*D39,1)</f>
        <v>3858</v>
      </c>
      <c r="G39" s="12">
        <f>일위대가목록!F81</f>
        <v>5495</v>
      </c>
      <c r="H39" s="13">
        <f>TRUNC(G39*D39,1)</f>
        <v>5495</v>
      </c>
      <c r="I39" s="12">
        <f>일위대가목록!G81</f>
        <v>0</v>
      </c>
      <c r="J39" s="13">
        <f>TRUNC(I39*D39,1)</f>
        <v>0</v>
      </c>
      <c r="K39" s="12">
        <f t="shared" si="3"/>
        <v>9353</v>
      </c>
      <c r="L39" s="13">
        <f t="shared" si="3"/>
        <v>9353</v>
      </c>
      <c r="M39" s="8" t="s">
        <v>656</v>
      </c>
      <c r="N39" s="2" t="s">
        <v>108</v>
      </c>
      <c r="O39" s="2" t="s">
        <v>657</v>
      </c>
      <c r="P39" s="2" t="s">
        <v>64</v>
      </c>
      <c r="Q39" s="2" t="s">
        <v>65</v>
      </c>
      <c r="R39" s="2" t="s">
        <v>65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673</v>
      </c>
      <c r="AX39" s="2" t="s">
        <v>52</v>
      </c>
      <c r="AY39" s="2" t="s">
        <v>52</v>
      </c>
    </row>
    <row r="40" spans="1:51" ht="30" customHeight="1">
      <c r="A40" s="8" t="s">
        <v>659</v>
      </c>
      <c r="B40" s="8" t="s">
        <v>660</v>
      </c>
      <c r="C40" s="8" t="s">
        <v>61</v>
      </c>
      <c r="D40" s="9">
        <v>2</v>
      </c>
      <c r="E40" s="12">
        <f>일위대가목록!E82</f>
        <v>3752</v>
      </c>
      <c r="F40" s="13">
        <f>TRUNC(E40*D40,1)</f>
        <v>7504</v>
      </c>
      <c r="G40" s="12">
        <f>일위대가목록!F82</f>
        <v>12529</v>
      </c>
      <c r="H40" s="13">
        <f>TRUNC(G40*D40,1)</f>
        <v>25058</v>
      </c>
      <c r="I40" s="12">
        <f>일위대가목록!G82</f>
        <v>125</v>
      </c>
      <c r="J40" s="13">
        <f>TRUNC(I40*D40,1)</f>
        <v>250</v>
      </c>
      <c r="K40" s="12">
        <f t="shared" si="3"/>
        <v>16406</v>
      </c>
      <c r="L40" s="13">
        <f t="shared" si="3"/>
        <v>32812</v>
      </c>
      <c r="M40" s="8" t="s">
        <v>661</v>
      </c>
      <c r="N40" s="2" t="s">
        <v>108</v>
      </c>
      <c r="O40" s="2" t="s">
        <v>662</v>
      </c>
      <c r="P40" s="2" t="s">
        <v>64</v>
      </c>
      <c r="Q40" s="2" t="s">
        <v>65</v>
      </c>
      <c r="R40" s="2" t="s">
        <v>65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674</v>
      </c>
      <c r="AX40" s="2" t="s">
        <v>52</v>
      </c>
      <c r="AY40" s="2" t="s">
        <v>52</v>
      </c>
    </row>
    <row r="41" spans="1:51" ht="30" customHeight="1">
      <c r="A41" s="8" t="s">
        <v>608</v>
      </c>
      <c r="B41" s="8" t="s">
        <v>52</v>
      </c>
      <c r="C41" s="8" t="s">
        <v>52</v>
      </c>
      <c r="D41" s="9"/>
      <c r="E41" s="12"/>
      <c r="F41" s="13">
        <f>TRUNC(SUMIF(N38:N40, N37, F38:F40),0)</f>
        <v>22287</v>
      </c>
      <c r="G41" s="12"/>
      <c r="H41" s="13">
        <f>TRUNC(SUMIF(N38:N40, N37, H38:H40),0)</f>
        <v>102211</v>
      </c>
      <c r="I41" s="12"/>
      <c r="J41" s="13">
        <f>TRUNC(SUMIF(N38:N40, N37, J38:J40),0)</f>
        <v>2371</v>
      </c>
      <c r="K41" s="12"/>
      <c r="L41" s="13">
        <f>F41+H41+J41</f>
        <v>126869</v>
      </c>
      <c r="M41" s="8" t="s">
        <v>52</v>
      </c>
      <c r="N41" s="2" t="s">
        <v>68</v>
      </c>
      <c r="O41" s="2" t="s">
        <v>68</v>
      </c>
      <c r="P41" s="2" t="s">
        <v>52</v>
      </c>
      <c r="Q41" s="2" t="s">
        <v>52</v>
      </c>
      <c r="R41" s="2" t="s">
        <v>52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52</v>
      </c>
      <c r="AX41" s="2" t="s">
        <v>52</v>
      </c>
      <c r="AY41" s="2" t="s">
        <v>52</v>
      </c>
    </row>
    <row r="42" spans="1:51" ht="30" customHeight="1">
      <c r="A42" s="9"/>
      <c r="B42" s="9"/>
      <c r="C42" s="9"/>
      <c r="D42" s="9"/>
      <c r="E42" s="12"/>
      <c r="F42" s="13"/>
      <c r="G42" s="12"/>
      <c r="H42" s="13"/>
      <c r="I42" s="12"/>
      <c r="J42" s="13"/>
      <c r="K42" s="12"/>
      <c r="L42" s="13"/>
      <c r="M42" s="9"/>
    </row>
    <row r="43" spans="1:51" ht="30" customHeight="1">
      <c r="A43" s="47" t="s">
        <v>675</v>
      </c>
      <c r="B43" s="47"/>
      <c r="C43" s="47"/>
      <c r="D43" s="47"/>
      <c r="E43" s="48"/>
      <c r="F43" s="49"/>
      <c r="G43" s="48"/>
      <c r="H43" s="49"/>
      <c r="I43" s="48"/>
      <c r="J43" s="49"/>
      <c r="K43" s="48"/>
      <c r="L43" s="49"/>
      <c r="M43" s="47"/>
      <c r="N43" s="1" t="s">
        <v>113</v>
      </c>
    </row>
    <row r="44" spans="1:51" ht="30" customHeight="1">
      <c r="A44" s="8" t="s">
        <v>649</v>
      </c>
      <c r="B44" s="8" t="s">
        <v>650</v>
      </c>
      <c r="C44" s="8" t="s">
        <v>61</v>
      </c>
      <c r="D44" s="9">
        <v>1</v>
      </c>
      <c r="E44" s="12">
        <f>일위대가목록!E80</f>
        <v>11075</v>
      </c>
      <c r="F44" s="13">
        <f>TRUNC(E44*D44,1)</f>
        <v>11075</v>
      </c>
      <c r="G44" s="12">
        <f>일위대가목록!F80</f>
        <v>7718</v>
      </c>
      <c r="H44" s="13">
        <f>TRUNC(G44*D44,1)</f>
        <v>7718</v>
      </c>
      <c r="I44" s="12">
        <f>일위대가목록!G80</f>
        <v>231</v>
      </c>
      <c r="J44" s="13">
        <f>TRUNC(I44*D44,1)</f>
        <v>231</v>
      </c>
      <c r="K44" s="12">
        <f>TRUNC(E44+G44+I44,1)</f>
        <v>19024</v>
      </c>
      <c r="L44" s="13">
        <f>TRUNC(F44+H44+J44,1)</f>
        <v>19024</v>
      </c>
      <c r="M44" s="8" t="s">
        <v>651</v>
      </c>
      <c r="N44" s="2" t="s">
        <v>113</v>
      </c>
      <c r="O44" s="2" t="s">
        <v>652</v>
      </c>
      <c r="P44" s="2" t="s">
        <v>64</v>
      </c>
      <c r="Q44" s="2" t="s">
        <v>65</v>
      </c>
      <c r="R44" s="2" t="s">
        <v>65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676</v>
      </c>
      <c r="AX44" s="2" t="s">
        <v>52</v>
      </c>
      <c r="AY44" s="2" t="s">
        <v>52</v>
      </c>
    </row>
    <row r="45" spans="1:51" ht="30" customHeight="1">
      <c r="A45" s="8" t="s">
        <v>659</v>
      </c>
      <c r="B45" s="8" t="s">
        <v>660</v>
      </c>
      <c r="C45" s="8" t="s">
        <v>61</v>
      </c>
      <c r="D45" s="9">
        <v>1</v>
      </c>
      <c r="E45" s="12">
        <f>일위대가목록!E82</f>
        <v>3752</v>
      </c>
      <c r="F45" s="13">
        <f>TRUNC(E45*D45,1)</f>
        <v>3752</v>
      </c>
      <c r="G45" s="12">
        <f>일위대가목록!F82</f>
        <v>12529</v>
      </c>
      <c r="H45" s="13">
        <f>TRUNC(G45*D45,1)</f>
        <v>12529</v>
      </c>
      <c r="I45" s="12">
        <f>일위대가목록!G82</f>
        <v>125</v>
      </c>
      <c r="J45" s="13">
        <f>TRUNC(I45*D45,1)</f>
        <v>125</v>
      </c>
      <c r="K45" s="12">
        <f>TRUNC(E45+G45+I45,1)</f>
        <v>16406</v>
      </c>
      <c r="L45" s="13">
        <f>TRUNC(F45+H45+J45,1)</f>
        <v>16406</v>
      </c>
      <c r="M45" s="8" t="s">
        <v>661</v>
      </c>
      <c r="N45" s="2" t="s">
        <v>113</v>
      </c>
      <c r="O45" s="2" t="s">
        <v>662</v>
      </c>
      <c r="P45" s="2" t="s">
        <v>64</v>
      </c>
      <c r="Q45" s="2" t="s">
        <v>65</v>
      </c>
      <c r="R45" s="2" t="s">
        <v>65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677</v>
      </c>
      <c r="AX45" s="2" t="s">
        <v>52</v>
      </c>
      <c r="AY45" s="2" t="s">
        <v>52</v>
      </c>
    </row>
    <row r="46" spans="1:51" ht="30" customHeight="1">
      <c r="A46" s="8" t="s">
        <v>608</v>
      </c>
      <c r="B46" s="8" t="s">
        <v>52</v>
      </c>
      <c r="C46" s="8" t="s">
        <v>52</v>
      </c>
      <c r="D46" s="9"/>
      <c r="E46" s="12"/>
      <c r="F46" s="13">
        <f>TRUNC(SUMIF(N44:N45, N43, F44:F45),0)</f>
        <v>14827</v>
      </c>
      <c r="G46" s="12"/>
      <c r="H46" s="13">
        <f>TRUNC(SUMIF(N44:N45, N43, H44:H45),0)</f>
        <v>20247</v>
      </c>
      <c r="I46" s="12"/>
      <c r="J46" s="13">
        <f>TRUNC(SUMIF(N44:N45, N43, J44:J45),0)</f>
        <v>356</v>
      </c>
      <c r="K46" s="12"/>
      <c r="L46" s="13">
        <f>F46+H46+J46</f>
        <v>35430</v>
      </c>
      <c r="M46" s="8" t="s">
        <v>52</v>
      </c>
      <c r="N46" s="2" t="s">
        <v>68</v>
      </c>
      <c r="O46" s="2" t="s">
        <v>68</v>
      </c>
      <c r="P46" s="2" t="s">
        <v>52</v>
      </c>
      <c r="Q46" s="2" t="s">
        <v>52</v>
      </c>
      <c r="R46" s="2" t="s">
        <v>52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52</v>
      </c>
      <c r="AX46" s="2" t="s">
        <v>52</v>
      </c>
      <c r="AY46" s="2" t="s">
        <v>52</v>
      </c>
    </row>
    <row r="47" spans="1:51" ht="30" customHeight="1">
      <c r="A47" s="9"/>
      <c r="B47" s="9"/>
      <c r="C47" s="9"/>
      <c r="D47" s="9"/>
      <c r="E47" s="12"/>
      <c r="F47" s="13"/>
      <c r="G47" s="12"/>
      <c r="H47" s="13"/>
      <c r="I47" s="12"/>
      <c r="J47" s="13"/>
      <c r="K47" s="12"/>
      <c r="L47" s="13"/>
      <c r="M47" s="9"/>
    </row>
    <row r="48" spans="1:51" ht="30" customHeight="1">
      <c r="A48" s="47" t="s">
        <v>678</v>
      </c>
      <c r="B48" s="47"/>
      <c r="C48" s="47"/>
      <c r="D48" s="47"/>
      <c r="E48" s="48"/>
      <c r="F48" s="49"/>
      <c r="G48" s="48"/>
      <c r="H48" s="49"/>
      <c r="I48" s="48"/>
      <c r="J48" s="49"/>
      <c r="K48" s="48"/>
      <c r="L48" s="49"/>
      <c r="M48" s="47"/>
      <c r="N48" s="1" t="s">
        <v>118</v>
      </c>
    </row>
    <row r="49" spans="1:51" ht="30" customHeight="1">
      <c r="A49" s="8" t="s">
        <v>679</v>
      </c>
      <c r="B49" s="8" t="s">
        <v>680</v>
      </c>
      <c r="C49" s="8" t="s">
        <v>61</v>
      </c>
      <c r="D49" s="9">
        <v>2.1</v>
      </c>
      <c r="E49" s="12">
        <f>단가대비표!O38</f>
        <v>1750</v>
      </c>
      <c r="F49" s="13">
        <f>TRUNC(E49*D49,1)</f>
        <v>3675</v>
      </c>
      <c r="G49" s="12">
        <f>단가대비표!P38</f>
        <v>0</v>
      </c>
      <c r="H49" s="13">
        <f>TRUNC(G49*D49,1)</f>
        <v>0</v>
      </c>
      <c r="I49" s="12">
        <f>단가대비표!V38</f>
        <v>0</v>
      </c>
      <c r="J49" s="13">
        <f>TRUNC(I49*D49,1)</f>
        <v>0</v>
      </c>
      <c r="K49" s="12">
        <f t="shared" ref="K49:L51" si="4">TRUNC(E49+G49+I49,1)</f>
        <v>1750</v>
      </c>
      <c r="L49" s="13">
        <f t="shared" si="4"/>
        <v>3675</v>
      </c>
      <c r="M49" s="8" t="s">
        <v>52</v>
      </c>
      <c r="N49" s="2" t="s">
        <v>118</v>
      </c>
      <c r="O49" s="2" t="s">
        <v>681</v>
      </c>
      <c r="P49" s="2" t="s">
        <v>65</v>
      </c>
      <c r="Q49" s="2" t="s">
        <v>65</v>
      </c>
      <c r="R49" s="2" t="s">
        <v>64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682</v>
      </c>
      <c r="AX49" s="2" t="s">
        <v>52</v>
      </c>
      <c r="AY49" s="2" t="s">
        <v>52</v>
      </c>
    </row>
    <row r="50" spans="1:51" ht="30" customHeight="1">
      <c r="A50" s="8" t="s">
        <v>683</v>
      </c>
      <c r="B50" s="8" t="s">
        <v>684</v>
      </c>
      <c r="C50" s="8" t="s">
        <v>363</v>
      </c>
      <c r="D50" s="9">
        <v>7.0000000000000007E-2</v>
      </c>
      <c r="E50" s="12">
        <f>단가대비표!O58</f>
        <v>1105</v>
      </c>
      <c r="F50" s="13">
        <f>TRUNC(E50*D50,1)</f>
        <v>77.3</v>
      </c>
      <c r="G50" s="12">
        <f>단가대비표!P58</f>
        <v>0</v>
      </c>
      <c r="H50" s="13">
        <f>TRUNC(G50*D50,1)</f>
        <v>0</v>
      </c>
      <c r="I50" s="12">
        <f>단가대비표!V58</f>
        <v>0</v>
      </c>
      <c r="J50" s="13">
        <f>TRUNC(I50*D50,1)</f>
        <v>0</v>
      </c>
      <c r="K50" s="12">
        <f t="shared" si="4"/>
        <v>1105</v>
      </c>
      <c r="L50" s="13">
        <f t="shared" si="4"/>
        <v>77.3</v>
      </c>
      <c r="M50" s="8" t="s">
        <v>52</v>
      </c>
      <c r="N50" s="2" t="s">
        <v>118</v>
      </c>
      <c r="O50" s="2" t="s">
        <v>685</v>
      </c>
      <c r="P50" s="2" t="s">
        <v>65</v>
      </c>
      <c r="Q50" s="2" t="s">
        <v>65</v>
      </c>
      <c r="R50" s="2" t="s">
        <v>64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686</v>
      </c>
      <c r="AX50" s="2" t="s">
        <v>52</v>
      </c>
      <c r="AY50" s="2" t="s">
        <v>52</v>
      </c>
    </row>
    <row r="51" spans="1:51" ht="30" customHeight="1">
      <c r="A51" s="8" t="s">
        <v>687</v>
      </c>
      <c r="B51" s="8" t="s">
        <v>688</v>
      </c>
      <c r="C51" s="8" t="s">
        <v>61</v>
      </c>
      <c r="D51" s="9">
        <v>1</v>
      </c>
      <c r="E51" s="12">
        <f>일위대가목록!E93</f>
        <v>0</v>
      </c>
      <c r="F51" s="13">
        <f>TRUNC(E51*D51,1)</f>
        <v>0</v>
      </c>
      <c r="G51" s="12">
        <f>일위대가목록!F93</f>
        <v>16288</v>
      </c>
      <c r="H51" s="13">
        <f>TRUNC(G51*D51,1)</f>
        <v>16288</v>
      </c>
      <c r="I51" s="12">
        <f>일위대가목록!G93</f>
        <v>125</v>
      </c>
      <c r="J51" s="13">
        <f>TRUNC(I51*D51,1)</f>
        <v>125</v>
      </c>
      <c r="K51" s="12">
        <f t="shared" si="4"/>
        <v>16413</v>
      </c>
      <c r="L51" s="13">
        <f t="shared" si="4"/>
        <v>16413</v>
      </c>
      <c r="M51" s="8" t="s">
        <v>689</v>
      </c>
      <c r="N51" s="2" t="s">
        <v>118</v>
      </c>
      <c r="O51" s="2" t="s">
        <v>690</v>
      </c>
      <c r="P51" s="2" t="s">
        <v>64</v>
      </c>
      <c r="Q51" s="2" t="s">
        <v>65</v>
      </c>
      <c r="R51" s="2" t="s">
        <v>65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691</v>
      </c>
      <c r="AX51" s="2" t="s">
        <v>52</v>
      </c>
      <c r="AY51" s="2" t="s">
        <v>52</v>
      </c>
    </row>
    <row r="52" spans="1:51" ht="30" customHeight="1">
      <c r="A52" s="8" t="s">
        <v>608</v>
      </c>
      <c r="B52" s="8" t="s">
        <v>52</v>
      </c>
      <c r="C52" s="8" t="s">
        <v>52</v>
      </c>
      <c r="D52" s="9"/>
      <c r="E52" s="12"/>
      <c r="F52" s="13">
        <f>TRUNC(SUMIF(N49:N51, N48, F49:F51),0)</f>
        <v>3752</v>
      </c>
      <c r="G52" s="12"/>
      <c r="H52" s="13">
        <f>TRUNC(SUMIF(N49:N51, N48, H49:H51),0)</f>
        <v>16288</v>
      </c>
      <c r="I52" s="12"/>
      <c r="J52" s="13">
        <f>TRUNC(SUMIF(N49:N51, N48, J49:J51),0)</f>
        <v>125</v>
      </c>
      <c r="K52" s="12"/>
      <c r="L52" s="13">
        <f>F52+H52+J52</f>
        <v>20165</v>
      </c>
      <c r="M52" s="8" t="s">
        <v>52</v>
      </c>
      <c r="N52" s="2" t="s">
        <v>68</v>
      </c>
      <c r="O52" s="2" t="s">
        <v>68</v>
      </c>
      <c r="P52" s="2" t="s">
        <v>52</v>
      </c>
      <c r="Q52" s="2" t="s">
        <v>52</v>
      </c>
      <c r="R52" s="2" t="s">
        <v>52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52</v>
      </c>
      <c r="AX52" s="2" t="s">
        <v>52</v>
      </c>
      <c r="AY52" s="2" t="s">
        <v>52</v>
      </c>
    </row>
    <row r="53" spans="1:51" ht="30" customHeight="1">
      <c r="A53" s="9"/>
      <c r="B53" s="9"/>
      <c r="C53" s="9"/>
      <c r="D53" s="9"/>
      <c r="E53" s="12"/>
      <c r="F53" s="13"/>
      <c r="G53" s="12"/>
      <c r="H53" s="13"/>
      <c r="I53" s="12"/>
      <c r="J53" s="13"/>
      <c r="K53" s="12"/>
      <c r="L53" s="13"/>
      <c r="M53" s="9"/>
    </row>
    <row r="54" spans="1:51" ht="30" customHeight="1">
      <c r="A54" s="47" t="s">
        <v>692</v>
      </c>
      <c r="B54" s="47"/>
      <c r="C54" s="47"/>
      <c r="D54" s="47"/>
      <c r="E54" s="48"/>
      <c r="F54" s="49"/>
      <c r="G54" s="48"/>
      <c r="H54" s="49"/>
      <c r="I54" s="48"/>
      <c r="J54" s="49"/>
      <c r="K54" s="48"/>
      <c r="L54" s="49"/>
      <c r="M54" s="47"/>
      <c r="N54" s="1" t="s">
        <v>125</v>
      </c>
    </row>
    <row r="55" spans="1:51" ht="30" customHeight="1">
      <c r="A55" s="8" t="s">
        <v>693</v>
      </c>
      <c r="B55" s="8" t="s">
        <v>694</v>
      </c>
      <c r="C55" s="8" t="s">
        <v>197</v>
      </c>
      <c r="D55" s="9">
        <v>1.3620000000000001</v>
      </c>
      <c r="E55" s="12">
        <f>단가대비표!O60</f>
        <v>180</v>
      </c>
      <c r="F55" s="13">
        <f t="shared" ref="F55:F65" si="5">TRUNC(E55*D55,1)</f>
        <v>245.1</v>
      </c>
      <c r="G55" s="12">
        <f>단가대비표!P60</f>
        <v>0</v>
      </c>
      <c r="H55" s="13">
        <f t="shared" ref="H55:H65" si="6">TRUNC(G55*D55,1)</f>
        <v>0</v>
      </c>
      <c r="I55" s="12">
        <f>단가대비표!V60</f>
        <v>0</v>
      </c>
      <c r="J55" s="13">
        <f t="shared" ref="J55:J65" si="7">TRUNC(I55*D55,1)</f>
        <v>0</v>
      </c>
      <c r="K55" s="12">
        <f t="shared" ref="K55:K65" si="8">TRUNC(E55+G55+I55,1)</f>
        <v>180</v>
      </c>
      <c r="L55" s="13">
        <f t="shared" ref="L55:L65" si="9">TRUNC(F55+H55+J55,1)</f>
        <v>245.1</v>
      </c>
      <c r="M55" s="8" t="s">
        <v>52</v>
      </c>
      <c r="N55" s="2" t="s">
        <v>125</v>
      </c>
      <c r="O55" s="2" t="s">
        <v>695</v>
      </c>
      <c r="P55" s="2" t="s">
        <v>65</v>
      </c>
      <c r="Q55" s="2" t="s">
        <v>65</v>
      </c>
      <c r="R55" s="2" t="s">
        <v>64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696</v>
      </c>
      <c r="AX55" s="2" t="s">
        <v>52</v>
      </c>
      <c r="AY55" s="2" t="s">
        <v>52</v>
      </c>
    </row>
    <row r="56" spans="1:51" ht="30" customHeight="1">
      <c r="A56" s="8" t="s">
        <v>697</v>
      </c>
      <c r="B56" s="8" t="s">
        <v>698</v>
      </c>
      <c r="C56" s="8" t="s">
        <v>197</v>
      </c>
      <c r="D56" s="9">
        <v>1.3620000000000001</v>
      </c>
      <c r="E56" s="12">
        <f>단가대비표!O42</f>
        <v>690</v>
      </c>
      <c r="F56" s="13">
        <f t="shared" si="5"/>
        <v>939.7</v>
      </c>
      <c r="G56" s="12">
        <f>단가대비표!P42</f>
        <v>0</v>
      </c>
      <c r="H56" s="13">
        <f t="shared" si="6"/>
        <v>0</v>
      </c>
      <c r="I56" s="12">
        <f>단가대비표!V42</f>
        <v>0</v>
      </c>
      <c r="J56" s="13">
        <f t="shared" si="7"/>
        <v>0</v>
      </c>
      <c r="K56" s="12">
        <f t="shared" si="8"/>
        <v>690</v>
      </c>
      <c r="L56" s="13">
        <f t="shared" si="9"/>
        <v>939.7</v>
      </c>
      <c r="M56" s="8" t="s">
        <v>52</v>
      </c>
      <c r="N56" s="2" t="s">
        <v>125</v>
      </c>
      <c r="O56" s="2" t="s">
        <v>699</v>
      </c>
      <c r="P56" s="2" t="s">
        <v>65</v>
      </c>
      <c r="Q56" s="2" t="s">
        <v>65</v>
      </c>
      <c r="R56" s="2" t="s">
        <v>64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700</v>
      </c>
      <c r="AX56" s="2" t="s">
        <v>52</v>
      </c>
      <c r="AY56" s="2" t="s">
        <v>52</v>
      </c>
    </row>
    <row r="57" spans="1:51" ht="30" customHeight="1">
      <c r="A57" s="8" t="s">
        <v>697</v>
      </c>
      <c r="B57" s="8" t="s">
        <v>701</v>
      </c>
      <c r="C57" s="8" t="s">
        <v>91</v>
      </c>
      <c r="D57" s="9">
        <v>1.222</v>
      </c>
      <c r="E57" s="12">
        <f>단가대비표!O43</f>
        <v>1250</v>
      </c>
      <c r="F57" s="13">
        <f t="shared" si="5"/>
        <v>1527.5</v>
      </c>
      <c r="G57" s="12">
        <f>단가대비표!P43</f>
        <v>0</v>
      </c>
      <c r="H57" s="13">
        <f t="shared" si="6"/>
        <v>0</v>
      </c>
      <c r="I57" s="12">
        <f>단가대비표!V43</f>
        <v>0</v>
      </c>
      <c r="J57" s="13">
        <f t="shared" si="7"/>
        <v>0</v>
      </c>
      <c r="K57" s="12">
        <f t="shared" si="8"/>
        <v>1250</v>
      </c>
      <c r="L57" s="13">
        <f t="shared" si="9"/>
        <v>1527.5</v>
      </c>
      <c r="M57" s="8" t="s">
        <v>52</v>
      </c>
      <c r="N57" s="2" t="s">
        <v>125</v>
      </c>
      <c r="O57" s="2" t="s">
        <v>702</v>
      </c>
      <c r="P57" s="2" t="s">
        <v>65</v>
      </c>
      <c r="Q57" s="2" t="s">
        <v>65</v>
      </c>
      <c r="R57" s="2" t="s">
        <v>64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703</v>
      </c>
      <c r="AX57" s="2" t="s">
        <v>52</v>
      </c>
      <c r="AY57" s="2" t="s">
        <v>52</v>
      </c>
    </row>
    <row r="58" spans="1:51" ht="30" customHeight="1">
      <c r="A58" s="8" t="s">
        <v>697</v>
      </c>
      <c r="B58" s="8" t="s">
        <v>704</v>
      </c>
      <c r="C58" s="8" t="s">
        <v>91</v>
      </c>
      <c r="D58" s="9">
        <v>0.52500000000000002</v>
      </c>
      <c r="E58" s="12">
        <f>단가대비표!O44</f>
        <v>780</v>
      </c>
      <c r="F58" s="13">
        <f t="shared" si="5"/>
        <v>409.5</v>
      </c>
      <c r="G58" s="12">
        <f>단가대비표!P44</f>
        <v>0</v>
      </c>
      <c r="H58" s="13">
        <f t="shared" si="6"/>
        <v>0</v>
      </c>
      <c r="I58" s="12">
        <f>단가대비표!V44</f>
        <v>0</v>
      </c>
      <c r="J58" s="13">
        <f t="shared" si="7"/>
        <v>0</v>
      </c>
      <c r="K58" s="12">
        <f t="shared" si="8"/>
        <v>780</v>
      </c>
      <c r="L58" s="13">
        <f t="shared" si="9"/>
        <v>409.5</v>
      </c>
      <c r="M58" s="8" t="s">
        <v>52</v>
      </c>
      <c r="N58" s="2" t="s">
        <v>125</v>
      </c>
      <c r="O58" s="2" t="s">
        <v>705</v>
      </c>
      <c r="P58" s="2" t="s">
        <v>65</v>
      </c>
      <c r="Q58" s="2" t="s">
        <v>65</v>
      </c>
      <c r="R58" s="2" t="s">
        <v>64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706</v>
      </c>
      <c r="AX58" s="2" t="s">
        <v>52</v>
      </c>
      <c r="AY58" s="2" t="s">
        <v>52</v>
      </c>
    </row>
    <row r="59" spans="1:51" ht="30" customHeight="1">
      <c r="A59" s="8" t="s">
        <v>697</v>
      </c>
      <c r="B59" s="8" t="s">
        <v>707</v>
      </c>
      <c r="C59" s="8" t="s">
        <v>708</v>
      </c>
      <c r="D59" s="9">
        <v>0.58399999999999996</v>
      </c>
      <c r="E59" s="12">
        <f>단가대비표!O46</f>
        <v>111</v>
      </c>
      <c r="F59" s="13">
        <f t="shared" si="5"/>
        <v>64.8</v>
      </c>
      <c r="G59" s="12">
        <f>단가대비표!P46</f>
        <v>0</v>
      </c>
      <c r="H59" s="13">
        <f t="shared" si="6"/>
        <v>0</v>
      </c>
      <c r="I59" s="12">
        <f>단가대비표!V46</f>
        <v>0</v>
      </c>
      <c r="J59" s="13">
        <f t="shared" si="7"/>
        <v>0</v>
      </c>
      <c r="K59" s="12">
        <f t="shared" si="8"/>
        <v>111</v>
      </c>
      <c r="L59" s="13">
        <f t="shared" si="9"/>
        <v>64.8</v>
      </c>
      <c r="M59" s="8" t="s">
        <v>52</v>
      </c>
      <c r="N59" s="2" t="s">
        <v>125</v>
      </c>
      <c r="O59" s="2" t="s">
        <v>709</v>
      </c>
      <c r="P59" s="2" t="s">
        <v>65</v>
      </c>
      <c r="Q59" s="2" t="s">
        <v>65</v>
      </c>
      <c r="R59" s="2" t="s">
        <v>64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710</v>
      </c>
      <c r="AX59" s="2" t="s">
        <v>52</v>
      </c>
      <c r="AY59" s="2" t="s">
        <v>52</v>
      </c>
    </row>
    <row r="60" spans="1:51" ht="30" customHeight="1">
      <c r="A60" s="8" t="s">
        <v>697</v>
      </c>
      <c r="B60" s="8" t="s">
        <v>711</v>
      </c>
      <c r="C60" s="8" t="s">
        <v>708</v>
      </c>
      <c r="D60" s="9">
        <v>1.3620000000000001</v>
      </c>
      <c r="E60" s="12">
        <f>단가대비표!O45</f>
        <v>250</v>
      </c>
      <c r="F60" s="13">
        <f t="shared" si="5"/>
        <v>340.5</v>
      </c>
      <c r="G60" s="12">
        <f>단가대비표!P45</f>
        <v>0</v>
      </c>
      <c r="H60" s="13">
        <f t="shared" si="6"/>
        <v>0</v>
      </c>
      <c r="I60" s="12">
        <f>단가대비표!V45</f>
        <v>0</v>
      </c>
      <c r="J60" s="13">
        <f t="shared" si="7"/>
        <v>0</v>
      </c>
      <c r="K60" s="12">
        <f t="shared" si="8"/>
        <v>250</v>
      </c>
      <c r="L60" s="13">
        <f t="shared" si="9"/>
        <v>340.5</v>
      </c>
      <c r="M60" s="8" t="s">
        <v>52</v>
      </c>
      <c r="N60" s="2" t="s">
        <v>125</v>
      </c>
      <c r="O60" s="2" t="s">
        <v>712</v>
      </c>
      <c r="P60" s="2" t="s">
        <v>65</v>
      </c>
      <c r="Q60" s="2" t="s">
        <v>65</v>
      </c>
      <c r="R60" s="2" t="s">
        <v>64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713</v>
      </c>
      <c r="AX60" s="2" t="s">
        <v>52</v>
      </c>
      <c r="AY60" s="2" t="s">
        <v>52</v>
      </c>
    </row>
    <row r="61" spans="1:51" ht="30" customHeight="1">
      <c r="A61" s="8" t="s">
        <v>697</v>
      </c>
      <c r="B61" s="8" t="s">
        <v>714</v>
      </c>
      <c r="C61" s="8" t="s">
        <v>708</v>
      </c>
      <c r="D61" s="9">
        <v>0.19500000000000001</v>
      </c>
      <c r="E61" s="12">
        <f>단가대비표!O47</f>
        <v>107</v>
      </c>
      <c r="F61" s="13">
        <f t="shared" si="5"/>
        <v>20.8</v>
      </c>
      <c r="G61" s="12">
        <f>단가대비표!P47</f>
        <v>0</v>
      </c>
      <c r="H61" s="13">
        <f t="shared" si="6"/>
        <v>0</v>
      </c>
      <c r="I61" s="12">
        <f>단가대비표!V47</f>
        <v>0</v>
      </c>
      <c r="J61" s="13">
        <f t="shared" si="7"/>
        <v>0</v>
      </c>
      <c r="K61" s="12">
        <f t="shared" si="8"/>
        <v>107</v>
      </c>
      <c r="L61" s="13">
        <f t="shared" si="9"/>
        <v>20.8</v>
      </c>
      <c r="M61" s="8" t="s">
        <v>52</v>
      </c>
      <c r="N61" s="2" t="s">
        <v>125</v>
      </c>
      <c r="O61" s="2" t="s">
        <v>715</v>
      </c>
      <c r="P61" s="2" t="s">
        <v>65</v>
      </c>
      <c r="Q61" s="2" t="s">
        <v>65</v>
      </c>
      <c r="R61" s="2" t="s">
        <v>64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716</v>
      </c>
      <c r="AX61" s="2" t="s">
        <v>52</v>
      </c>
      <c r="AY61" s="2" t="s">
        <v>52</v>
      </c>
    </row>
    <row r="62" spans="1:51" ht="30" customHeight="1">
      <c r="A62" s="8" t="s">
        <v>697</v>
      </c>
      <c r="B62" s="8" t="s">
        <v>717</v>
      </c>
      <c r="C62" s="8" t="s">
        <v>91</v>
      </c>
      <c r="D62" s="9">
        <v>3.6749999999999998</v>
      </c>
      <c r="E62" s="12">
        <f>단가대비표!O41</f>
        <v>620</v>
      </c>
      <c r="F62" s="13">
        <f t="shared" si="5"/>
        <v>2278.5</v>
      </c>
      <c r="G62" s="12">
        <f>단가대비표!P41</f>
        <v>0</v>
      </c>
      <c r="H62" s="13">
        <f t="shared" si="6"/>
        <v>0</v>
      </c>
      <c r="I62" s="12">
        <f>단가대비표!V41</f>
        <v>0</v>
      </c>
      <c r="J62" s="13">
        <f t="shared" si="7"/>
        <v>0</v>
      </c>
      <c r="K62" s="12">
        <f t="shared" si="8"/>
        <v>620</v>
      </c>
      <c r="L62" s="13">
        <f t="shared" si="9"/>
        <v>2278.5</v>
      </c>
      <c r="M62" s="8" t="s">
        <v>52</v>
      </c>
      <c r="N62" s="2" t="s">
        <v>125</v>
      </c>
      <c r="O62" s="2" t="s">
        <v>718</v>
      </c>
      <c r="P62" s="2" t="s">
        <v>65</v>
      </c>
      <c r="Q62" s="2" t="s">
        <v>65</v>
      </c>
      <c r="R62" s="2" t="s">
        <v>64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719</v>
      </c>
      <c r="AX62" s="2" t="s">
        <v>52</v>
      </c>
      <c r="AY62" s="2" t="s">
        <v>52</v>
      </c>
    </row>
    <row r="63" spans="1:51" ht="30" customHeight="1">
      <c r="A63" s="8" t="s">
        <v>697</v>
      </c>
      <c r="B63" s="8" t="s">
        <v>720</v>
      </c>
      <c r="C63" s="8" t="s">
        <v>197</v>
      </c>
      <c r="D63" s="9">
        <v>4.0839999999999996</v>
      </c>
      <c r="E63" s="12">
        <f>단가대비표!O48</f>
        <v>60</v>
      </c>
      <c r="F63" s="13">
        <f t="shared" si="5"/>
        <v>245</v>
      </c>
      <c r="G63" s="12">
        <f>단가대비표!P48</f>
        <v>0</v>
      </c>
      <c r="H63" s="13">
        <f t="shared" si="6"/>
        <v>0</v>
      </c>
      <c r="I63" s="12">
        <f>단가대비표!V48</f>
        <v>0</v>
      </c>
      <c r="J63" s="13">
        <f t="shared" si="7"/>
        <v>0</v>
      </c>
      <c r="K63" s="12">
        <f t="shared" si="8"/>
        <v>60</v>
      </c>
      <c r="L63" s="13">
        <f t="shared" si="9"/>
        <v>245</v>
      </c>
      <c r="M63" s="8" t="s">
        <v>52</v>
      </c>
      <c r="N63" s="2" t="s">
        <v>125</v>
      </c>
      <c r="O63" s="2" t="s">
        <v>721</v>
      </c>
      <c r="P63" s="2" t="s">
        <v>65</v>
      </c>
      <c r="Q63" s="2" t="s">
        <v>65</v>
      </c>
      <c r="R63" s="2" t="s">
        <v>64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722</v>
      </c>
      <c r="AX63" s="2" t="s">
        <v>52</v>
      </c>
      <c r="AY63" s="2" t="s">
        <v>52</v>
      </c>
    </row>
    <row r="64" spans="1:51" ht="30" customHeight="1">
      <c r="A64" s="8" t="s">
        <v>697</v>
      </c>
      <c r="B64" s="8" t="s">
        <v>723</v>
      </c>
      <c r="C64" s="8" t="s">
        <v>197</v>
      </c>
      <c r="D64" s="9">
        <v>0.58399999999999996</v>
      </c>
      <c r="E64" s="12">
        <f>단가대비표!O49</f>
        <v>80</v>
      </c>
      <c r="F64" s="13">
        <f t="shared" si="5"/>
        <v>46.7</v>
      </c>
      <c r="G64" s="12">
        <f>단가대비표!P49</f>
        <v>0</v>
      </c>
      <c r="H64" s="13">
        <f t="shared" si="6"/>
        <v>0</v>
      </c>
      <c r="I64" s="12">
        <f>단가대비표!V49</f>
        <v>0</v>
      </c>
      <c r="J64" s="13">
        <f t="shared" si="7"/>
        <v>0</v>
      </c>
      <c r="K64" s="12">
        <f t="shared" si="8"/>
        <v>80</v>
      </c>
      <c r="L64" s="13">
        <f t="shared" si="9"/>
        <v>46.7</v>
      </c>
      <c r="M64" s="8" t="s">
        <v>52</v>
      </c>
      <c r="N64" s="2" t="s">
        <v>125</v>
      </c>
      <c r="O64" s="2" t="s">
        <v>724</v>
      </c>
      <c r="P64" s="2" t="s">
        <v>65</v>
      </c>
      <c r="Q64" s="2" t="s">
        <v>65</v>
      </c>
      <c r="R64" s="2" t="s">
        <v>64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725</v>
      </c>
      <c r="AX64" s="2" t="s">
        <v>52</v>
      </c>
      <c r="AY64" s="2" t="s">
        <v>52</v>
      </c>
    </row>
    <row r="65" spans="1:51" ht="30" customHeight="1">
      <c r="A65" s="8" t="s">
        <v>122</v>
      </c>
      <c r="B65" s="8" t="s">
        <v>52</v>
      </c>
      <c r="C65" s="8" t="s">
        <v>61</v>
      </c>
      <c r="D65" s="9">
        <v>1</v>
      </c>
      <c r="E65" s="12">
        <f>일위대가목록!E94</f>
        <v>0</v>
      </c>
      <c r="F65" s="13">
        <f t="shared" si="5"/>
        <v>0</v>
      </c>
      <c r="G65" s="12">
        <f>일위대가목록!F94</f>
        <v>9292</v>
      </c>
      <c r="H65" s="13">
        <f t="shared" si="6"/>
        <v>9292</v>
      </c>
      <c r="I65" s="12">
        <f>일위대가목록!G94</f>
        <v>557</v>
      </c>
      <c r="J65" s="13">
        <f t="shared" si="7"/>
        <v>557</v>
      </c>
      <c r="K65" s="12">
        <f t="shared" si="8"/>
        <v>9849</v>
      </c>
      <c r="L65" s="13">
        <f t="shared" si="9"/>
        <v>9849</v>
      </c>
      <c r="M65" s="8" t="s">
        <v>726</v>
      </c>
      <c r="N65" s="2" t="s">
        <v>125</v>
      </c>
      <c r="O65" s="2" t="s">
        <v>727</v>
      </c>
      <c r="P65" s="2" t="s">
        <v>64</v>
      </c>
      <c r="Q65" s="2" t="s">
        <v>65</v>
      </c>
      <c r="R65" s="2" t="s">
        <v>65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728</v>
      </c>
      <c r="AX65" s="2" t="s">
        <v>52</v>
      </c>
      <c r="AY65" s="2" t="s">
        <v>52</v>
      </c>
    </row>
    <row r="66" spans="1:51" ht="30" customHeight="1">
      <c r="A66" s="8" t="s">
        <v>608</v>
      </c>
      <c r="B66" s="8" t="s">
        <v>52</v>
      </c>
      <c r="C66" s="8" t="s">
        <v>52</v>
      </c>
      <c r="D66" s="9"/>
      <c r="E66" s="12"/>
      <c r="F66" s="13">
        <f>TRUNC(SUMIF(N55:N65, N54, F55:F65),0)</f>
        <v>6118</v>
      </c>
      <c r="G66" s="12"/>
      <c r="H66" s="13">
        <f>TRUNC(SUMIF(N55:N65, N54, H55:H65),0)</f>
        <v>9292</v>
      </c>
      <c r="I66" s="12"/>
      <c r="J66" s="13">
        <f>TRUNC(SUMIF(N55:N65, N54, J55:J65),0)</f>
        <v>557</v>
      </c>
      <c r="K66" s="12"/>
      <c r="L66" s="13">
        <f>F66+H66+J66</f>
        <v>15967</v>
      </c>
      <c r="M66" s="8" t="s">
        <v>52</v>
      </c>
      <c r="N66" s="2" t="s">
        <v>68</v>
      </c>
      <c r="O66" s="2" t="s">
        <v>68</v>
      </c>
      <c r="P66" s="2" t="s">
        <v>52</v>
      </c>
      <c r="Q66" s="2" t="s">
        <v>52</v>
      </c>
      <c r="R66" s="2" t="s">
        <v>52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52</v>
      </c>
      <c r="AX66" s="2" t="s">
        <v>52</v>
      </c>
      <c r="AY66" s="2" t="s">
        <v>52</v>
      </c>
    </row>
    <row r="67" spans="1:51" ht="30" customHeight="1">
      <c r="A67" s="9"/>
      <c r="B67" s="9"/>
      <c r="C67" s="9"/>
      <c r="D67" s="9"/>
      <c r="E67" s="12"/>
      <c r="F67" s="13"/>
      <c r="G67" s="12"/>
      <c r="H67" s="13"/>
      <c r="I67" s="12"/>
      <c r="J67" s="13"/>
      <c r="K67" s="12"/>
      <c r="L67" s="13"/>
      <c r="M67" s="9"/>
    </row>
    <row r="68" spans="1:51" ht="30" customHeight="1">
      <c r="A68" s="47" t="s">
        <v>729</v>
      </c>
      <c r="B68" s="47"/>
      <c r="C68" s="47"/>
      <c r="D68" s="47"/>
      <c r="E68" s="48"/>
      <c r="F68" s="49"/>
      <c r="G68" s="48"/>
      <c r="H68" s="49"/>
      <c r="I68" s="48"/>
      <c r="J68" s="49"/>
      <c r="K68" s="48"/>
      <c r="L68" s="49"/>
      <c r="M68" s="47"/>
      <c r="N68" s="1" t="s">
        <v>130</v>
      </c>
    </row>
    <row r="69" spans="1:51" ht="30" customHeight="1">
      <c r="A69" s="8" t="s">
        <v>697</v>
      </c>
      <c r="B69" s="8" t="s">
        <v>731</v>
      </c>
      <c r="C69" s="8" t="s">
        <v>91</v>
      </c>
      <c r="D69" s="9">
        <v>1.1000000000000001</v>
      </c>
      <c r="E69" s="12">
        <f>단가대비표!O50</f>
        <v>1890</v>
      </c>
      <c r="F69" s="13">
        <f>TRUNC(E69*D69,1)</f>
        <v>2079</v>
      </c>
      <c r="G69" s="12">
        <f>단가대비표!P50</f>
        <v>0</v>
      </c>
      <c r="H69" s="13">
        <f>TRUNC(G69*D69,1)</f>
        <v>0</v>
      </c>
      <c r="I69" s="12">
        <f>단가대비표!V50</f>
        <v>0</v>
      </c>
      <c r="J69" s="13">
        <f>TRUNC(I69*D69,1)</f>
        <v>0</v>
      </c>
      <c r="K69" s="12">
        <f t="shared" ref="K69:L71" si="10">TRUNC(E69+G69+I69,1)</f>
        <v>1890</v>
      </c>
      <c r="L69" s="13">
        <f t="shared" si="10"/>
        <v>2079</v>
      </c>
      <c r="M69" s="8" t="s">
        <v>52</v>
      </c>
      <c r="N69" s="2" t="s">
        <v>130</v>
      </c>
      <c r="O69" s="2" t="s">
        <v>732</v>
      </c>
      <c r="P69" s="2" t="s">
        <v>65</v>
      </c>
      <c r="Q69" s="2" t="s">
        <v>65</v>
      </c>
      <c r="R69" s="2" t="s">
        <v>64</v>
      </c>
      <c r="S69" s="3"/>
      <c r="T69" s="3"/>
      <c r="U69" s="3"/>
      <c r="V69" s="3">
        <v>1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733</v>
      </c>
      <c r="AX69" s="2" t="s">
        <v>52</v>
      </c>
      <c r="AY69" s="2" t="s">
        <v>52</v>
      </c>
    </row>
    <row r="70" spans="1:51" ht="30" customHeight="1">
      <c r="A70" s="8" t="s">
        <v>734</v>
      </c>
      <c r="B70" s="8" t="s">
        <v>735</v>
      </c>
      <c r="C70" s="8" t="s">
        <v>312</v>
      </c>
      <c r="D70" s="9">
        <v>1</v>
      </c>
      <c r="E70" s="12">
        <f>TRUNC(SUMIF(V69:V71, RIGHTB(O70, 1), F69:F71)*U70, 2)</f>
        <v>103.95</v>
      </c>
      <c r="F70" s="13">
        <f>TRUNC(E70*D70,1)</f>
        <v>103.9</v>
      </c>
      <c r="G70" s="12">
        <v>0</v>
      </c>
      <c r="H70" s="13">
        <f>TRUNC(G70*D70,1)</f>
        <v>0</v>
      </c>
      <c r="I70" s="12">
        <v>0</v>
      </c>
      <c r="J70" s="13">
        <f>TRUNC(I70*D70,1)</f>
        <v>0</v>
      </c>
      <c r="K70" s="12">
        <f t="shared" si="10"/>
        <v>103.9</v>
      </c>
      <c r="L70" s="13">
        <f t="shared" si="10"/>
        <v>103.9</v>
      </c>
      <c r="M70" s="8" t="s">
        <v>52</v>
      </c>
      <c r="N70" s="2" t="s">
        <v>130</v>
      </c>
      <c r="O70" s="2" t="s">
        <v>313</v>
      </c>
      <c r="P70" s="2" t="s">
        <v>65</v>
      </c>
      <c r="Q70" s="2" t="s">
        <v>65</v>
      </c>
      <c r="R70" s="2" t="s">
        <v>65</v>
      </c>
      <c r="S70" s="3">
        <v>0</v>
      </c>
      <c r="T70" s="3">
        <v>0</v>
      </c>
      <c r="U70" s="3">
        <v>0.05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736</v>
      </c>
      <c r="AX70" s="2" t="s">
        <v>52</v>
      </c>
      <c r="AY70" s="2" t="s">
        <v>52</v>
      </c>
    </row>
    <row r="71" spans="1:51" ht="30" customHeight="1">
      <c r="A71" s="8" t="s">
        <v>737</v>
      </c>
      <c r="B71" s="8" t="s">
        <v>52</v>
      </c>
      <c r="C71" s="8" t="s">
        <v>91</v>
      </c>
      <c r="D71" s="9">
        <v>1</v>
      </c>
      <c r="E71" s="12">
        <f>일위대가목록!E95</f>
        <v>0</v>
      </c>
      <c r="F71" s="13">
        <f>TRUNC(E71*D71,1)</f>
        <v>0</v>
      </c>
      <c r="G71" s="12">
        <f>일위대가목록!F95</f>
        <v>7113</v>
      </c>
      <c r="H71" s="13">
        <f>TRUNC(G71*D71,1)</f>
        <v>7113</v>
      </c>
      <c r="I71" s="12">
        <f>일위대가목록!G95</f>
        <v>284</v>
      </c>
      <c r="J71" s="13">
        <f>TRUNC(I71*D71,1)</f>
        <v>284</v>
      </c>
      <c r="K71" s="12">
        <f t="shared" si="10"/>
        <v>7397</v>
      </c>
      <c r="L71" s="13">
        <f t="shared" si="10"/>
        <v>7397</v>
      </c>
      <c r="M71" s="8" t="s">
        <v>738</v>
      </c>
      <c r="N71" s="2" t="s">
        <v>130</v>
      </c>
      <c r="O71" s="2" t="s">
        <v>739</v>
      </c>
      <c r="P71" s="2" t="s">
        <v>64</v>
      </c>
      <c r="Q71" s="2" t="s">
        <v>65</v>
      </c>
      <c r="R71" s="2" t="s">
        <v>65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740</v>
      </c>
      <c r="AX71" s="2" t="s">
        <v>52</v>
      </c>
      <c r="AY71" s="2" t="s">
        <v>52</v>
      </c>
    </row>
    <row r="72" spans="1:51" ht="30" customHeight="1">
      <c r="A72" s="8" t="s">
        <v>608</v>
      </c>
      <c r="B72" s="8" t="s">
        <v>52</v>
      </c>
      <c r="C72" s="8" t="s">
        <v>52</v>
      </c>
      <c r="D72" s="9"/>
      <c r="E72" s="12"/>
      <c r="F72" s="13">
        <f>TRUNC(SUMIF(N69:N71, N68, F69:F71),0)</f>
        <v>2182</v>
      </c>
      <c r="G72" s="12"/>
      <c r="H72" s="13">
        <f>TRUNC(SUMIF(N69:N71, N68, H69:H71),0)</f>
        <v>7113</v>
      </c>
      <c r="I72" s="12"/>
      <c r="J72" s="13">
        <f>TRUNC(SUMIF(N69:N71, N68, J69:J71),0)</f>
        <v>284</v>
      </c>
      <c r="K72" s="12"/>
      <c r="L72" s="13">
        <f>F72+H72+J72</f>
        <v>9579</v>
      </c>
      <c r="M72" s="8" t="s">
        <v>52</v>
      </c>
      <c r="N72" s="2" t="s">
        <v>68</v>
      </c>
      <c r="O72" s="2" t="s">
        <v>68</v>
      </c>
      <c r="P72" s="2" t="s">
        <v>52</v>
      </c>
      <c r="Q72" s="2" t="s">
        <v>52</v>
      </c>
      <c r="R72" s="2" t="s">
        <v>52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52</v>
      </c>
      <c r="AX72" s="2" t="s">
        <v>52</v>
      </c>
      <c r="AY72" s="2" t="s">
        <v>52</v>
      </c>
    </row>
    <row r="73" spans="1:51" ht="30" customHeight="1">
      <c r="A73" s="9"/>
      <c r="B73" s="9"/>
      <c r="C73" s="9"/>
      <c r="D73" s="9"/>
      <c r="E73" s="12"/>
      <c r="F73" s="13"/>
      <c r="G73" s="12"/>
      <c r="H73" s="13"/>
      <c r="I73" s="12"/>
      <c r="J73" s="13"/>
      <c r="K73" s="12"/>
      <c r="L73" s="13"/>
      <c r="M73" s="9"/>
    </row>
    <row r="74" spans="1:51" ht="30" customHeight="1">
      <c r="A74" s="47" t="s">
        <v>741</v>
      </c>
      <c r="B74" s="47"/>
      <c r="C74" s="47"/>
      <c r="D74" s="47"/>
      <c r="E74" s="48"/>
      <c r="F74" s="49"/>
      <c r="G74" s="48"/>
      <c r="H74" s="49"/>
      <c r="I74" s="48"/>
      <c r="J74" s="49"/>
      <c r="K74" s="48"/>
      <c r="L74" s="49"/>
      <c r="M74" s="47"/>
      <c r="N74" s="1" t="s">
        <v>137</v>
      </c>
    </row>
    <row r="75" spans="1:51" ht="30" customHeight="1">
      <c r="A75" s="8" t="s">
        <v>619</v>
      </c>
      <c r="B75" s="8" t="s">
        <v>620</v>
      </c>
      <c r="C75" s="8" t="s">
        <v>349</v>
      </c>
      <c r="D75" s="9">
        <v>0.02</v>
      </c>
      <c r="E75" s="12">
        <f>일위대가목록!E75</f>
        <v>84057</v>
      </c>
      <c r="F75" s="13">
        <f>TRUNC(E75*D75,1)</f>
        <v>1681.1</v>
      </c>
      <c r="G75" s="12">
        <f>일위대가목록!F75</f>
        <v>91271</v>
      </c>
      <c r="H75" s="13">
        <f>TRUNC(G75*D75,1)</f>
        <v>1825.4</v>
      </c>
      <c r="I75" s="12">
        <f>일위대가목록!G75</f>
        <v>0</v>
      </c>
      <c r="J75" s="13">
        <f>TRUNC(I75*D75,1)</f>
        <v>0</v>
      </c>
      <c r="K75" s="12">
        <f>TRUNC(E75+G75+I75,1)</f>
        <v>175328</v>
      </c>
      <c r="L75" s="13">
        <f>TRUNC(F75+H75+J75,1)</f>
        <v>3506.5</v>
      </c>
      <c r="M75" s="8" t="s">
        <v>621</v>
      </c>
      <c r="N75" s="2" t="s">
        <v>137</v>
      </c>
      <c r="O75" s="2" t="s">
        <v>622</v>
      </c>
      <c r="P75" s="2" t="s">
        <v>64</v>
      </c>
      <c r="Q75" s="2" t="s">
        <v>65</v>
      </c>
      <c r="R75" s="2" t="s">
        <v>65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742</v>
      </c>
      <c r="AX75" s="2" t="s">
        <v>52</v>
      </c>
      <c r="AY75" s="2" t="s">
        <v>52</v>
      </c>
    </row>
    <row r="76" spans="1:51" ht="30" customHeight="1">
      <c r="A76" s="8" t="s">
        <v>134</v>
      </c>
      <c r="B76" s="8" t="s">
        <v>743</v>
      </c>
      <c r="C76" s="8" t="s">
        <v>61</v>
      </c>
      <c r="D76" s="9">
        <v>1</v>
      </c>
      <c r="E76" s="12">
        <f>일위대가목록!E96</f>
        <v>0</v>
      </c>
      <c r="F76" s="13">
        <f>TRUNC(E76*D76,1)</f>
        <v>0</v>
      </c>
      <c r="G76" s="12">
        <f>일위대가목록!F96</f>
        <v>19305</v>
      </c>
      <c r="H76" s="13">
        <f>TRUNC(G76*D76,1)</f>
        <v>19305</v>
      </c>
      <c r="I76" s="12">
        <f>일위대가목록!G96</f>
        <v>386</v>
      </c>
      <c r="J76" s="13">
        <f>TRUNC(I76*D76,1)</f>
        <v>386</v>
      </c>
      <c r="K76" s="12">
        <f>TRUNC(E76+G76+I76,1)</f>
        <v>19691</v>
      </c>
      <c r="L76" s="13">
        <f>TRUNC(F76+H76+J76,1)</f>
        <v>19691</v>
      </c>
      <c r="M76" s="8" t="s">
        <v>744</v>
      </c>
      <c r="N76" s="2" t="s">
        <v>137</v>
      </c>
      <c r="O76" s="2" t="s">
        <v>745</v>
      </c>
      <c r="P76" s="2" t="s">
        <v>64</v>
      </c>
      <c r="Q76" s="2" t="s">
        <v>65</v>
      </c>
      <c r="R76" s="2" t="s">
        <v>65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52</v>
      </c>
      <c r="AW76" s="2" t="s">
        <v>746</v>
      </c>
      <c r="AX76" s="2" t="s">
        <v>52</v>
      </c>
      <c r="AY76" s="2" t="s">
        <v>52</v>
      </c>
    </row>
    <row r="77" spans="1:51" ht="30" customHeight="1">
      <c r="A77" s="8" t="s">
        <v>608</v>
      </c>
      <c r="B77" s="8" t="s">
        <v>52</v>
      </c>
      <c r="C77" s="8" t="s">
        <v>52</v>
      </c>
      <c r="D77" s="9"/>
      <c r="E77" s="12"/>
      <c r="F77" s="13">
        <f>TRUNC(SUMIF(N75:N76, N74, F75:F76),0)</f>
        <v>1681</v>
      </c>
      <c r="G77" s="12"/>
      <c r="H77" s="13">
        <f>TRUNC(SUMIF(N75:N76, N74, H75:H76),0)</f>
        <v>21130</v>
      </c>
      <c r="I77" s="12"/>
      <c r="J77" s="13">
        <f>TRUNC(SUMIF(N75:N76, N74, J75:J76),0)</f>
        <v>386</v>
      </c>
      <c r="K77" s="12"/>
      <c r="L77" s="13">
        <f>F77+H77+J77</f>
        <v>23197</v>
      </c>
      <c r="M77" s="8" t="s">
        <v>52</v>
      </c>
      <c r="N77" s="2" t="s">
        <v>68</v>
      </c>
      <c r="O77" s="2" t="s">
        <v>68</v>
      </c>
      <c r="P77" s="2" t="s">
        <v>52</v>
      </c>
      <c r="Q77" s="2" t="s">
        <v>52</v>
      </c>
      <c r="R77" s="2" t="s">
        <v>52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52</v>
      </c>
      <c r="AX77" s="2" t="s">
        <v>52</v>
      </c>
      <c r="AY77" s="2" t="s">
        <v>52</v>
      </c>
    </row>
    <row r="78" spans="1:51" ht="30" customHeight="1">
      <c r="A78" s="9"/>
      <c r="B78" s="9"/>
      <c r="C78" s="9"/>
      <c r="D78" s="9"/>
      <c r="E78" s="12"/>
      <c r="F78" s="13"/>
      <c r="G78" s="12"/>
      <c r="H78" s="13"/>
      <c r="I78" s="12"/>
      <c r="J78" s="13"/>
      <c r="K78" s="12"/>
      <c r="L78" s="13"/>
      <c r="M78" s="9"/>
    </row>
    <row r="79" spans="1:51" ht="30" customHeight="1">
      <c r="A79" s="47" t="s">
        <v>747</v>
      </c>
      <c r="B79" s="47"/>
      <c r="C79" s="47"/>
      <c r="D79" s="47"/>
      <c r="E79" s="48"/>
      <c r="F79" s="49"/>
      <c r="G79" s="48"/>
      <c r="H79" s="49"/>
      <c r="I79" s="48"/>
      <c r="J79" s="49"/>
      <c r="K79" s="48"/>
      <c r="L79" s="49"/>
      <c r="M79" s="47"/>
      <c r="N79" s="1" t="s">
        <v>141</v>
      </c>
    </row>
    <row r="80" spans="1:51" ht="30" customHeight="1">
      <c r="A80" s="8" t="s">
        <v>619</v>
      </c>
      <c r="B80" s="8" t="s">
        <v>620</v>
      </c>
      <c r="C80" s="8" t="s">
        <v>349</v>
      </c>
      <c r="D80" s="9">
        <v>0.03</v>
      </c>
      <c r="E80" s="12">
        <f>일위대가목록!E75</f>
        <v>84057</v>
      </c>
      <c r="F80" s="13">
        <f>TRUNC(E80*D80,1)</f>
        <v>2521.6999999999998</v>
      </c>
      <c r="G80" s="12">
        <f>일위대가목록!F75</f>
        <v>91271</v>
      </c>
      <c r="H80" s="13">
        <f>TRUNC(G80*D80,1)</f>
        <v>2738.1</v>
      </c>
      <c r="I80" s="12">
        <f>일위대가목록!G75</f>
        <v>0</v>
      </c>
      <c r="J80" s="13">
        <f>TRUNC(I80*D80,1)</f>
        <v>0</v>
      </c>
      <c r="K80" s="12">
        <f>TRUNC(E80+G80+I80,1)</f>
        <v>175328</v>
      </c>
      <c r="L80" s="13">
        <f>TRUNC(F80+H80+J80,1)</f>
        <v>5259.8</v>
      </c>
      <c r="M80" s="8" t="s">
        <v>621</v>
      </c>
      <c r="N80" s="2" t="s">
        <v>141</v>
      </c>
      <c r="O80" s="2" t="s">
        <v>622</v>
      </c>
      <c r="P80" s="2" t="s">
        <v>64</v>
      </c>
      <c r="Q80" s="2" t="s">
        <v>65</v>
      </c>
      <c r="R80" s="2" t="s">
        <v>65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749</v>
      </c>
      <c r="AX80" s="2" t="s">
        <v>52</v>
      </c>
      <c r="AY80" s="2" t="s">
        <v>52</v>
      </c>
    </row>
    <row r="81" spans="1:51" ht="30" customHeight="1">
      <c r="A81" s="8" t="s">
        <v>750</v>
      </c>
      <c r="B81" s="8" t="s">
        <v>751</v>
      </c>
      <c r="C81" s="8" t="s">
        <v>61</v>
      </c>
      <c r="D81" s="9">
        <v>1</v>
      </c>
      <c r="E81" s="12">
        <f>일위대가목록!E97</f>
        <v>0</v>
      </c>
      <c r="F81" s="13">
        <f>TRUNC(E81*D81,1)</f>
        <v>0</v>
      </c>
      <c r="G81" s="12">
        <f>일위대가목록!F97</f>
        <v>10067</v>
      </c>
      <c r="H81" s="13">
        <f>TRUNC(G81*D81,1)</f>
        <v>10067</v>
      </c>
      <c r="I81" s="12">
        <f>일위대가목록!G97</f>
        <v>0</v>
      </c>
      <c r="J81" s="13">
        <f>TRUNC(I81*D81,1)</f>
        <v>0</v>
      </c>
      <c r="K81" s="12">
        <f>TRUNC(E81+G81+I81,1)</f>
        <v>10067</v>
      </c>
      <c r="L81" s="13">
        <f>TRUNC(F81+H81+J81,1)</f>
        <v>10067</v>
      </c>
      <c r="M81" s="8" t="s">
        <v>752</v>
      </c>
      <c r="N81" s="2" t="s">
        <v>141</v>
      </c>
      <c r="O81" s="2" t="s">
        <v>753</v>
      </c>
      <c r="P81" s="2" t="s">
        <v>64</v>
      </c>
      <c r="Q81" s="2" t="s">
        <v>65</v>
      </c>
      <c r="R81" s="2" t="s">
        <v>65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754</v>
      </c>
      <c r="AX81" s="2" t="s">
        <v>52</v>
      </c>
      <c r="AY81" s="2" t="s">
        <v>52</v>
      </c>
    </row>
    <row r="82" spans="1:51" ht="30" customHeight="1">
      <c r="A82" s="8" t="s">
        <v>608</v>
      </c>
      <c r="B82" s="8" t="s">
        <v>52</v>
      </c>
      <c r="C82" s="8" t="s">
        <v>52</v>
      </c>
      <c r="D82" s="9"/>
      <c r="E82" s="12"/>
      <c r="F82" s="13">
        <f>TRUNC(SUMIF(N80:N81, N79, F80:F81),0)</f>
        <v>2521</v>
      </c>
      <c r="G82" s="12"/>
      <c r="H82" s="13">
        <f>TRUNC(SUMIF(N80:N81, N79, H80:H81),0)</f>
        <v>12805</v>
      </c>
      <c r="I82" s="12"/>
      <c r="J82" s="13">
        <f>TRUNC(SUMIF(N80:N81, N79, J80:J81),0)</f>
        <v>0</v>
      </c>
      <c r="K82" s="12"/>
      <c r="L82" s="13">
        <f>F82+H82+J82</f>
        <v>15326</v>
      </c>
      <c r="M82" s="8" t="s">
        <v>52</v>
      </c>
      <c r="N82" s="2" t="s">
        <v>68</v>
      </c>
      <c r="O82" s="2" t="s">
        <v>68</v>
      </c>
      <c r="P82" s="2" t="s">
        <v>52</v>
      </c>
      <c r="Q82" s="2" t="s">
        <v>52</v>
      </c>
      <c r="R82" s="2" t="s">
        <v>52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52</v>
      </c>
      <c r="AX82" s="2" t="s">
        <v>52</v>
      </c>
      <c r="AY82" s="2" t="s">
        <v>52</v>
      </c>
    </row>
    <row r="83" spans="1:51" ht="30" customHeight="1">
      <c r="A83" s="9"/>
      <c r="B83" s="9"/>
      <c r="C83" s="9"/>
      <c r="D83" s="9"/>
      <c r="E83" s="12"/>
      <c r="F83" s="13"/>
      <c r="G83" s="12"/>
      <c r="H83" s="13"/>
      <c r="I83" s="12"/>
      <c r="J83" s="13"/>
      <c r="K83" s="12"/>
      <c r="L83" s="13"/>
      <c r="M83" s="9"/>
    </row>
    <row r="84" spans="1:51" ht="30" customHeight="1">
      <c r="A84" s="47" t="s">
        <v>755</v>
      </c>
      <c r="B84" s="47"/>
      <c r="C84" s="47"/>
      <c r="D84" s="47"/>
      <c r="E84" s="48"/>
      <c r="F84" s="49"/>
      <c r="G84" s="48"/>
      <c r="H84" s="49"/>
      <c r="I84" s="48"/>
      <c r="J84" s="49"/>
      <c r="K84" s="48"/>
      <c r="L84" s="49"/>
      <c r="M84" s="47"/>
      <c r="N84" s="1" t="s">
        <v>146</v>
      </c>
    </row>
    <row r="85" spans="1:51" ht="30" customHeight="1">
      <c r="A85" s="8" t="s">
        <v>603</v>
      </c>
      <c r="B85" s="8" t="s">
        <v>604</v>
      </c>
      <c r="C85" s="8" t="s">
        <v>605</v>
      </c>
      <c r="D85" s="9">
        <v>8.0000000000000002E-3</v>
      </c>
      <c r="E85" s="12">
        <f>단가대비표!O88</f>
        <v>0</v>
      </c>
      <c r="F85" s="13">
        <f>TRUNC(E85*D85,1)</f>
        <v>0</v>
      </c>
      <c r="G85" s="12">
        <f>단가대비표!P88</f>
        <v>138290</v>
      </c>
      <c r="H85" s="13">
        <f>TRUNC(G85*D85,1)</f>
        <v>1106.3</v>
      </c>
      <c r="I85" s="12">
        <f>단가대비표!V88</f>
        <v>0</v>
      </c>
      <c r="J85" s="13">
        <f>TRUNC(I85*D85,1)</f>
        <v>0</v>
      </c>
      <c r="K85" s="12">
        <f t="shared" ref="K85:L87" si="11">TRUNC(E85+G85+I85,1)</f>
        <v>138290</v>
      </c>
      <c r="L85" s="13">
        <f t="shared" si="11"/>
        <v>1106.3</v>
      </c>
      <c r="M85" s="8" t="s">
        <v>52</v>
      </c>
      <c r="N85" s="2" t="s">
        <v>146</v>
      </c>
      <c r="O85" s="2" t="s">
        <v>606</v>
      </c>
      <c r="P85" s="2" t="s">
        <v>65</v>
      </c>
      <c r="Q85" s="2" t="s">
        <v>65</v>
      </c>
      <c r="R85" s="2" t="s">
        <v>64</v>
      </c>
      <c r="S85" s="3"/>
      <c r="T85" s="3"/>
      <c r="U85" s="3"/>
      <c r="V85" s="3">
        <v>1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756</v>
      </c>
      <c r="AX85" s="2" t="s">
        <v>52</v>
      </c>
      <c r="AY85" s="2" t="s">
        <v>52</v>
      </c>
    </row>
    <row r="86" spans="1:51" ht="30" customHeight="1">
      <c r="A86" s="8" t="s">
        <v>757</v>
      </c>
      <c r="B86" s="8" t="s">
        <v>612</v>
      </c>
      <c r="C86" s="8" t="s">
        <v>605</v>
      </c>
      <c r="D86" s="9">
        <v>0.03</v>
      </c>
      <c r="E86" s="12">
        <f>단가대비표!O102</f>
        <v>0</v>
      </c>
      <c r="F86" s="13">
        <f>TRUNC(E86*D86,1)</f>
        <v>0</v>
      </c>
      <c r="G86" s="12">
        <f>단가대비표!P102</f>
        <v>157464</v>
      </c>
      <c r="H86" s="13">
        <f>TRUNC(G86*D86,1)</f>
        <v>4723.8999999999996</v>
      </c>
      <c r="I86" s="12">
        <f>단가대비표!V102</f>
        <v>0</v>
      </c>
      <c r="J86" s="13">
        <f>TRUNC(I86*D86,1)</f>
        <v>0</v>
      </c>
      <c r="K86" s="12">
        <f t="shared" si="11"/>
        <v>157464</v>
      </c>
      <c r="L86" s="13">
        <f t="shared" si="11"/>
        <v>4723.8999999999996</v>
      </c>
      <c r="M86" s="8" t="s">
        <v>52</v>
      </c>
      <c r="N86" s="2" t="s">
        <v>146</v>
      </c>
      <c r="O86" s="2" t="s">
        <v>758</v>
      </c>
      <c r="P86" s="2" t="s">
        <v>65</v>
      </c>
      <c r="Q86" s="2" t="s">
        <v>65</v>
      </c>
      <c r="R86" s="2" t="s">
        <v>64</v>
      </c>
      <c r="S86" s="3"/>
      <c r="T86" s="3"/>
      <c r="U86" s="3"/>
      <c r="V86" s="3">
        <v>1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759</v>
      </c>
      <c r="AX86" s="2" t="s">
        <v>52</v>
      </c>
      <c r="AY86" s="2" t="s">
        <v>52</v>
      </c>
    </row>
    <row r="87" spans="1:51" ht="30" customHeight="1">
      <c r="A87" s="8" t="s">
        <v>616</v>
      </c>
      <c r="B87" s="8" t="s">
        <v>760</v>
      </c>
      <c r="C87" s="8" t="s">
        <v>312</v>
      </c>
      <c r="D87" s="9">
        <v>1</v>
      </c>
      <c r="E87" s="12">
        <v>0</v>
      </c>
      <c r="F87" s="13">
        <f>TRUNC(E87*D87,1)</f>
        <v>0</v>
      </c>
      <c r="G87" s="12">
        <v>0</v>
      </c>
      <c r="H87" s="13">
        <f>TRUNC(G87*D87,1)</f>
        <v>0</v>
      </c>
      <c r="I87" s="12">
        <f>TRUNC(SUMIF(V85:V87, RIGHTB(O87, 1), H85:H87)*U87, 2)</f>
        <v>174.9</v>
      </c>
      <c r="J87" s="13">
        <f>TRUNC(I87*D87,1)</f>
        <v>174.9</v>
      </c>
      <c r="K87" s="12">
        <f t="shared" si="11"/>
        <v>174.9</v>
      </c>
      <c r="L87" s="13">
        <f t="shared" si="11"/>
        <v>174.9</v>
      </c>
      <c r="M87" s="8" t="s">
        <v>52</v>
      </c>
      <c r="N87" s="2" t="s">
        <v>146</v>
      </c>
      <c r="O87" s="2" t="s">
        <v>313</v>
      </c>
      <c r="P87" s="2" t="s">
        <v>65</v>
      </c>
      <c r="Q87" s="2" t="s">
        <v>65</v>
      </c>
      <c r="R87" s="2" t="s">
        <v>65</v>
      </c>
      <c r="S87" s="3">
        <v>1</v>
      </c>
      <c r="T87" s="3">
        <v>2</v>
      </c>
      <c r="U87" s="3">
        <v>0.03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761</v>
      </c>
      <c r="AX87" s="2" t="s">
        <v>52</v>
      </c>
      <c r="AY87" s="2" t="s">
        <v>52</v>
      </c>
    </row>
    <row r="88" spans="1:51" ht="30" customHeight="1">
      <c r="A88" s="8" t="s">
        <v>608</v>
      </c>
      <c r="B88" s="8" t="s">
        <v>52</v>
      </c>
      <c r="C88" s="8" t="s">
        <v>52</v>
      </c>
      <c r="D88" s="9"/>
      <c r="E88" s="12"/>
      <c r="F88" s="13">
        <f>TRUNC(SUMIF(N85:N87, N84, F85:F87),0)</f>
        <v>0</v>
      </c>
      <c r="G88" s="12"/>
      <c r="H88" s="13">
        <f>TRUNC(SUMIF(N85:N87, N84, H85:H87),0)</f>
        <v>5830</v>
      </c>
      <c r="I88" s="12"/>
      <c r="J88" s="13">
        <f>TRUNC(SUMIF(N85:N87, N84, J85:J87),0)</f>
        <v>174</v>
      </c>
      <c r="K88" s="12"/>
      <c r="L88" s="13">
        <f>F88+H88+J88</f>
        <v>6004</v>
      </c>
      <c r="M88" s="8" t="s">
        <v>52</v>
      </c>
      <c r="N88" s="2" t="s">
        <v>68</v>
      </c>
      <c r="O88" s="2" t="s">
        <v>68</v>
      </c>
      <c r="P88" s="2" t="s">
        <v>52</v>
      </c>
      <c r="Q88" s="2" t="s">
        <v>52</v>
      </c>
      <c r="R88" s="2" t="s">
        <v>52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52</v>
      </c>
      <c r="AX88" s="2" t="s">
        <v>52</v>
      </c>
      <c r="AY88" s="2" t="s">
        <v>52</v>
      </c>
    </row>
    <row r="89" spans="1:51" ht="30" customHeight="1">
      <c r="A89" s="9"/>
      <c r="B89" s="9"/>
      <c r="C89" s="9"/>
      <c r="D89" s="9"/>
      <c r="E89" s="12"/>
      <c r="F89" s="13"/>
      <c r="G89" s="12"/>
      <c r="H89" s="13"/>
      <c r="I89" s="12"/>
      <c r="J89" s="13"/>
      <c r="K89" s="12"/>
      <c r="L89" s="13"/>
      <c r="M89" s="9"/>
    </row>
    <row r="90" spans="1:51" ht="30" customHeight="1">
      <c r="A90" s="47" t="s">
        <v>762</v>
      </c>
      <c r="B90" s="47"/>
      <c r="C90" s="47"/>
      <c r="D90" s="47"/>
      <c r="E90" s="48"/>
      <c r="F90" s="49"/>
      <c r="G90" s="48"/>
      <c r="H90" s="49"/>
      <c r="I90" s="48"/>
      <c r="J90" s="49"/>
      <c r="K90" s="48"/>
      <c r="L90" s="49"/>
      <c r="M90" s="47"/>
      <c r="N90" s="1" t="s">
        <v>150</v>
      </c>
    </row>
    <row r="91" spans="1:51" ht="30" customHeight="1">
      <c r="A91" s="8" t="s">
        <v>603</v>
      </c>
      <c r="B91" s="8" t="s">
        <v>604</v>
      </c>
      <c r="C91" s="8" t="s">
        <v>605</v>
      </c>
      <c r="D91" s="9">
        <v>1.2E-2</v>
      </c>
      <c r="E91" s="12">
        <f>단가대비표!O88</f>
        <v>0</v>
      </c>
      <c r="F91" s="13">
        <f>TRUNC(E91*D91,1)</f>
        <v>0</v>
      </c>
      <c r="G91" s="12">
        <f>단가대비표!P88</f>
        <v>138290</v>
      </c>
      <c r="H91" s="13">
        <f>TRUNC(G91*D91,1)</f>
        <v>1659.4</v>
      </c>
      <c r="I91" s="12">
        <f>단가대비표!V88</f>
        <v>0</v>
      </c>
      <c r="J91" s="13">
        <f>TRUNC(I91*D91,1)</f>
        <v>0</v>
      </c>
      <c r="K91" s="12">
        <f>TRUNC(E91+G91+I91,1)</f>
        <v>138290</v>
      </c>
      <c r="L91" s="13">
        <f>TRUNC(F91+H91+J91,1)</f>
        <v>1659.4</v>
      </c>
      <c r="M91" s="8" t="s">
        <v>52</v>
      </c>
      <c r="N91" s="2" t="s">
        <v>150</v>
      </c>
      <c r="O91" s="2" t="s">
        <v>606</v>
      </c>
      <c r="P91" s="2" t="s">
        <v>65</v>
      </c>
      <c r="Q91" s="2" t="s">
        <v>65</v>
      </c>
      <c r="R91" s="2" t="s">
        <v>64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763</v>
      </c>
      <c r="AX91" s="2" t="s">
        <v>52</v>
      </c>
      <c r="AY91" s="2" t="s">
        <v>52</v>
      </c>
    </row>
    <row r="92" spans="1:51" ht="30" customHeight="1">
      <c r="A92" s="8" t="s">
        <v>608</v>
      </c>
      <c r="B92" s="8" t="s">
        <v>52</v>
      </c>
      <c r="C92" s="8" t="s">
        <v>52</v>
      </c>
      <c r="D92" s="9"/>
      <c r="E92" s="12"/>
      <c r="F92" s="13">
        <f>TRUNC(SUMIF(N91:N91, N90, F91:F91),0)</f>
        <v>0</v>
      </c>
      <c r="G92" s="12"/>
      <c r="H92" s="13">
        <f>TRUNC(SUMIF(N91:N91, N90, H91:H91),0)</f>
        <v>1659</v>
      </c>
      <c r="I92" s="12"/>
      <c r="J92" s="13">
        <f>TRUNC(SUMIF(N91:N91, N90, J91:J91),0)</f>
        <v>0</v>
      </c>
      <c r="K92" s="12"/>
      <c r="L92" s="13">
        <f>F92+H92+J92</f>
        <v>1659</v>
      </c>
      <c r="M92" s="8" t="s">
        <v>52</v>
      </c>
      <c r="N92" s="2" t="s">
        <v>68</v>
      </c>
      <c r="O92" s="2" t="s">
        <v>68</v>
      </c>
      <c r="P92" s="2" t="s">
        <v>52</v>
      </c>
      <c r="Q92" s="2" t="s">
        <v>52</v>
      </c>
      <c r="R92" s="2" t="s">
        <v>52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52</v>
      </c>
      <c r="AX92" s="2" t="s">
        <v>52</v>
      </c>
      <c r="AY92" s="2" t="s">
        <v>52</v>
      </c>
    </row>
    <row r="93" spans="1:51" ht="30" customHeight="1">
      <c r="A93" s="9"/>
      <c r="B93" s="9"/>
      <c r="C93" s="9"/>
      <c r="D93" s="9"/>
      <c r="E93" s="12"/>
      <c r="F93" s="13"/>
      <c r="G93" s="12"/>
      <c r="H93" s="13"/>
      <c r="I93" s="12"/>
      <c r="J93" s="13"/>
      <c r="K93" s="12"/>
      <c r="L93" s="13"/>
      <c r="M93" s="9"/>
    </row>
    <row r="94" spans="1:51" ht="30" customHeight="1">
      <c r="A94" s="47" t="s">
        <v>764</v>
      </c>
      <c r="B94" s="47"/>
      <c r="C94" s="47"/>
      <c r="D94" s="47"/>
      <c r="E94" s="48"/>
      <c r="F94" s="49"/>
      <c r="G94" s="48"/>
      <c r="H94" s="49"/>
      <c r="I94" s="48"/>
      <c r="J94" s="49"/>
      <c r="K94" s="48"/>
      <c r="L94" s="49"/>
      <c r="M94" s="47"/>
      <c r="N94" s="1" t="s">
        <v>158</v>
      </c>
    </row>
    <row r="95" spans="1:51" ht="30" customHeight="1">
      <c r="A95" s="8" t="s">
        <v>765</v>
      </c>
      <c r="B95" s="8" t="s">
        <v>766</v>
      </c>
      <c r="C95" s="8" t="s">
        <v>259</v>
      </c>
      <c r="D95" s="9">
        <v>2.5</v>
      </c>
      <c r="E95" s="12">
        <f>단가대비표!O55</f>
        <v>240000</v>
      </c>
      <c r="F95" s="13">
        <f>TRUNC(E95*D95,1)</f>
        <v>600000</v>
      </c>
      <c r="G95" s="12">
        <f>단가대비표!P55</f>
        <v>0</v>
      </c>
      <c r="H95" s="13">
        <f>TRUNC(G95*D95,1)</f>
        <v>0</v>
      </c>
      <c r="I95" s="12">
        <f>단가대비표!V55</f>
        <v>0</v>
      </c>
      <c r="J95" s="13">
        <f>TRUNC(I95*D95,1)</f>
        <v>0</v>
      </c>
      <c r="K95" s="12">
        <f>TRUNC(E95+G95+I95,1)</f>
        <v>240000</v>
      </c>
      <c r="L95" s="13">
        <f>TRUNC(F95+H95+J95,1)</f>
        <v>600000</v>
      </c>
      <c r="M95" s="8" t="s">
        <v>52</v>
      </c>
      <c r="N95" s="2" t="s">
        <v>158</v>
      </c>
      <c r="O95" s="2" t="s">
        <v>767</v>
      </c>
      <c r="P95" s="2" t="s">
        <v>65</v>
      </c>
      <c r="Q95" s="2" t="s">
        <v>65</v>
      </c>
      <c r="R95" s="2" t="s">
        <v>64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768</v>
      </c>
      <c r="AX95" s="2" t="s">
        <v>52</v>
      </c>
      <c r="AY95" s="2" t="s">
        <v>52</v>
      </c>
    </row>
    <row r="96" spans="1:51" ht="30" customHeight="1">
      <c r="A96" s="8" t="s">
        <v>769</v>
      </c>
      <c r="B96" s="8" t="s">
        <v>770</v>
      </c>
      <c r="C96" s="8" t="s">
        <v>91</v>
      </c>
      <c r="D96" s="9">
        <v>6.75</v>
      </c>
      <c r="E96" s="12">
        <f>일위대가목록!E98</f>
        <v>5757</v>
      </c>
      <c r="F96" s="13">
        <f>TRUNC(E96*D96,1)</f>
        <v>38859.699999999997</v>
      </c>
      <c r="G96" s="12">
        <f>일위대가목록!F98</f>
        <v>23697</v>
      </c>
      <c r="H96" s="13">
        <f>TRUNC(G96*D96,1)</f>
        <v>159954.70000000001</v>
      </c>
      <c r="I96" s="12">
        <f>일위대가목록!G98</f>
        <v>684</v>
      </c>
      <c r="J96" s="13">
        <f>TRUNC(I96*D96,1)</f>
        <v>4617</v>
      </c>
      <c r="K96" s="12">
        <f>TRUNC(E96+G96+I96,1)</f>
        <v>30138</v>
      </c>
      <c r="L96" s="13">
        <f>TRUNC(F96+H96+J96,1)</f>
        <v>203431.4</v>
      </c>
      <c r="M96" s="8" t="s">
        <v>771</v>
      </c>
      <c r="N96" s="2" t="s">
        <v>158</v>
      </c>
      <c r="O96" s="2" t="s">
        <v>772</v>
      </c>
      <c r="P96" s="2" t="s">
        <v>64</v>
      </c>
      <c r="Q96" s="2" t="s">
        <v>65</v>
      </c>
      <c r="R96" s="2" t="s">
        <v>65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773</v>
      </c>
      <c r="AX96" s="2" t="s">
        <v>52</v>
      </c>
      <c r="AY96" s="2" t="s">
        <v>52</v>
      </c>
    </row>
    <row r="97" spans="1:51" ht="30" customHeight="1">
      <c r="A97" s="8" t="s">
        <v>608</v>
      </c>
      <c r="B97" s="8" t="s">
        <v>52</v>
      </c>
      <c r="C97" s="8" t="s">
        <v>52</v>
      </c>
      <c r="D97" s="9"/>
      <c r="E97" s="12"/>
      <c r="F97" s="13">
        <f>TRUNC(SUMIF(N95:N96, N94, F95:F96),0)</f>
        <v>638859</v>
      </c>
      <c r="G97" s="12"/>
      <c r="H97" s="13">
        <f>TRUNC(SUMIF(N95:N96, N94, H95:H96),0)</f>
        <v>159954</v>
      </c>
      <c r="I97" s="12"/>
      <c r="J97" s="13">
        <f>TRUNC(SUMIF(N95:N96, N94, J95:J96),0)</f>
        <v>4617</v>
      </c>
      <c r="K97" s="12"/>
      <c r="L97" s="13">
        <f>F97+H97+J97</f>
        <v>803430</v>
      </c>
      <c r="M97" s="8" t="s">
        <v>52</v>
      </c>
      <c r="N97" s="2" t="s">
        <v>68</v>
      </c>
      <c r="O97" s="2" t="s">
        <v>68</v>
      </c>
      <c r="P97" s="2" t="s">
        <v>52</v>
      </c>
      <c r="Q97" s="2" t="s">
        <v>52</v>
      </c>
      <c r="R97" s="2" t="s">
        <v>52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52</v>
      </c>
      <c r="AX97" s="2" t="s">
        <v>52</v>
      </c>
      <c r="AY97" s="2" t="s">
        <v>52</v>
      </c>
    </row>
    <row r="98" spans="1:51" ht="30" customHeight="1">
      <c r="A98" s="9"/>
      <c r="B98" s="9"/>
      <c r="C98" s="9"/>
      <c r="D98" s="9"/>
      <c r="E98" s="12"/>
      <c r="F98" s="13"/>
      <c r="G98" s="12"/>
      <c r="H98" s="13"/>
      <c r="I98" s="12"/>
      <c r="J98" s="13"/>
      <c r="K98" s="12"/>
      <c r="L98" s="13"/>
      <c r="M98" s="9"/>
    </row>
    <row r="99" spans="1:51" ht="30" customHeight="1">
      <c r="A99" s="47" t="s">
        <v>774</v>
      </c>
      <c r="B99" s="47"/>
      <c r="C99" s="47"/>
      <c r="D99" s="47"/>
      <c r="E99" s="48"/>
      <c r="F99" s="49"/>
      <c r="G99" s="48"/>
      <c r="H99" s="49"/>
      <c r="I99" s="48"/>
      <c r="J99" s="49"/>
      <c r="K99" s="48"/>
      <c r="L99" s="49"/>
      <c r="M99" s="47"/>
      <c r="N99" s="1" t="s">
        <v>163</v>
      </c>
    </row>
    <row r="100" spans="1:51" ht="30" customHeight="1">
      <c r="A100" s="8" t="s">
        <v>765</v>
      </c>
      <c r="B100" s="8" t="s">
        <v>766</v>
      </c>
      <c r="C100" s="8" t="s">
        <v>259</v>
      </c>
      <c r="D100" s="9">
        <v>1.2</v>
      </c>
      <c r="E100" s="12">
        <f>단가대비표!O55</f>
        <v>240000</v>
      </c>
      <c r="F100" s="13">
        <f>TRUNC(E100*D100,1)</f>
        <v>288000</v>
      </c>
      <c r="G100" s="12">
        <f>단가대비표!P55</f>
        <v>0</v>
      </c>
      <c r="H100" s="13">
        <f>TRUNC(G100*D100,1)</f>
        <v>0</v>
      </c>
      <c r="I100" s="12">
        <f>단가대비표!V55</f>
        <v>0</v>
      </c>
      <c r="J100" s="13">
        <f>TRUNC(I100*D100,1)</f>
        <v>0</v>
      </c>
      <c r="K100" s="12">
        <f>TRUNC(E100+G100+I100,1)</f>
        <v>240000</v>
      </c>
      <c r="L100" s="13">
        <f>TRUNC(F100+H100+J100,1)</f>
        <v>288000</v>
      </c>
      <c r="M100" s="8" t="s">
        <v>52</v>
      </c>
      <c r="N100" s="2" t="s">
        <v>163</v>
      </c>
      <c r="O100" s="2" t="s">
        <v>767</v>
      </c>
      <c r="P100" s="2" t="s">
        <v>65</v>
      </c>
      <c r="Q100" s="2" t="s">
        <v>65</v>
      </c>
      <c r="R100" s="2" t="s">
        <v>64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775</v>
      </c>
      <c r="AX100" s="2" t="s">
        <v>52</v>
      </c>
      <c r="AY100" s="2" t="s">
        <v>52</v>
      </c>
    </row>
    <row r="101" spans="1:51" ht="30" customHeight="1">
      <c r="A101" s="8" t="s">
        <v>769</v>
      </c>
      <c r="B101" s="8" t="s">
        <v>770</v>
      </c>
      <c r="C101" s="8" t="s">
        <v>91</v>
      </c>
      <c r="D101" s="9">
        <v>6</v>
      </c>
      <c r="E101" s="12">
        <f>일위대가목록!E98</f>
        <v>5757</v>
      </c>
      <c r="F101" s="13">
        <f>TRUNC(E101*D101,1)</f>
        <v>34542</v>
      </c>
      <c r="G101" s="12">
        <f>일위대가목록!F98</f>
        <v>23697</v>
      </c>
      <c r="H101" s="13">
        <f>TRUNC(G101*D101,1)</f>
        <v>142182</v>
      </c>
      <c r="I101" s="12">
        <f>일위대가목록!G98</f>
        <v>684</v>
      </c>
      <c r="J101" s="13">
        <f>TRUNC(I101*D101,1)</f>
        <v>4104</v>
      </c>
      <c r="K101" s="12">
        <f>TRUNC(E101+G101+I101,1)</f>
        <v>30138</v>
      </c>
      <c r="L101" s="13">
        <f>TRUNC(F101+H101+J101,1)</f>
        <v>180828</v>
      </c>
      <c r="M101" s="8" t="s">
        <v>771</v>
      </c>
      <c r="N101" s="2" t="s">
        <v>163</v>
      </c>
      <c r="O101" s="2" t="s">
        <v>772</v>
      </c>
      <c r="P101" s="2" t="s">
        <v>64</v>
      </c>
      <c r="Q101" s="2" t="s">
        <v>65</v>
      </c>
      <c r="R101" s="2" t="s">
        <v>65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776</v>
      </c>
      <c r="AX101" s="2" t="s">
        <v>52</v>
      </c>
      <c r="AY101" s="2" t="s">
        <v>52</v>
      </c>
    </row>
    <row r="102" spans="1:51" ht="30" customHeight="1">
      <c r="A102" s="8" t="s">
        <v>608</v>
      </c>
      <c r="B102" s="8" t="s">
        <v>52</v>
      </c>
      <c r="C102" s="8" t="s">
        <v>52</v>
      </c>
      <c r="D102" s="9"/>
      <c r="E102" s="12"/>
      <c r="F102" s="13">
        <f>TRUNC(SUMIF(N100:N101, N99, F100:F101),0)</f>
        <v>322542</v>
      </c>
      <c r="G102" s="12"/>
      <c r="H102" s="13">
        <f>TRUNC(SUMIF(N100:N101, N99, H100:H101),0)</f>
        <v>142182</v>
      </c>
      <c r="I102" s="12"/>
      <c r="J102" s="13">
        <f>TRUNC(SUMIF(N100:N101, N99, J100:J101),0)</f>
        <v>4104</v>
      </c>
      <c r="K102" s="12"/>
      <c r="L102" s="13">
        <f>F102+H102+J102</f>
        <v>468828</v>
      </c>
      <c r="M102" s="8" t="s">
        <v>52</v>
      </c>
      <c r="N102" s="2" t="s">
        <v>68</v>
      </c>
      <c r="O102" s="2" t="s">
        <v>68</v>
      </c>
      <c r="P102" s="2" t="s">
        <v>52</v>
      </c>
      <c r="Q102" s="2" t="s">
        <v>52</v>
      </c>
      <c r="R102" s="2" t="s">
        <v>52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52</v>
      </c>
      <c r="AX102" s="2" t="s">
        <v>52</v>
      </c>
      <c r="AY102" s="2" t="s">
        <v>52</v>
      </c>
    </row>
    <row r="103" spans="1:51" ht="30" customHeight="1">
      <c r="A103" s="9"/>
      <c r="B103" s="9"/>
      <c r="C103" s="9"/>
      <c r="D103" s="9"/>
      <c r="E103" s="12"/>
      <c r="F103" s="13"/>
      <c r="G103" s="12"/>
      <c r="H103" s="13"/>
      <c r="I103" s="12"/>
      <c r="J103" s="13"/>
      <c r="K103" s="12"/>
      <c r="L103" s="13"/>
      <c r="M103" s="9"/>
    </row>
    <row r="104" spans="1:51" ht="30" customHeight="1">
      <c r="A104" s="47" t="s">
        <v>777</v>
      </c>
      <c r="B104" s="47"/>
      <c r="C104" s="47"/>
      <c r="D104" s="47"/>
      <c r="E104" s="48"/>
      <c r="F104" s="49"/>
      <c r="G104" s="48"/>
      <c r="H104" s="49"/>
      <c r="I104" s="48"/>
      <c r="J104" s="49"/>
      <c r="K104" s="48"/>
      <c r="L104" s="49"/>
      <c r="M104" s="47"/>
      <c r="N104" s="1" t="s">
        <v>168</v>
      </c>
    </row>
    <row r="105" spans="1:51" ht="30" customHeight="1">
      <c r="A105" s="8" t="s">
        <v>778</v>
      </c>
      <c r="B105" s="8" t="s">
        <v>779</v>
      </c>
      <c r="C105" s="8" t="s">
        <v>91</v>
      </c>
      <c r="D105" s="9">
        <v>24.55</v>
      </c>
      <c r="E105" s="12">
        <f>일위대가목록!E103</f>
        <v>5197</v>
      </c>
      <c r="F105" s="13">
        <f>TRUNC(E105*D105,1)</f>
        <v>127586.3</v>
      </c>
      <c r="G105" s="12">
        <f>일위대가목록!F103</f>
        <v>25665</v>
      </c>
      <c r="H105" s="13">
        <f>TRUNC(G105*D105,1)</f>
        <v>630075.69999999995</v>
      </c>
      <c r="I105" s="12">
        <f>일위대가목록!G103</f>
        <v>684</v>
      </c>
      <c r="J105" s="13">
        <f>TRUNC(I105*D105,1)</f>
        <v>16792.2</v>
      </c>
      <c r="K105" s="12">
        <f>TRUNC(E105+G105+I105,1)</f>
        <v>31546</v>
      </c>
      <c r="L105" s="13">
        <f>TRUNC(F105+H105+J105,1)</f>
        <v>774454.2</v>
      </c>
      <c r="M105" s="8" t="s">
        <v>780</v>
      </c>
      <c r="N105" s="2" t="s">
        <v>168</v>
      </c>
      <c r="O105" s="2" t="s">
        <v>781</v>
      </c>
      <c r="P105" s="2" t="s">
        <v>64</v>
      </c>
      <c r="Q105" s="2" t="s">
        <v>65</v>
      </c>
      <c r="R105" s="2" t="s">
        <v>65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782</v>
      </c>
      <c r="AX105" s="2" t="s">
        <v>52</v>
      </c>
      <c r="AY105" s="2" t="s">
        <v>52</v>
      </c>
    </row>
    <row r="106" spans="1:51" ht="30" customHeight="1">
      <c r="A106" s="8" t="s">
        <v>608</v>
      </c>
      <c r="B106" s="8" t="s">
        <v>52</v>
      </c>
      <c r="C106" s="8" t="s">
        <v>52</v>
      </c>
      <c r="D106" s="9"/>
      <c r="E106" s="12"/>
      <c r="F106" s="13">
        <f>TRUNC(SUMIF(N105:N105, N104, F105:F105),0)</f>
        <v>127586</v>
      </c>
      <c r="G106" s="12"/>
      <c r="H106" s="13">
        <f>TRUNC(SUMIF(N105:N105, N104, H105:H105),0)</f>
        <v>630075</v>
      </c>
      <c r="I106" s="12"/>
      <c r="J106" s="13">
        <f>TRUNC(SUMIF(N105:N105, N104, J105:J105),0)</f>
        <v>16792</v>
      </c>
      <c r="K106" s="12"/>
      <c r="L106" s="13">
        <f>F106+H106+J106</f>
        <v>774453</v>
      </c>
      <c r="M106" s="8" t="s">
        <v>52</v>
      </c>
      <c r="N106" s="2" t="s">
        <v>68</v>
      </c>
      <c r="O106" s="2" t="s">
        <v>68</v>
      </c>
      <c r="P106" s="2" t="s">
        <v>52</v>
      </c>
      <c r="Q106" s="2" t="s">
        <v>52</v>
      </c>
      <c r="R106" s="2" t="s">
        <v>52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52</v>
      </c>
      <c r="AX106" s="2" t="s">
        <v>52</v>
      </c>
      <c r="AY106" s="2" t="s">
        <v>52</v>
      </c>
    </row>
    <row r="107" spans="1:51" ht="30" customHeight="1">
      <c r="A107" s="9"/>
      <c r="B107" s="9"/>
      <c r="C107" s="9"/>
      <c r="D107" s="9"/>
      <c r="E107" s="12"/>
      <c r="F107" s="13"/>
      <c r="G107" s="12"/>
      <c r="H107" s="13"/>
      <c r="I107" s="12"/>
      <c r="J107" s="13"/>
      <c r="K107" s="12"/>
      <c r="L107" s="13"/>
      <c r="M107" s="9"/>
    </row>
    <row r="108" spans="1:51" ht="30" customHeight="1">
      <c r="A108" s="47" t="s">
        <v>783</v>
      </c>
      <c r="B108" s="47"/>
      <c r="C108" s="47"/>
      <c r="D108" s="47"/>
      <c r="E108" s="48"/>
      <c r="F108" s="49"/>
      <c r="G108" s="48"/>
      <c r="H108" s="49"/>
      <c r="I108" s="48"/>
      <c r="J108" s="49"/>
      <c r="K108" s="48"/>
      <c r="L108" s="49"/>
      <c r="M108" s="47"/>
      <c r="N108" s="1" t="s">
        <v>173</v>
      </c>
    </row>
    <row r="109" spans="1:51" ht="30" customHeight="1">
      <c r="A109" s="8" t="s">
        <v>778</v>
      </c>
      <c r="B109" s="8" t="s">
        <v>779</v>
      </c>
      <c r="C109" s="8" t="s">
        <v>91</v>
      </c>
      <c r="D109" s="9">
        <v>24.75</v>
      </c>
      <c r="E109" s="12">
        <f>일위대가목록!E103</f>
        <v>5197</v>
      </c>
      <c r="F109" s="13">
        <f>TRUNC(E109*D109,1)</f>
        <v>128625.7</v>
      </c>
      <c r="G109" s="12">
        <f>일위대가목록!F103</f>
        <v>25665</v>
      </c>
      <c r="H109" s="13">
        <f>TRUNC(G109*D109,1)</f>
        <v>635208.69999999995</v>
      </c>
      <c r="I109" s="12">
        <f>일위대가목록!G103</f>
        <v>684</v>
      </c>
      <c r="J109" s="13">
        <f>TRUNC(I109*D109,1)</f>
        <v>16929</v>
      </c>
      <c r="K109" s="12">
        <f>TRUNC(E109+G109+I109,1)</f>
        <v>31546</v>
      </c>
      <c r="L109" s="13">
        <f>TRUNC(F109+H109+J109,1)</f>
        <v>780763.4</v>
      </c>
      <c r="M109" s="8" t="s">
        <v>780</v>
      </c>
      <c r="N109" s="2" t="s">
        <v>173</v>
      </c>
      <c r="O109" s="2" t="s">
        <v>781</v>
      </c>
      <c r="P109" s="2" t="s">
        <v>64</v>
      </c>
      <c r="Q109" s="2" t="s">
        <v>65</v>
      </c>
      <c r="R109" s="2" t="s">
        <v>65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784</v>
      </c>
      <c r="AX109" s="2" t="s">
        <v>52</v>
      </c>
      <c r="AY109" s="2" t="s">
        <v>52</v>
      </c>
    </row>
    <row r="110" spans="1:51" ht="30" customHeight="1">
      <c r="A110" s="8" t="s">
        <v>608</v>
      </c>
      <c r="B110" s="8" t="s">
        <v>52</v>
      </c>
      <c r="C110" s="8" t="s">
        <v>52</v>
      </c>
      <c r="D110" s="9"/>
      <c r="E110" s="12"/>
      <c r="F110" s="13">
        <f>TRUNC(SUMIF(N109:N109, N108, F109:F109),0)</f>
        <v>128625</v>
      </c>
      <c r="G110" s="12"/>
      <c r="H110" s="13">
        <f>TRUNC(SUMIF(N109:N109, N108, H109:H109),0)</f>
        <v>635208</v>
      </c>
      <c r="I110" s="12"/>
      <c r="J110" s="13">
        <f>TRUNC(SUMIF(N109:N109, N108, J109:J109),0)</f>
        <v>16929</v>
      </c>
      <c r="K110" s="12"/>
      <c r="L110" s="13">
        <f>F110+H110+J110</f>
        <v>780762</v>
      </c>
      <c r="M110" s="8" t="s">
        <v>52</v>
      </c>
      <c r="N110" s="2" t="s">
        <v>68</v>
      </c>
      <c r="O110" s="2" t="s">
        <v>68</v>
      </c>
      <c r="P110" s="2" t="s">
        <v>52</v>
      </c>
      <c r="Q110" s="2" t="s">
        <v>52</v>
      </c>
      <c r="R110" s="2" t="s">
        <v>52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52</v>
      </c>
      <c r="AX110" s="2" t="s">
        <v>52</v>
      </c>
      <c r="AY110" s="2" t="s">
        <v>52</v>
      </c>
    </row>
    <row r="111" spans="1:51" ht="30" customHeight="1">
      <c r="A111" s="9"/>
      <c r="B111" s="9"/>
      <c r="C111" s="9"/>
      <c r="D111" s="9"/>
      <c r="E111" s="12"/>
      <c r="F111" s="13"/>
      <c r="G111" s="12"/>
      <c r="H111" s="13"/>
      <c r="I111" s="12"/>
      <c r="J111" s="13"/>
      <c r="K111" s="12"/>
      <c r="L111" s="13"/>
      <c r="M111" s="9"/>
    </row>
    <row r="112" spans="1:51" ht="30" customHeight="1">
      <c r="A112" s="47" t="s">
        <v>785</v>
      </c>
      <c r="B112" s="47"/>
      <c r="C112" s="47"/>
      <c r="D112" s="47"/>
      <c r="E112" s="48"/>
      <c r="F112" s="49"/>
      <c r="G112" s="48"/>
      <c r="H112" s="49"/>
      <c r="I112" s="48"/>
      <c r="J112" s="49"/>
      <c r="K112" s="48"/>
      <c r="L112" s="49"/>
      <c r="M112" s="47"/>
      <c r="N112" s="1" t="s">
        <v>178</v>
      </c>
    </row>
    <row r="113" spans="1:51" ht="30" customHeight="1">
      <c r="A113" s="8" t="s">
        <v>778</v>
      </c>
      <c r="B113" s="8" t="s">
        <v>779</v>
      </c>
      <c r="C113" s="8" t="s">
        <v>91</v>
      </c>
      <c r="D113" s="9">
        <v>18.8</v>
      </c>
      <c r="E113" s="12">
        <f>일위대가목록!E103</f>
        <v>5197</v>
      </c>
      <c r="F113" s="13">
        <f>TRUNC(E113*D113,1)</f>
        <v>97703.6</v>
      </c>
      <c r="G113" s="12">
        <f>일위대가목록!F103</f>
        <v>25665</v>
      </c>
      <c r="H113" s="13">
        <f>TRUNC(G113*D113,1)</f>
        <v>482502</v>
      </c>
      <c r="I113" s="12">
        <f>일위대가목록!G103</f>
        <v>684</v>
      </c>
      <c r="J113" s="13">
        <f>TRUNC(I113*D113,1)</f>
        <v>12859.2</v>
      </c>
      <c r="K113" s="12">
        <f>TRUNC(E113+G113+I113,1)</f>
        <v>31546</v>
      </c>
      <c r="L113" s="13">
        <f>TRUNC(F113+H113+J113,1)</f>
        <v>593064.80000000005</v>
      </c>
      <c r="M113" s="8" t="s">
        <v>780</v>
      </c>
      <c r="N113" s="2" t="s">
        <v>178</v>
      </c>
      <c r="O113" s="2" t="s">
        <v>781</v>
      </c>
      <c r="P113" s="2" t="s">
        <v>64</v>
      </c>
      <c r="Q113" s="2" t="s">
        <v>65</v>
      </c>
      <c r="R113" s="2" t="s">
        <v>65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786</v>
      </c>
      <c r="AX113" s="2" t="s">
        <v>52</v>
      </c>
      <c r="AY113" s="2" t="s">
        <v>52</v>
      </c>
    </row>
    <row r="114" spans="1:51" ht="30" customHeight="1">
      <c r="A114" s="8" t="s">
        <v>608</v>
      </c>
      <c r="B114" s="8" t="s">
        <v>52</v>
      </c>
      <c r="C114" s="8" t="s">
        <v>52</v>
      </c>
      <c r="D114" s="9"/>
      <c r="E114" s="12"/>
      <c r="F114" s="13">
        <f>TRUNC(SUMIF(N113:N113, N112, F113:F113),0)</f>
        <v>97703</v>
      </c>
      <c r="G114" s="12"/>
      <c r="H114" s="13">
        <f>TRUNC(SUMIF(N113:N113, N112, H113:H113),0)</f>
        <v>482502</v>
      </c>
      <c r="I114" s="12"/>
      <c r="J114" s="13">
        <f>TRUNC(SUMIF(N113:N113, N112, J113:J113),0)</f>
        <v>12859</v>
      </c>
      <c r="K114" s="12"/>
      <c r="L114" s="13">
        <f>F114+H114+J114</f>
        <v>593064</v>
      </c>
      <c r="M114" s="8" t="s">
        <v>52</v>
      </c>
      <c r="N114" s="2" t="s">
        <v>68</v>
      </c>
      <c r="O114" s="2" t="s">
        <v>68</v>
      </c>
      <c r="P114" s="2" t="s">
        <v>52</v>
      </c>
      <c r="Q114" s="2" t="s">
        <v>52</v>
      </c>
      <c r="R114" s="2" t="s">
        <v>52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52</v>
      </c>
      <c r="AX114" s="2" t="s">
        <v>52</v>
      </c>
      <c r="AY114" s="2" t="s">
        <v>52</v>
      </c>
    </row>
    <row r="115" spans="1:51" ht="30" customHeight="1">
      <c r="A115" s="9"/>
      <c r="B115" s="9"/>
      <c r="C115" s="9"/>
      <c r="D115" s="9"/>
      <c r="E115" s="12"/>
      <c r="F115" s="13"/>
      <c r="G115" s="12"/>
      <c r="H115" s="13"/>
      <c r="I115" s="12"/>
      <c r="J115" s="13"/>
      <c r="K115" s="12"/>
      <c r="L115" s="13"/>
      <c r="M115" s="9"/>
    </row>
    <row r="116" spans="1:51" ht="30" customHeight="1">
      <c r="A116" s="47" t="s">
        <v>787</v>
      </c>
      <c r="B116" s="47"/>
      <c r="C116" s="47"/>
      <c r="D116" s="47"/>
      <c r="E116" s="48"/>
      <c r="F116" s="49"/>
      <c r="G116" s="48"/>
      <c r="H116" s="49"/>
      <c r="I116" s="48"/>
      <c r="J116" s="49"/>
      <c r="K116" s="48"/>
      <c r="L116" s="49"/>
      <c r="M116" s="47"/>
      <c r="N116" s="1" t="s">
        <v>183</v>
      </c>
    </row>
    <row r="117" spans="1:51" ht="30" customHeight="1">
      <c r="A117" s="8" t="s">
        <v>778</v>
      </c>
      <c r="B117" s="8" t="s">
        <v>779</v>
      </c>
      <c r="C117" s="8" t="s">
        <v>91</v>
      </c>
      <c r="D117" s="9">
        <v>16.2</v>
      </c>
      <c r="E117" s="12">
        <f>일위대가목록!E103</f>
        <v>5197</v>
      </c>
      <c r="F117" s="13">
        <f>TRUNC(E117*D117,1)</f>
        <v>84191.4</v>
      </c>
      <c r="G117" s="12">
        <f>일위대가목록!F103</f>
        <v>25665</v>
      </c>
      <c r="H117" s="13">
        <f>TRUNC(G117*D117,1)</f>
        <v>415773</v>
      </c>
      <c r="I117" s="12">
        <f>일위대가목록!G103</f>
        <v>684</v>
      </c>
      <c r="J117" s="13">
        <f>TRUNC(I117*D117,1)</f>
        <v>11080.8</v>
      </c>
      <c r="K117" s="12">
        <f>TRUNC(E117+G117+I117,1)</f>
        <v>31546</v>
      </c>
      <c r="L117" s="13">
        <f>TRUNC(F117+H117+J117,1)</f>
        <v>511045.2</v>
      </c>
      <c r="M117" s="8" t="s">
        <v>780</v>
      </c>
      <c r="N117" s="2" t="s">
        <v>183</v>
      </c>
      <c r="O117" s="2" t="s">
        <v>781</v>
      </c>
      <c r="P117" s="2" t="s">
        <v>64</v>
      </c>
      <c r="Q117" s="2" t="s">
        <v>65</v>
      </c>
      <c r="R117" s="2" t="s">
        <v>65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788</v>
      </c>
      <c r="AX117" s="2" t="s">
        <v>52</v>
      </c>
      <c r="AY117" s="2" t="s">
        <v>52</v>
      </c>
    </row>
    <row r="118" spans="1:51" ht="30" customHeight="1">
      <c r="A118" s="8" t="s">
        <v>608</v>
      </c>
      <c r="B118" s="8" t="s">
        <v>52</v>
      </c>
      <c r="C118" s="8" t="s">
        <v>52</v>
      </c>
      <c r="D118" s="9"/>
      <c r="E118" s="12"/>
      <c r="F118" s="13">
        <f>TRUNC(SUMIF(N117:N117, N116, F117:F117),0)</f>
        <v>84191</v>
      </c>
      <c r="G118" s="12"/>
      <c r="H118" s="13">
        <f>TRUNC(SUMIF(N117:N117, N116, H117:H117),0)</f>
        <v>415773</v>
      </c>
      <c r="I118" s="12"/>
      <c r="J118" s="13">
        <f>TRUNC(SUMIF(N117:N117, N116, J117:J117),0)</f>
        <v>11080</v>
      </c>
      <c r="K118" s="12"/>
      <c r="L118" s="13">
        <f>F118+H118+J118</f>
        <v>511044</v>
      </c>
      <c r="M118" s="8" t="s">
        <v>52</v>
      </c>
      <c r="N118" s="2" t="s">
        <v>68</v>
      </c>
      <c r="O118" s="2" t="s">
        <v>68</v>
      </c>
      <c r="P118" s="2" t="s">
        <v>52</v>
      </c>
      <c r="Q118" s="2" t="s">
        <v>52</v>
      </c>
      <c r="R118" s="2" t="s">
        <v>52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52</v>
      </c>
      <c r="AX118" s="2" t="s">
        <v>52</v>
      </c>
      <c r="AY118" s="2" t="s">
        <v>52</v>
      </c>
    </row>
    <row r="119" spans="1:51" ht="30" customHeight="1">
      <c r="A119" s="9"/>
      <c r="B119" s="9"/>
      <c r="C119" s="9"/>
      <c r="D119" s="9"/>
      <c r="E119" s="12"/>
      <c r="F119" s="13"/>
      <c r="G119" s="12"/>
      <c r="H119" s="13"/>
      <c r="I119" s="12"/>
      <c r="J119" s="13"/>
      <c r="K119" s="12"/>
      <c r="L119" s="13"/>
      <c r="M119" s="9"/>
    </row>
    <row r="120" spans="1:51" ht="30" customHeight="1">
      <c r="A120" s="47" t="s">
        <v>789</v>
      </c>
      <c r="B120" s="47"/>
      <c r="C120" s="47"/>
      <c r="D120" s="47"/>
      <c r="E120" s="48"/>
      <c r="F120" s="49"/>
      <c r="G120" s="48"/>
      <c r="H120" s="49"/>
      <c r="I120" s="48"/>
      <c r="J120" s="49"/>
      <c r="K120" s="48"/>
      <c r="L120" s="49"/>
      <c r="M120" s="47"/>
      <c r="N120" s="1" t="s">
        <v>188</v>
      </c>
    </row>
    <row r="121" spans="1:51" ht="30" customHeight="1">
      <c r="A121" s="8" t="s">
        <v>778</v>
      </c>
      <c r="B121" s="8" t="s">
        <v>779</v>
      </c>
      <c r="C121" s="8" t="s">
        <v>91</v>
      </c>
      <c r="D121" s="9">
        <v>7.1</v>
      </c>
      <c r="E121" s="12">
        <f>일위대가목록!E103</f>
        <v>5197</v>
      </c>
      <c r="F121" s="13">
        <f>TRUNC(E121*D121,1)</f>
        <v>36898.699999999997</v>
      </c>
      <c r="G121" s="12">
        <f>일위대가목록!F103</f>
        <v>25665</v>
      </c>
      <c r="H121" s="13">
        <f>TRUNC(G121*D121,1)</f>
        <v>182221.5</v>
      </c>
      <c r="I121" s="12">
        <f>일위대가목록!G103</f>
        <v>684</v>
      </c>
      <c r="J121" s="13">
        <f>TRUNC(I121*D121,1)</f>
        <v>4856.3999999999996</v>
      </c>
      <c r="K121" s="12">
        <f>TRUNC(E121+G121+I121,1)</f>
        <v>31546</v>
      </c>
      <c r="L121" s="13">
        <f>TRUNC(F121+H121+J121,1)</f>
        <v>223976.6</v>
      </c>
      <c r="M121" s="8" t="s">
        <v>780</v>
      </c>
      <c r="N121" s="2" t="s">
        <v>188</v>
      </c>
      <c r="O121" s="2" t="s">
        <v>781</v>
      </c>
      <c r="P121" s="2" t="s">
        <v>64</v>
      </c>
      <c r="Q121" s="2" t="s">
        <v>65</v>
      </c>
      <c r="R121" s="2" t="s">
        <v>65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790</v>
      </c>
      <c r="AX121" s="2" t="s">
        <v>52</v>
      </c>
      <c r="AY121" s="2" t="s">
        <v>52</v>
      </c>
    </row>
    <row r="122" spans="1:51" ht="30" customHeight="1">
      <c r="A122" s="8" t="s">
        <v>608</v>
      </c>
      <c r="B122" s="8" t="s">
        <v>52</v>
      </c>
      <c r="C122" s="8" t="s">
        <v>52</v>
      </c>
      <c r="D122" s="9"/>
      <c r="E122" s="12"/>
      <c r="F122" s="13">
        <f>TRUNC(SUMIF(N121:N121, N120, F121:F121),0)</f>
        <v>36898</v>
      </c>
      <c r="G122" s="12"/>
      <c r="H122" s="13">
        <f>TRUNC(SUMIF(N121:N121, N120, H121:H121),0)</f>
        <v>182221</v>
      </c>
      <c r="I122" s="12"/>
      <c r="J122" s="13">
        <f>TRUNC(SUMIF(N121:N121, N120, J121:J121),0)</f>
        <v>4856</v>
      </c>
      <c r="K122" s="12"/>
      <c r="L122" s="13">
        <f>F122+H122+J122</f>
        <v>223975</v>
      </c>
      <c r="M122" s="8" t="s">
        <v>52</v>
      </c>
      <c r="N122" s="2" t="s">
        <v>68</v>
      </c>
      <c r="O122" s="2" t="s">
        <v>68</v>
      </c>
      <c r="P122" s="2" t="s">
        <v>52</v>
      </c>
      <c r="Q122" s="2" t="s">
        <v>52</v>
      </c>
      <c r="R122" s="2" t="s">
        <v>52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52</v>
      </c>
      <c r="AX122" s="2" t="s">
        <v>52</v>
      </c>
      <c r="AY122" s="2" t="s">
        <v>52</v>
      </c>
    </row>
    <row r="123" spans="1:51" ht="30" customHeight="1">
      <c r="A123" s="9"/>
      <c r="B123" s="9"/>
      <c r="C123" s="9"/>
      <c r="D123" s="9"/>
      <c r="E123" s="12"/>
      <c r="F123" s="13"/>
      <c r="G123" s="12"/>
      <c r="H123" s="13"/>
      <c r="I123" s="12"/>
      <c r="J123" s="13"/>
      <c r="K123" s="12"/>
      <c r="L123" s="13"/>
      <c r="M123" s="9"/>
    </row>
    <row r="124" spans="1:51" ht="30" customHeight="1">
      <c r="A124" s="47" t="s">
        <v>791</v>
      </c>
      <c r="B124" s="47"/>
      <c r="C124" s="47"/>
      <c r="D124" s="47"/>
      <c r="E124" s="48"/>
      <c r="F124" s="49"/>
      <c r="G124" s="48"/>
      <c r="H124" s="49"/>
      <c r="I124" s="48"/>
      <c r="J124" s="49"/>
      <c r="K124" s="48"/>
      <c r="L124" s="49"/>
      <c r="M124" s="47"/>
      <c r="N124" s="1" t="s">
        <v>193</v>
      </c>
    </row>
    <row r="125" spans="1:51" ht="30" customHeight="1">
      <c r="A125" s="8" t="s">
        <v>778</v>
      </c>
      <c r="B125" s="8" t="s">
        <v>779</v>
      </c>
      <c r="C125" s="8" t="s">
        <v>91</v>
      </c>
      <c r="D125" s="9">
        <v>12.65</v>
      </c>
      <c r="E125" s="12">
        <f>일위대가목록!E103</f>
        <v>5197</v>
      </c>
      <c r="F125" s="13">
        <f>TRUNC(E125*D125,1)</f>
        <v>65742</v>
      </c>
      <c r="G125" s="12">
        <f>일위대가목록!F103</f>
        <v>25665</v>
      </c>
      <c r="H125" s="13">
        <f>TRUNC(G125*D125,1)</f>
        <v>324662.2</v>
      </c>
      <c r="I125" s="12">
        <f>일위대가목록!G103</f>
        <v>684</v>
      </c>
      <c r="J125" s="13">
        <f>TRUNC(I125*D125,1)</f>
        <v>8652.6</v>
      </c>
      <c r="K125" s="12">
        <f>TRUNC(E125+G125+I125,1)</f>
        <v>31546</v>
      </c>
      <c r="L125" s="13">
        <f>TRUNC(F125+H125+J125,1)</f>
        <v>399056.8</v>
      </c>
      <c r="M125" s="8" t="s">
        <v>780</v>
      </c>
      <c r="N125" s="2" t="s">
        <v>193</v>
      </c>
      <c r="O125" s="2" t="s">
        <v>781</v>
      </c>
      <c r="P125" s="2" t="s">
        <v>64</v>
      </c>
      <c r="Q125" s="2" t="s">
        <v>65</v>
      </c>
      <c r="R125" s="2" t="s">
        <v>65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792</v>
      </c>
      <c r="AX125" s="2" t="s">
        <v>52</v>
      </c>
      <c r="AY125" s="2" t="s">
        <v>52</v>
      </c>
    </row>
    <row r="126" spans="1:51" ht="30" customHeight="1">
      <c r="A126" s="8" t="s">
        <v>608</v>
      </c>
      <c r="B126" s="8" t="s">
        <v>52</v>
      </c>
      <c r="C126" s="8" t="s">
        <v>52</v>
      </c>
      <c r="D126" s="9"/>
      <c r="E126" s="12"/>
      <c r="F126" s="13">
        <f>TRUNC(SUMIF(N125:N125, N124, F125:F125),0)</f>
        <v>65742</v>
      </c>
      <c r="G126" s="12"/>
      <c r="H126" s="13">
        <f>TRUNC(SUMIF(N125:N125, N124, H125:H125),0)</f>
        <v>324662</v>
      </c>
      <c r="I126" s="12"/>
      <c r="J126" s="13">
        <f>TRUNC(SUMIF(N125:N125, N124, J125:J125),0)</f>
        <v>8652</v>
      </c>
      <c r="K126" s="12"/>
      <c r="L126" s="13">
        <f>F126+H126+J126</f>
        <v>399056</v>
      </c>
      <c r="M126" s="8" t="s">
        <v>52</v>
      </c>
      <c r="N126" s="2" t="s">
        <v>68</v>
      </c>
      <c r="O126" s="2" t="s">
        <v>68</v>
      </c>
      <c r="P126" s="2" t="s">
        <v>52</v>
      </c>
      <c r="Q126" s="2" t="s">
        <v>52</v>
      </c>
      <c r="R126" s="2" t="s">
        <v>52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52</v>
      </c>
      <c r="AX126" s="2" t="s">
        <v>52</v>
      </c>
      <c r="AY126" s="2" t="s">
        <v>52</v>
      </c>
    </row>
    <row r="127" spans="1:51" ht="30" customHeight="1">
      <c r="A127" s="9"/>
      <c r="B127" s="9"/>
      <c r="C127" s="9"/>
      <c r="D127" s="9"/>
      <c r="E127" s="12"/>
      <c r="F127" s="13"/>
      <c r="G127" s="12"/>
      <c r="H127" s="13"/>
      <c r="I127" s="12"/>
      <c r="J127" s="13"/>
      <c r="K127" s="12"/>
      <c r="L127" s="13"/>
      <c r="M127" s="9"/>
    </row>
    <row r="128" spans="1:51" ht="30" customHeight="1">
      <c r="A128" s="47" t="s">
        <v>793</v>
      </c>
      <c r="B128" s="47"/>
      <c r="C128" s="47"/>
      <c r="D128" s="47"/>
      <c r="E128" s="48"/>
      <c r="F128" s="49"/>
      <c r="G128" s="48"/>
      <c r="H128" s="49"/>
      <c r="I128" s="48"/>
      <c r="J128" s="49"/>
      <c r="K128" s="48"/>
      <c r="L128" s="49"/>
      <c r="M128" s="47"/>
      <c r="N128" s="1" t="s">
        <v>210</v>
      </c>
    </row>
    <row r="129" spans="1:51" ht="30" customHeight="1">
      <c r="A129" s="8" t="s">
        <v>795</v>
      </c>
      <c r="B129" s="8" t="s">
        <v>796</v>
      </c>
      <c r="C129" s="8" t="s">
        <v>797</v>
      </c>
      <c r="D129" s="9">
        <v>0.03</v>
      </c>
      <c r="E129" s="12">
        <f>단가대비표!O77</f>
        <v>9433</v>
      </c>
      <c r="F129" s="13">
        <f>TRUNC(E129*D129,1)</f>
        <v>282.89999999999998</v>
      </c>
      <c r="G129" s="12">
        <f>단가대비표!P77</f>
        <v>0</v>
      </c>
      <c r="H129" s="13">
        <f>TRUNC(G129*D129,1)</f>
        <v>0</v>
      </c>
      <c r="I129" s="12">
        <f>단가대비표!V77</f>
        <v>0</v>
      </c>
      <c r="J129" s="13">
        <f>TRUNC(I129*D129,1)</f>
        <v>0</v>
      </c>
      <c r="K129" s="12">
        <f>TRUNC(E129+G129+I129,1)</f>
        <v>9433</v>
      </c>
      <c r="L129" s="13">
        <f>TRUNC(F129+H129+J129,1)</f>
        <v>282.89999999999998</v>
      </c>
      <c r="M129" s="8" t="s">
        <v>52</v>
      </c>
      <c r="N129" s="2" t="s">
        <v>210</v>
      </c>
      <c r="O129" s="2" t="s">
        <v>798</v>
      </c>
      <c r="P129" s="2" t="s">
        <v>65</v>
      </c>
      <c r="Q129" s="2" t="s">
        <v>65</v>
      </c>
      <c r="R129" s="2" t="s">
        <v>64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799</v>
      </c>
      <c r="AX129" s="2" t="s">
        <v>52</v>
      </c>
      <c r="AY129" s="2" t="s">
        <v>52</v>
      </c>
    </row>
    <row r="130" spans="1:51" ht="30" customHeight="1">
      <c r="A130" s="8" t="s">
        <v>608</v>
      </c>
      <c r="B130" s="8" t="s">
        <v>52</v>
      </c>
      <c r="C130" s="8" t="s">
        <v>52</v>
      </c>
      <c r="D130" s="9"/>
      <c r="E130" s="12"/>
      <c r="F130" s="13">
        <f>TRUNC(SUMIF(N129:N129, N128, F129:F129),0)</f>
        <v>282</v>
      </c>
      <c r="G130" s="12"/>
      <c r="H130" s="13">
        <f>TRUNC(SUMIF(N129:N129, N128, H129:H129),0)</f>
        <v>0</v>
      </c>
      <c r="I130" s="12"/>
      <c r="J130" s="13">
        <f>TRUNC(SUMIF(N129:N129, N128, J129:J129),0)</f>
        <v>0</v>
      </c>
      <c r="K130" s="12"/>
      <c r="L130" s="13">
        <f>F130+H130+J130</f>
        <v>282</v>
      </c>
      <c r="M130" s="8" t="s">
        <v>52</v>
      </c>
      <c r="N130" s="2" t="s">
        <v>68</v>
      </c>
      <c r="O130" s="2" t="s">
        <v>68</v>
      </c>
      <c r="P130" s="2" t="s">
        <v>52</v>
      </c>
      <c r="Q130" s="2" t="s">
        <v>52</v>
      </c>
      <c r="R130" s="2" t="s">
        <v>52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52</v>
      </c>
      <c r="AX130" s="2" t="s">
        <v>52</v>
      </c>
      <c r="AY130" s="2" t="s">
        <v>52</v>
      </c>
    </row>
    <row r="131" spans="1:51" ht="30" customHeight="1">
      <c r="A131" s="9"/>
      <c r="B131" s="9"/>
      <c r="C131" s="9"/>
      <c r="D131" s="9"/>
      <c r="E131" s="12"/>
      <c r="F131" s="13"/>
      <c r="G131" s="12"/>
      <c r="H131" s="13"/>
      <c r="I131" s="12"/>
      <c r="J131" s="13"/>
      <c r="K131" s="12"/>
      <c r="L131" s="13"/>
      <c r="M131" s="9"/>
    </row>
    <row r="132" spans="1:51" ht="30" customHeight="1">
      <c r="A132" s="47" t="s">
        <v>800</v>
      </c>
      <c r="B132" s="47"/>
      <c r="C132" s="47"/>
      <c r="D132" s="47"/>
      <c r="E132" s="48"/>
      <c r="F132" s="49"/>
      <c r="G132" s="48"/>
      <c r="H132" s="49"/>
      <c r="I132" s="48"/>
      <c r="J132" s="49"/>
      <c r="K132" s="48"/>
      <c r="L132" s="49"/>
      <c r="M132" s="47"/>
      <c r="N132" s="1" t="s">
        <v>215</v>
      </c>
    </row>
    <row r="133" spans="1:51" ht="30" customHeight="1">
      <c r="A133" s="8" t="s">
        <v>795</v>
      </c>
      <c r="B133" s="8" t="s">
        <v>796</v>
      </c>
      <c r="C133" s="8" t="s">
        <v>797</v>
      </c>
      <c r="D133" s="9">
        <v>0.06</v>
      </c>
      <c r="E133" s="12">
        <f>단가대비표!O77</f>
        <v>9433</v>
      </c>
      <c r="F133" s="13">
        <f>TRUNC(E133*D133,1)</f>
        <v>565.9</v>
      </c>
      <c r="G133" s="12">
        <f>단가대비표!P77</f>
        <v>0</v>
      </c>
      <c r="H133" s="13">
        <f>TRUNC(G133*D133,1)</f>
        <v>0</v>
      </c>
      <c r="I133" s="12">
        <f>단가대비표!V77</f>
        <v>0</v>
      </c>
      <c r="J133" s="13">
        <f>TRUNC(I133*D133,1)</f>
        <v>0</v>
      </c>
      <c r="K133" s="12">
        <f>TRUNC(E133+G133+I133,1)</f>
        <v>9433</v>
      </c>
      <c r="L133" s="13">
        <f>TRUNC(F133+H133+J133,1)</f>
        <v>565.9</v>
      </c>
      <c r="M133" s="8" t="s">
        <v>52</v>
      </c>
      <c r="N133" s="2" t="s">
        <v>215</v>
      </c>
      <c r="O133" s="2" t="s">
        <v>798</v>
      </c>
      <c r="P133" s="2" t="s">
        <v>65</v>
      </c>
      <c r="Q133" s="2" t="s">
        <v>65</v>
      </c>
      <c r="R133" s="2" t="s">
        <v>64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52</v>
      </c>
      <c r="AW133" s="2" t="s">
        <v>801</v>
      </c>
      <c r="AX133" s="2" t="s">
        <v>52</v>
      </c>
      <c r="AY133" s="2" t="s">
        <v>52</v>
      </c>
    </row>
    <row r="134" spans="1:51" ht="30" customHeight="1">
      <c r="A134" s="8" t="s">
        <v>802</v>
      </c>
      <c r="B134" s="8" t="s">
        <v>224</v>
      </c>
      <c r="C134" s="8" t="s">
        <v>91</v>
      </c>
      <c r="D134" s="9">
        <v>1</v>
      </c>
      <c r="E134" s="12">
        <f>일위대가목록!E105</f>
        <v>0</v>
      </c>
      <c r="F134" s="13">
        <f>TRUNC(E134*D134,1)</f>
        <v>0</v>
      </c>
      <c r="G134" s="12">
        <f>일위대가목록!F105</f>
        <v>4483</v>
      </c>
      <c r="H134" s="13">
        <f>TRUNC(G134*D134,1)</f>
        <v>4483</v>
      </c>
      <c r="I134" s="12">
        <f>일위대가목록!G105</f>
        <v>0</v>
      </c>
      <c r="J134" s="13">
        <f>TRUNC(I134*D134,1)</f>
        <v>0</v>
      </c>
      <c r="K134" s="12">
        <f>TRUNC(E134+G134+I134,1)</f>
        <v>4483</v>
      </c>
      <c r="L134" s="13">
        <f>TRUNC(F134+H134+J134,1)</f>
        <v>4483</v>
      </c>
      <c r="M134" s="8" t="s">
        <v>803</v>
      </c>
      <c r="N134" s="2" t="s">
        <v>215</v>
      </c>
      <c r="O134" s="2" t="s">
        <v>804</v>
      </c>
      <c r="P134" s="2" t="s">
        <v>64</v>
      </c>
      <c r="Q134" s="2" t="s">
        <v>65</v>
      </c>
      <c r="R134" s="2" t="s">
        <v>65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805</v>
      </c>
      <c r="AX134" s="2" t="s">
        <v>52</v>
      </c>
      <c r="AY134" s="2" t="s">
        <v>52</v>
      </c>
    </row>
    <row r="135" spans="1:51" ht="30" customHeight="1">
      <c r="A135" s="8" t="s">
        <v>608</v>
      </c>
      <c r="B135" s="8" t="s">
        <v>52</v>
      </c>
      <c r="C135" s="8" t="s">
        <v>52</v>
      </c>
      <c r="D135" s="9"/>
      <c r="E135" s="12"/>
      <c r="F135" s="13">
        <f>TRUNC(SUMIF(N133:N134, N132, F133:F134),0)</f>
        <v>565</v>
      </c>
      <c r="G135" s="12"/>
      <c r="H135" s="13">
        <f>TRUNC(SUMIF(N133:N134, N132, H133:H134),0)</f>
        <v>4483</v>
      </c>
      <c r="I135" s="12"/>
      <c r="J135" s="13">
        <f>TRUNC(SUMIF(N133:N134, N132, J133:J134),0)</f>
        <v>0</v>
      </c>
      <c r="K135" s="12"/>
      <c r="L135" s="13">
        <f>F135+H135+J135</f>
        <v>5048</v>
      </c>
      <c r="M135" s="8" t="s">
        <v>52</v>
      </c>
      <c r="N135" s="2" t="s">
        <v>68</v>
      </c>
      <c r="O135" s="2" t="s">
        <v>68</v>
      </c>
      <c r="P135" s="2" t="s">
        <v>52</v>
      </c>
      <c r="Q135" s="2" t="s">
        <v>52</v>
      </c>
      <c r="R135" s="2" t="s">
        <v>52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52</v>
      </c>
      <c r="AX135" s="2" t="s">
        <v>52</v>
      </c>
      <c r="AY135" s="2" t="s">
        <v>52</v>
      </c>
    </row>
    <row r="136" spans="1:51" ht="30" customHeight="1">
      <c r="A136" s="9"/>
      <c r="B136" s="9"/>
      <c r="C136" s="9"/>
      <c r="D136" s="9"/>
      <c r="E136" s="12"/>
      <c r="F136" s="13"/>
      <c r="G136" s="12"/>
      <c r="H136" s="13"/>
      <c r="I136" s="12"/>
      <c r="J136" s="13"/>
      <c r="K136" s="12"/>
      <c r="L136" s="13"/>
      <c r="M136" s="9"/>
    </row>
    <row r="137" spans="1:51" ht="30" customHeight="1">
      <c r="A137" s="47" t="s">
        <v>806</v>
      </c>
      <c r="B137" s="47"/>
      <c r="C137" s="47"/>
      <c r="D137" s="47"/>
      <c r="E137" s="48"/>
      <c r="F137" s="49"/>
      <c r="G137" s="48"/>
      <c r="H137" s="49"/>
      <c r="I137" s="48"/>
      <c r="J137" s="49"/>
      <c r="K137" s="48"/>
      <c r="L137" s="49"/>
      <c r="M137" s="47"/>
      <c r="N137" s="1" t="s">
        <v>221</v>
      </c>
    </row>
    <row r="138" spans="1:51" ht="30" customHeight="1">
      <c r="A138" s="8" t="s">
        <v>808</v>
      </c>
      <c r="B138" s="8" t="s">
        <v>612</v>
      </c>
      <c r="C138" s="8" t="s">
        <v>605</v>
      </c>
      <c r="D138" s="9">
        <v>1.0999999999999999E-2</v>
      </c>
      <c r="E138" s="12">
        <f>단가대비표!O96</f>
        <v>0</v>
      </c>
      <c r="F138" s="13">
        <f>TRUNC(E138*D138,1)</f>
        <v>0</v>
      </c>
      <c r="G138" s="12">
        <f>단가대비표!P96</f>
        <v>199185</v>
      </c>
      <c r="H138" s="13">
        <f>TRUNC(G138*D138,1)</f>
        <v>2191</v>
      </c>
      <c r="I138" s="12">
        <f>단가대비표!V96</f>
        <v>0</v>
      </c>
      <c r="J138" s="13">
        <f>TRUNC(I138*D138,1)</f>
        <v>0</v>
      </c>
      <c r="K138" s="12">
        <f>TRUNC(E138+G138+I138,1)</f>
        <v>199185</v>
      </c>
      <c r="L138" s="13">
        <f>TRUNC(F138+H138+J138,1)</f>
        <v>2191</v>
      </c>
      <c r="M138" s="8" t="s">
        <v>52</v>
      </c>
      <c r="N138" s="2" t="s">
        <v>221</v>
      </c>
      <c r="O138" s="2" t="s">
        <v>809</v>
      </c>
      <c r="P138" s="2" t="s">
        <v>65</v>
      </c>
      <c r="Q138" s="2" t="s">
        <v>65</v>
      </c>
      <c r="R138" s="2" t="s">
        <v>64</v>
      </c>
      <c r="S138" s="3"/>
      <c r="T138" s="3"/>
      <c r="U138" s="3"/>
      <c r="V138" s="3">
        <v>1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810</v>
      </c>
      <c r="AX138" s="2" t="s">
        <v>52</v>
      </c>
      <c r="AY138" s="2" t="s">
        <v>52</v>
      </c>
    </row>
    <row r="139" spans="1:51" ht="30" customHeight="1">
      <c r="A139" s="8" t="s">
        <v>616</v>
      </c>
      <c r="B139" s="8" t="s">
        <v>617</v>
      </c>
      <c r="C139" s="8" t="s">
        <v>312</v>
      </c>
      <c r="D139" s="9">
        <v>1</v>
      </c>
      <c r="E139" s="12">
        <v>0</v>
      </c>
      <c r="F139" s="13">
        <f>TRUNC(E139*D139,1)</f>
        <v>0</v>
      </c>
      <c r="G139" s="12">
        <v>0</v>
      </c>
      <c r="H139" s="13">
        <f>TRUNC(G139*D139,1)</f>
        <v>0</v>
      </c>
      <c r="I139" s="12">
        <f>TRUNC(SUMIF(V138:V139, RIGHTB(O139, 1), H138:H139)*U139, 2)</f>
        <v>43.82</v>
      </c>
      <c r="J139" s="13">
        <f>TRUNC(I139*D139,1)</f>
        <v>43.8</v>
      </c>
      <c r="K139" s="12">
        <f>TRUNC(E139+G139+I139,1)</f>
        <v>43.8</v>
      </c>
      <c r="L139" s="13">
        <f>TRUNC(F139+H139+J139,1)</f>
        <v>43.8</v>
      </c>
      <c r="M139" s="8" t="s">
        <v>52</v>
      </c>
      <c r="N139" s="2" t="s">
        <v>221</v>
      </c>
      <c r="O139" s="2" t="s">
        <v>313</v>
      </c>
      <c r="P139" s="2" t="s">
        <v>65</v>
      </c>
      <c r="Q139" s="2" t="s">
        <v>65</v>
      </c>
      <c r="R139" s="2" t="s">
        <v>65</v>
      </c>
      <c r="S139" s="3">
        <v>1</v>
      </c>
      <c r="T139" s="3">
        <v>2</v>
      </c>
      <c r="U139" s="3">
        <v>0.02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811</v>
      </c>
      <c r="AX139" s="2" t="s">
        <v>52</v>
      </c>
      <c r="AY139" s="2" t="s">
        <v>52</v>
      </c>
    </row>
    <row r="140" spans="1:51" ht="30" customHeight="1">
      <c r="A140" s="8" t="s">
        <v>608</v>
      </c>
      <c r="B140" s="8" t="s">
        <v>52</v>
      </c>
      <c r="C140" s="8" t="s">
        <v>52</v>
      </c>
      <c r="D140" s="9"/>
      <c r="E140" s="12"/>
      <c r="F140" s="13">
        <f>TRUNC(SUMIF(N138:N139, N137, F138:F139),0)</f>
        <v>0</v>
      </c>
      <c r="G140" s="12"/>
      <c r="H140" s="13">
        <f>TRUNC(SUMIF(N138:N139, N137, H138:H139),0)</f>
        <v>2191</v>
      </c>
      <c r="I140" s="12"/>
      <c r="J140" s="13">
        <f>TRUNC(SUMIF(N138:N139, N137, J138:J139),0)</f>
        <v>43</v>
      </c>
      <c r="K140" s="12"/>
      <c r="L140" s="13">
        <f>F140+H140+J140</f>
        <v>2234</v>
      </c>
      <c r="M140" s="8" t="s">
        <v>52</v>
      </c>
      <c r="N140" s="2" t="s">
        <v>68</v>
      </c>
      <c r="O140" s="2" t="s">
        <v>68</v>
      </c>
      <c r="P140" s="2" t="s">
        <v>52</v>
      </c>
      <c r="Q140" s="2" t="s">
        <v>52</v>
      </c>
      <c r="R140" s="2" t="s">
        <v>52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52</v>
      </c>
      <c r="AX140" s="2" t="s">
        <v>52</v>
      </c>
      <c r="AY140" s="2" t="s">
        <v>52</v>
      </c>
    </row>
    <row r="141" spans="1:51" ht="30" customHeight="1">
      <c r="A141" s="9"/>
      <c r="B141" s="9"/>
      <c r="C141" s="9"/>
      <c r="D141" s="9"/>
      <c r="E141" s="12"/>
      <c r="F141" s="13"/>
      <c r="G141" s="12"/>
      <c r="H141" s="13"/>
      <c r="I141" s="12"/>
      <c r="J141" s="13"/>
      <c r="K141" s="12"/>
      <c r="L141" s="13"/>
      <c r="M141" s="9"/>
    </row>
    <row r="142" spans="1:51" ht="30" customHeight="1">
      <c r="A142" s="47" t="s">
        <v>812</v>
      </c>
      <c r="B142" s="47"/>
      <c r="C142" s="47"/>
      <c r="D142" s="47"/>
      <c r="E142" s="48"/>
      <c r="F142" s="49"/>
      <c r="G142" s="48"/>
      <c r="H142" s="49"/>
      <c r="I142" s="48"/>
      <c r="J142" s="49"/>
      <c r="K142" s="48"/>
      <c r="L142" s="49"/>
      <c r="M142" s="47"/>
      <c r="N142" s="1" t="s">
        <v>226</v>
      </c>
    </row>
    <row r="143" spans="1:51" ht="30" customHeight="1">
      <c r="A143" s="8" t="s">
        <v>808</v>
      </c>
      <c r="B143" s="8" t="s">
        <v>612</v>
      </c>
      <c r="C143" s="8" t="s">
        <v>605</v>
      </c>
      <c r="D143" s="9">
        <v>6.2E-2</v>
      </c>
      <c r="E143" s="12">
        <f>단가대비표!O96</f>
        <v>0</v>
      </c>
      <c r="F143" s="13">
        <f>TRUNC(E143*D143,1)</f>
        <v>0</v>
      </c>
      <c r="G143" s="12">
        <f>단가대비표!P96</f>
        <v>199185</v>
      </c>
      <c r="H143" s="13">
        <f>TRUNC(G143*D143,1)</f>
        <v>12349.4</v>
      </c>
      <c r="I143" s="12">
        <f>단가대비표!V96</f>
        <v>0</v>
      </c>
      <c r="J143" s="13">
        <f>TRUNC(I143*D143,1)</f>
        <v>0</v>
      </c>
      <c r="K143" s="12">
        <f t="shared" ref="K143:L145" si="12">TRUNC(E143+G143+I143,1)</f>
        <v>199185</v>
      </c>
      <c r="L143" s="13">
        <f t="shared" si="12"/>
        <v>12349.4</v>
      </c>
      <c r="M143" s="8" t="s">
        <v>52</v>
      </c>
      <c r="N143" s="2" t="s">
        <v>226</v>
      </c>
      <c r="O143" s="2" t="s">
        <v>809</v>
      </c>
      <c r="P143" s="2" t="s">
        <v>65</v>
      </c>
      <c r="Q143" s="2" t="s">
        <v>65</v>
      </c>
      <c r="R143" s="2" t="s">
        <v>64</v>
      </c>
      <c r="S143" s="3"/>
      <c r="T143" s="3"/>
      <c r="U143" s="3"/>
      <c r="V143" s="3">
        <v>1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814</v>
      </c>
      <c r="AX143" s="2" t="s">
        <v>52</v>
      </c>
      <c r="AY143" s="2" t="s">
        <v>52</v>
      </c>
    </row>
    <row r="144" spans="1:51" ht="30" customHeight="1">
      <c r="A144" s="8" t="s">
        <v>603</v>
      </c>
      <c r="B144" s="8" t="s">
        <v>604</v>
      </c>
      <c r="C144" s="8" t="s">
        <v>605</v>
      </c>
      <c r="D144" s="9">
        <v>3.1E-2</v>
      </c>
      <c r="E144" s="12">
        <f>단가대비표!O88</f>
        <v>0</v>
      </c>
      <c r="F144" s="13">
        <f>TRUNC(E144*D144,1)</f>
        <v>0</v>
      </c>
      <c r="G144" s="12">
        <f>단가대비표!P88</f>
        <v>138290</v>
      </c>
      <c r="H144" s="13">
        <f>TRUNC(G144*D144,1)</f>
        <v>4286.8999999999996</v>
      </c>
      <c r="I144" s="12">
        <f>단가대비표!V88</f>
        <v>0</v>
      </c>
      <c r="J144" s="13">
        <f>TRUNC(I144*D144,1)</f>
        <v>0</v>
      </c>
      <c r="K144" s="12">
        <f t="shared" si="12"/>
        <v>138290</v>
      </c>
      <c r="L144" s="13">
        <f t="shared" si="12"/>
        <v>4286.8999999999996</v>
      </c>
      <c r="M144" s="8" t="s">
        <v>52</v>
      </c>
      <c r="N144" s="2" t="s">
        <v>226</v>
      </c>
      <c r="O144" s="2" t="s">
        <v>606</v>
      </c>
      <c r="P144" s="2" t="s">
        <v>65</v>
      </c>
      <c r="Q144" s="2" t="s">
        <v>65</v>
      </c>
      <c r="R144" s="2" t="s">
        <v>64</v>
      </c>
      <c r="S144" s="3"/>
      <c r="T144" s="3"/>
      <c r="U144" s="3"/>
      <c r="V144" s="3">
        <v>1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815</v>
      </c>
      <c r="AX144" s="2" t="s">
        <v>52</v>
      </c>
      <c r="AY144" s="2" t="s">
        <v>52</v>
      </c>
    </row>
    <row r="145" spans="1:51" ht="30" customHeight="1">
      <c r="A145" s="8" t="s">
        <v>616</v>
      </c>
      <c r="B145" s="8" t="s">
        <v>617</v>
      </c>
      <c r="C145" s="8" t="s">
        <v>312</v>
      </c>
      <c r="D145" s="9">
        <v>1</v>
      </c>
      <c r="E145" s="12">
        <v>0</v>
      </c>
      <c r="F145" s="13">
        <f>TRUNC(E145*D145,1)</f>
        <v>0</v>
      </c>
      <c r="G145" s="12">
        <v>0</v>
      </c>
      <c r="H145" s="13">
        <f>TRUNC(G145*D145,1)</f>
        <v>0</v>
      </c>
      <c r="I145" s="12">
        <f>TRUNC(SUMIF(V143:V145, RIGHTB(O145, 1), H143:H145)*U145, 2)</f>
        <v>332.72</v>
      </c>
      <c r="J145" s="13">
        <f>TRUNC(I145*D145,1)</f>
        <v>332.7</v>
      </c>
      <c r="K145" s="12">
        <f t="shared" si="12"/>
        <v>332.7</v>
      </c>
      <c r="L145" s="13">
        <f t="shared" si="12"/>
        <v>332.7</v>
      </c>
      <c r="M145" s="8" t="s">
        <v>52</v>
      </c>
      <c r="N145" s="2" t="s">
        <v>226</v>
      </c>
      <c r="O145" s="2" t="s">
        <v>313</v>
      </c>
      <c r="P145" s="2" t="s">
        <v>65</v>
      </c>
      <c r="Q145" s="2" t="s">
        <v>65</v>
      </c>
      <c r="R145" s="2" t="s">
        <v>65</v>
      </c>
      <c r="S145" s="3">
        <v>1</v>
      </c>
      <c r="T145" s="3">
        <v>2</v>
      </c>
      <c r="U145" s="3">
        <v>0.02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816</v>
      </c>
      <c r="AX145" s="2" t="s">
        <v>52</v>
      </c>
      <c r="AY145" s="2" t="s">
        <v>52</v>
      </c>
    </row>
    <row r="146" spans="1:51" ht="30" customHeight="1">
      <c r="A146" s="8" t="s">
        <v>608</v>
      </c>
      <c r="B146" s="8" t="s">
        <v>52</v>
      </c>
      <c r="C146" s="8" t="s">
        <v>52</v>
      </c>
      <c r="D146" s="9"/>
      <c r="E146" s="12"/>
      <c r="F146" s="13">
        <f>TRUNC(SUMIF(N143:N145, N142, F143:F145),0)</f>
        <v>0</v>
      </c>
      <c r="G146" s="12"/>
      <c r="H146" s="13">
        <f>TRUNC(SUMIF(N143:N145, N142, H143:H145),0)</f>
        <v>16636</v>
      </c>
      <c r="I146" s="12"/>
      <c r="J146" s="13">
        <f>TRUNC(SUMIF(N143:N145, N142, J143:J145),0)</f>
        <v>332</v>
      </c>
      <c r="K146" s="12"/>
      <c r="L146" s="13">
        <f>F146+H146+J146</f>
        <v>16968</v>
      </c>
      <c r="M146" s="8" t="s">
        <v>52</v>
      </c>
      <c r="N146" s="2" t="s">
        <v>68</v>
      </c>
      <c r="O146" s="2" t="s">
        <v>68</v>
      </c>
      <c r="P146" s="2" t="s">
        <v>52</v>
      </c>
      <c r="Q146" s="2" t="s">
        <v>52</v>
      </c>
      <c r="R146" s="2" t="s">
        <v>52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52</v>
      </c>
      <c r="AX146" s="2" t="s">
        <v>52</v>
      </c>
      <c r="AY146" s="2" t="s">
        <v>52</v>
      </c>
    </row>
    <row r="147" spans="1:51" ht="30" customHeight="1">
      <c r="A147" s="9"/>
      <c r="B147" s="9"/>
      <c r="C147" s="9"/>
      <c r="D147" s="9"/>
      <c r="E147" s="12"/>
      <c r="F147" s="13"/>
      <c r="G147" s="12"/>
      <c r="H147" s="13"/>
      <c r="I147" s="12"/>
      <c r="J147" s="13"/>
      <c r="K147" s="12"/>
      <c r="L147" s="13"/>
      <c r="M147" s="9"/>
    </row>
    <row r="148" spans="1:51" ht="30" customHeight="1">
      <c r="A148" s="47" t="s">
        <v>817</v>
      </c>
      <c r="B148" s="47"/>
      <c r="C148" s="47"/>
      <c r="D148" s="47"/>
      <c r="E148" s="48"/>
      <c r="F148" s="49"/>
      <c r="G148" s="48"/>
      <c r="H148" s="49"/>
      <c r="I148" s="48"/>
      <c r="J148" s="49"/>
      <c r="K148" s="48"/>
      <c r="L148" s="49"/>
      <c r="M148" s="47"/>
      <c r="N148" s="1" t="s">
        <v>230</v>
      </c>
    </row>
    <row r="149" spans="1:51" ht="30" customHeight="1">
      <c r="A149" s="8" t="s">
        <v>808</v>
      </c>
      <c r="B149" s="8" t="s">
        <v>612</v>
      </c>
      <c r="C149" s="8" t="s">
        <v>605</v>
      </c>
      <c r="D149" s="9">
        <v>9.6000000000000002E-2</v>
      </c>
      <c r="E149" s="12">
        <f>단가대비표!O96</f>
        <v>0</v>
      </c>
      <c r="F149" s="13">
        <f>TRUNC(E149*D149,1)</f>
        <v>0</v>
      </c>
      <c r="G149" s="12">
        <f>단가대비표!P96</f>
        <v>199185</v>
      </c>
      <c r="H149" s="13">
        <f>TRUNC(G149*D149,1)</f>
        <v>19121.7</v>
      </c>
      <c r="I149" s="12">
        <f>단가대비표!V96</f>
        <v>0</v>
      </c>
      <c r="J149" s="13">
        <f>TRUNC(I149*D149,1)</f>
        <v>0</v>
      </c>
      <c r="K149" s="12">
        <f t="shared" ref="K149:L151" si="13">TRUNC(E149+G149+I149,1)</f>
        <v>199185</v>
      </c>
      <c r="L149" s="13">
        <f t="shared" si="13"/>
        <v>19121.7</v>
      </c>
      <c r="M149" s="8" t="s">
        <v>52</v>
      </c>
      <c r="N149" s="2" t="s">
        <v>230</v>
      </c>
      <c r="O149" s="2" t="s">
        <v>809</v>
      </c>
      <c r="P149" s="2" t="s">
        <v>65</v>
      </c>
      <c r="Q149" s="2" t="s">
        <v>65</v>
      </c>
      <c r="R149" s="2" t="s">
        <v>64</v>
      </c>
      <c r="S149" s="3"/>
      <c r="T149" s="3"/>
      <c r="U149" s="3"/>
      <c r="V149" s="3">
        <v>1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819</v>
      </c>
      <c r="AX149" s="2" t="s">
        <v>52</v>
      </c>
      <c r="AY149" s="2" t="s">
        <v>52</v>
      </c>
    </row>
    <row r="150" spans="1:51" ht="30" customHeight="1">
      <c r="A150" s="8" t="s">
        <v>603</v>
      </c>
      <c r="B150" s="8" t="s">
        <v>604</v>
      </c>
      <c r="C150" s="8" t="s">
        <v>605</v>
      </c>
      <c r="D150" s="9">
        <v>4.8000000000000001E-2</v>
      </c>
      <c r="E150" s="12">
        <f>단가대비표!O88</f>
        <v>0</v>
      </c>
      <c r="F150" s="13">
        <f>TRUNC(E150*D150,1)</f>
        <v>0</v>
      </c>
      <c r="G150" s="12">
        <f>단가대비표!P88</f>
        <v>138290</v>
      </c>
      <c r="H150" s="13">
        <f>TRUNC(G150*D150,1)</f>
        <v>6637.9</v>
      </c>
      <c r="I150" s="12">
        <f>단가대비표!V88</f>
        <v>0</v>
      </c>
      <c r="J150" s="13">
        <f>TRUNC(I150*D150,1)</f>
        <v>0</v>
      </c>
      <c r="K150" s="12">
        <f t="shared" si="13"/>
        <v>138290</v>
      </c>
      <c r="L150" s="13">
        <f t="shared" si="13"/>
        <v>6637.9</v>
      </c>
      <c r="M150" s="8" t="s">
        <v>52</v>
      </c>
      <c r="N150" s="2" t="s">
        <v>230</v>
      </c>
      <c r="O150" s="2" t="s">
        <v>606</v>
      </c>
      <c r="P150" s="2" t="s">
        <v>65</v>
      </c>
      <c r="Q150" s="2" t="s">
        <v>65</v>
      </c>
      <c r="R150" s="2" t="s">
        <v>64</v>
      </c>
      <c r="S150" s="3"/>
      <c r="T150" s="3"/>
      <c r="U150" s="3"/>
      <c r="V150" s="3">
        <v>1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820</v>
      </c>
      <c r="AX150" s="2" t="s">
        <v>52</v>
      </c>
      <c r="AY150" s="2" t="s">
        <v>52</v>
      </c>
    </row>
    <row r="151" spans="1:51" ht="30" customHeight="1">
      <c r="A151" s="8" t="s">
        <v>616</v>
      </c>
      <c r="B151" s="8" t="s">
        <v>617</v>
      </c>
      <c r="C151" s="8" t="s">
        <v>312</v>
      </c>
      <c r="D151" s="9">
        <v>1</v>
      </c>
      <c r="E151" s="12">
        <v>0</v>
      </c>
      <c r="F151" s="13">
        <f>TRUNC(E151*D151,1)</f>
        <v>0</v>
      </c>
      <c r="G151" s="12">
        <v>0</v>
      </c>
      <c r="H151" s="13">
        <f>TRUNC(G151*D151,1)</f>
        <v>0</v>
      </c>
      <c r="I151" s="12">
        <f>TRUNC(SUMIF(V149:V151, RIGHTB(O151, 1), H149:H151)*U151, 2)</f>
        <v>515.19000000000005</v>
      </c>
      <c r="J151" s="13">
        <f>TRUNC(I151*D151,1)</f>
        <v>515.1</v>
      </c>
      <c r="K151" s="12">
        <f t="shared" si="13"/>
        <v>515.1</v>
      </c>
      <c r="L151" s="13">
        <f t="shared" si="13"/>
        <v>515.1</v>
      </c>
      <c r="M151" s="8" t="s">
        <v>52</v>
      </c>
      <c r="N151" s="2" t="s">
        <v>230</v>
      </c>
      <c r="O151" s="2" t="s">
        <v>313</v>
      </c>
      <c r="P151" s="2" t="s">
        <v>65</v>
      </c>
      <c r="Q151" s="2" t="s">
        <v>65</v>
      </c>
      <c r="R151" s="2" t="s">
        <v>65</v>
      </c>
      <c r="S151" s="3">
        <v>1</v>
      </c>
      <c r="T151" s="3">
        <v>2</v>
      </c>
      <c r="U151" s="3">
        <v>0.02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821</v>
      </c>
      <c r="AX151" s="2" t="s">
        <v>52</v>
      </c>
      <c r="AY151" s="2" t="s">
        <v>52</v>
      </c>
    </row>
    <row r="152" spans="1:51" ht="30" customHeight="1">
      <c r="A152" s="8" t="s">
        <v>608</v>
      </c>
      <c r="B152" s="8" t="s">
        <v>52</v>
      </c>
      <c r="C152" s="8" t="s">
        <v>52</v>
      </c>
      <c r="D152" s="9"/>
      <c r="E152" s="12"/>
      <c r="F152" s="13">
        <f>TRUNC(SUMIF(N149:N151, N148, F149:F151),0)</f>
        <v>0</v>
      </c>
      <c r="G152" s="12"/>
      <c r="H152" s="13">
        <f>TRUNC(SUMIF(N149:N151, N148, H149:H151),0)</f>
        <v>25759</v>
      </c>
      <c r="I152" s="12"/>
      <c r="J152" s="13">
        <f>TRUNC(SUMIF(N149:N151, N148, J149:J151),0)</f>
        <v>515</v>
      </c>
      <c r="K152" s="12"/>
      <c r="L152" s="13">
        <f>F152+H152+J152</f>
        <v>26274</v>
      </c>
      <c r="M152" s="8" t="s">
        <v>52</v>
      </c>
      <c r="N152" s="2" t="s">
        <v>68</v>
      </c>
      <c r="O152" s="2" t="s">
        <v>68</v>
      </c>
      <c r="P152" s="2" t="s">
        <v>52</v>
      </c>
      <c r="Q152" s="2" t="s">
        <v>52</v>
      </c>
      <c r="R152" s="2" t="s">
        <v>52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52</v>
      </c>
      <c r="AX152" s="2" t="s">
        <v>52</v>
      </c>
      <c r="AY152" s="2" t="s">
        <v>52</v>
      </c>
    </row>
    <row r="153" spans="1:51" ht="30" customHeight="1">
      <c r="A153" s="9"/>
      <c r="B153" s="9"/>
      <c r="C153" s="9"/>
      <c r="D153" s="9"/>
      <c r="E153" s="12"/>
      <c r="F153" s="13"/>
      <c r="G153" s="12"/>
      <c r="H153" s="13"/>
      <c r="I153" s="12"/>
      <c r="J153" s="13"/>
      <c r="K153" s="12"/>
      <c r="L153" s="13"/>
      <c r="M153" s="9"/>
    </row>
    <row r="154" spans="1:51" ht="30" customHeight="1">
      <c r="A154" s="47" t="s">
        <v>822</v>
      </c>
      <c r="B154" s="47"/>
      <c r="C154" s="47"/>
      <c r="D154" s="47"/>
      <c r="E154" s="48"/>
      <c r="F154" s="49"/>
      <c r="G154" s="48"/>
      <c r="H154" s="49"/>
      <c r="I154" s="48"/>
      <c r="J154" s="49"/>
      <c r="K154" s="48"/>
      <c r="L154" s="49"/>
      <c r="M154" s="47"/>
      <c r="N154" s="1" t="s">
        <v>234</v>
      </c>
    </row>
    <row r="155" spans="1:51" ht="30" customHeight="1">
      <c r="A155" s="8" t="s">
        <v>823</v>
      </c>
      <c r="B155" s="8" t="s">
        <v>824</v>
      </c>
      <c r="C155" s="8" t="s">
        <v>61</v>
      </c>
      <c r="D155" s="9">
        <v>1</v>
      </c>
      <c r="E155" s="12">
        <f>단가대비표!O34</f>
        <v>34000</v>
      </c>
      <c r="F155" s="13">
        <f>TRUNC(E155*D155,1)</f>
        <v>34000</v>
      </c>
      <c r="G155" s="12">
        <f>단가대비표!P34</f>
        <v>0</v>
      </c>
      <c r="H155" s="13">
        <f>TRUNC(G155*D155,1)</f>
        <v>0</v>
      </c>
      <c r="I155" s="12">
        <f>단가대비표!V34</f>
        <v>0</v>
      </c>
      <c r="J155" s="13">
        <f>TRUNC(I155*D155,1)</f>
        <v>0</v>
      </c>
      <c r="K155" s="12">
        <f>TRUNC(E155+G155+I155,1)</f>
        <v>34000</v>
      </c>
      <c r="L155" s="13">
        <f>TRUNC(F155+H155+J155,1)</f>
        <v>34000</v>
      </c>
      <c r="M155" s="8" t="s">
        <v>52</v>
      </c>
      <c r="N155" s="2" t="s">
        <v>234</v>
      </c>
      <c r="O155" s="2" t="s">
        <v>825</v>
      </c>
      <c r="P155" s="2" t="s">
        <v>65</v>
      </c>
      <c r="Q155" s="2" t="s">
        <v>65</v>
      </c>
      <c r="R155" s="2" t="s">
        <v>64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826</v>
      </c>
      <c r="AX155" s="2" t="s">
        <v>52</v>
      </c>
      <c r="AY155" s="2" t="s">
        <v>52</v>
      </c>
    </row>
    <row r="156" spans="1:51" ht="30" customHeight="1">
      <c r="A156" s="8" t="s">
        <v>608</v>
      </c>
      <c r="B156" s="8" t="s">
        <v>52</v>
      </c>
      <c r="C156" s="8" t="s">
        <v>52</v>
      </c>
      <c r="D156" s="9"/>
      <c r="E156" s="12"/>
      <c r="F156" s="13">
        <f>TRUNC(SUMIF(N155:N155, N154, F155:F155),0)</f>
        <v>34000</v>
      </c>
      <c r="G156" s="12"/>
      <c r="H156" s="13">
        <f>TRUNC(SUMIF(N155:N155, N154, H155:H155),0)</f>
        <v>0</v>
      </c>
      <c r="I156" s="12"/>
      <c r="J156" s="13">
        <f>TRUNC(SUMIF(N155:N155, N154, J155:J155),0)</f>
        <v>0</v>
      </c>
      <c r="K156" s="12"/>
      <c r="L156" s="13">
        <f>F156+H156+J156</f>
        <v>34000</v>
      </c>
      <c r="M156" s="8" t="s">
        <v>52</v>
      </c>
      <c r="N156" s="2" t="s">
        <v>68</v>
      </c>
      <c r="O156" s="2" t="s">
        <v>68</v>
      </c>
      <c r="P156" s="2" t="s">
        <v>52</v>
      </c>
      <c r="Q156" s="2" t="s">
        <v>52</v>
      </c>
      <c r="R156" s="2" t="s">
        <v>52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52</v>
      </c>
      <c r="AX156" s="2" t="s">
        <v>52</v>
      </c>
      <c r="AY156" s="2" t="s">
        <v>52</v>
      </c>
    </row>
    <row r="157" spans="1:51" ht="30" customHeight="1">
      <c r="A157" s="9"/>
      <c r="B157" s="9"/>
      <c r="C157" s="9"/>
      <c r="D157" s="9"/>
      <c r="E157" s="12"/>
      <c r="F157" s="13"/>
      <c r="G157" s="12"/>
      <c r="H157" s="13"/>
      <c r="I157" s="12"/>
      <c r="J157" s="13"/>
      <c r="K157" s="12"/>
      <c r="L157" s="13"/>
      <c r="M157" s="9"/>
    </row>
    <row r="158" spans="1:51" ht="30" customHeight="1">
      <c r="A158" s="47" t="s">
        <v>827</v>
      </c>
      <c r="B158" s="47"/>
      <c r="C158" s="47"/>
      <c r="D158" s="47"/>
      <c r="E158" s="48"/>
      <c r="F158" s="49"/>
      <c r="G158" s="48"/>
      <c r="H158" s="49"/>
      <c r="I158" s="48"/>
      <c r="J158" s="49"/>
      <c r="K158" s="48"/>
      <c r="L158" s="49"/>
      <c r="M158" s="47"/>
      <c r="N158" s="1" t="s">
        <v>238</v>
      </c>
    </row>
    <row r="159" spans="1:51" ht="30" customHeight="1">
      <c r="A159" s="8" t="s">
        <v>829</v>
      </c>
      <c r="B159" s="8" t="s">
        <v>52</v>
      </c>
      <c r="C159" s="8" t="s">
        <v>349</v>
      </c>
      <c r="D159" s="9">
        <v>8.9999999999999993E-3</v>
      </c>
      <c r="E159" s="12">
        <f>단가대비표!O36</f>
        <v>320000</v>
      </c>
      <c r="F159" s="13">
        <f>TRUNC(E159*D159,1)</f>
        <v>2880</v>
      </c>
      <c r="G159" s="12">
        <f>단가대비표!P36</f>
        <v>0</v>
      </c>
      <c r="H159" s="13">
        <f>TRUNC(G159*D159,1)</f>
        <v>0</v>
      </c>
      <c r="I159" s="12">
        <f>단가대비표!V36</f>
        <v>0</v>
      </c>
      <c r="J159" s="13">
        <f>TRUNC(I159*D159,1)</f>
        <v>0</v>
      </c>
      <c r="K159" s="12">
        <f>TRUNC(E159+G159+I159,1)</f>
        <v>320000</v>
      </c>
      <c r="L159" s="13">
        <f>TRUNC(F159+H159+J159,1)</f>
        <v>2880</v>
      </c>
      <c r="M159" s="8" t="s">
        <v>52</v>
      </c>
      <c r="N159" s="2" t="s">
        <v>238</v>
      </c>
      <c r="O159" s="2" t="s">
        <v>830</v>
      </c>
      <c r="P159" s="2" t="s">
        <v>65</v>
      </c>
      <c r="Q159" s="2" t="s">
        <v>65</v>
      </c>
      <c r="R159" s="2" t="s">
        <v>64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831</v>
      </c>
      <c r="AX159" s="2" t="s">
        <v>52</v>
      </c>
      <c r="AY159" s="2" t="s">
        <v>52</v>
      </c>
    </row>
    <row r="160" spans="1:51" ht="30" customHeight="1">
      <c r="A160" s="8" t="s">
        <v>608</v>
      </c>
      <c r="B160" s="8" t="s">
        <v>52</v>
      </c>
      <c r="C160" s="8" t="s">
        <v>52</v>
      </c>
      <c r="D160" s="9"/>
      <c r="E160" s="12"/>
      <c r="F160" s="13">
        <f>TRUNC(SUMIF(N159:N159, N158, F159:F159),0)</f>
        <v>2880</v>
      </c>
      <c r="G160" s="12"/>
      <c r="H160" s="13">
        <f>TRUNC(SUMIF(N159:N159, N158, H159:H159),0)</f>
        <v>0</v>
      </c>
      <c r="I160" s="12"/>
      <c r="J160" s="13">
        <f>TRUNC(SUMIF(N159:N159, N158, J159:J159),0)</f>
        <v>0</v>
      </c>
      <c r="K160" s="12"/>
      <c r="L160" s="13">
        <f>F160+H160+J160</f>
        <v>2880</v>
      </c>
      <c r="M160" s="8" t="s">
        <v>52</v>
      </c>
      <c r="N160" s="2" t="s">
        <v>68</v>
      </c>
      <c r="O160" s="2" t="s">
        <v>68</v>
      </c>
      <c r="P160" s="2" t="s">
        <v>52</v>
      </c>
      <c r="Q160" s="2" t="s">
        <v>52</v>
      </c>
      <c r="R160" s="2" t="s">
        <v>52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52</v>
      </c>
      <c r="AX160" s="2" t="s">
        <v>52</v>
      </c>
      <c r="AY160" s="2" t="s">
        <v>52</v>
      </c>
    </row>
    <row r="161" spans="1:51" ht="30" customHeight="1">
      <c r="A161" s="9"/>
      <c r="B161" s="9"/>
      <c r="C161" s="9"/>
      <c r="D161" s="9"/>
      <c r="E161" s="12"/>
      <c r="F161" s="13"/>
      <c r="G161" s="12"/>
      <c r="H161" s="13"/>
      <c r="I161" s="12"/>
      <c r="J161" s="13"/>
      <c r="K161" s="12"/>
      <c r="L161" s="13"/>
      <c r="M161" s="9"/>
    </row>
    <row r="162" spans="1:51" ht="30" customHeight="1">
      <c r="A162" s="47" t="s">
        <v>832</v>
      </c>
      <c r="B162" s="47"/>
      <c r="C162" s="47"/>
      <c r="D162" s="47"/>
      <c r="E162" s="48"/>
      <c r="F162" s="49"/>
      <c r="G162" s="48"/>
      <c r="H162" s="49"/>
      <c r="I162" s="48"/>
      <c r="J162" s="49"/>
      <c r="K162" s="48"/>
      <c r="L162" s="49"/>
      <c r="M162" s="47"/>
      <c r="N162" s="1" t="s">
        <v>243</v>
      </c>
    </row>
    <row r="163" spans="1:51" ht="30" customHeight="1">
      <c r="A163" s="8" t="s">
        <v>834</v>
      </c>
      <c r="B163" s="8" t="s">
        <v>612</v>
      </c>
      <c r="C163" s="8" t="s">
        <v>605</v>
      </c>
      <c r="D163" s="9">
        <v>0.106</v>
      </c>
      <c r="E163" s="12">
        <f>단가대비표!O97</f>
        <v>0</v>
      </c>
      <c r="F163" s="13">
        <f>TRUNC(E163*D163,1)</f>
        <v>0</v>
      </c>
      <c r="G163" s="12">
        <f>단가대비표!P97</f>
        <v>193212</v>
      </c>
      <c r="H163" s="13">
        <f>TRUNC(G163*D163,1)</f>
        <v>20480.400000000001</v>
      </c>
      <c r="I163" s="12">
        <f>단가대비표!V97</f>
        <v>0</v>
      </c>
      <c r="J163" s="13">
        <f>TRUNC(I163*D163,1)</f>
        <v>0</v>
      </c>
      <c r="K163" s="12">
        <f>TRUNC(E163+G163+I163,1)</f>
        <v>193212</v>
      </c>
      <c r="L163" s="13">
        <f>TRUNC(F163+H163+J163,1)</f>
        <v>20480.400000000001</v>
      </c>
      <c r="M163" s="8" t="s">
        <v>52</v>
      </c>
      <c r="N163" s="2" t="s">
        <v>243</v>
      </c>
      <c r="O163" s="2" t="s">
        <v>835</v>
      </c>
      <c r="P163" s="2" t="s">
        <v>65</v>
      </c>
      <c r="Q163" s="2" t="s">
        <v>65</v>
      </c>
      <c r="R163" s="2" t="s">
        <v>64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836</v>
      </c>
      <c r="AX163" s="2" t="s">
        <v>52</v>
      </c>
      <c r="AY163" s="2" t="s">
        <v>52</v>
      </c>
    </row>
    <row r="164" spans="1:51" ht="30" customHeight="1">
      <c r="A164" s="8" t="s">
        <v>608</v>
      </c>
      <c r="B164" s="8" t="s">
        <v>52</v>
      </c>
      <c r="C164" s="8" t="s">
        <v>52</v>
      </c>
      <c r="D164" s="9"/>
      <c r="E164" s="12"/>
      <c r="F164" s="13">
        <f>TRUNC(SUMIF(N163:N163, N162, F163:F163),0)</f>
        <v>0</v>
      </c>
      <c r="G164" s="12"/>
      <c r="H164" s="13">
        <f>TRUNC(SUMIF(N163:N163, N162, H163:H163),0)</f>
        <v>20480</v>
      </c>
      <c r="I164" s="12"/>
      <c r="J164" s="13">
        <f>TRUNC(SUMIF(N163:N163, N162, J163:J163),0)</f>
        <v>0</v>
      </c>
      <c r="K164" s="12"/>
      <c r="L164" s="13">
        <f>F164+H164+J164</f>
        <v>20480</v>
      </c>
      <c r="M164" s="8" t="s">
        <v>52</v>
      </c>
      <c r="N164" s="2" t="s">
        <v>68</v>
      </c>
      <c r="O164" s="2" t="s">
        <v>68</v>
      </c>
      <c r="P164" s="2" t="s">
        <v>52</v>
      </c>
      <c r="Q164" s="2" t="s">
        <v>52</v>
      </c>
      <c r="R164" s="2" t="s">
        <v>52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52</v>
      </c>
      <c r="AX164" s="2" t="s">
        <v>52</v>
      </c>
      <c r="AY164" s="2" t="s">
        <v>52</v>
      </c>
    </row>
    <row r="165" spans="1:51" ht="30" customHeight="1">
      <c r="A165" s="9"/>
      <c r="B165" s="9"/>
      <c r="C165" s="9"/>
      <c r="D165" s="9"/>
      <c r="E165" s="12"/>
      <c r="F165" s="13"/>
      <c r="G165" s="12"/>
      <c r="H165" s="13"/>
      <c r="I165" s="12"/>
      <c r="J165" s="13"/>
      <c r="K165" s="12"/>
      <c r="L165" s="13"/>
      <c r="M165" s="9"/>
    </row>
    <row r="166" spans="1:51" ht="30" customHeight="1">
      <c r="A166" s="47" t="s">
        <v>837</v>
      </c>
      <c r="B166" s="47"/>
      <c r="C166" s="47"/>
      <c r="D166" s="47"/>
      <c r="E166" s="48"/>
      <c r="F166" s="49"/>
      <c r="G166" s="48"/>
      <c r="H166" s="49"/>
      <c r="I166" s="48"/>
      <c r="J166" s="49"/>
      <c r="K166" s="48"/>
      <c r="L166" s="49"/>
      <c r="M166" s="47"/>
      <c r="N166" s="1" t="s">
        <v>320</v>
      </c>
    </row>
    <row r="167" spans="1:51" ht="30" customHeight="1">
      <c r="A167" s="8" t="s">
        <v>317</v>
      </c>
      <c r="B167" s="8" t="s">
        <v>838</v>
      </c>
      <c r="C167" s="8" t="s">
        <v>61</v>
      </c>
      <c r="D167" s="9">
        <v>0.11</v>
      </c>
      <c r="E167" s="12">
        <f>일위대가목록!E106</f>
        <v>1500</v>
      </c>
      <c r="F167" s="13">
        <f>TRUNC(E167*D167,1)</f>
        <v>165</v>
      </c>
      <c r="G167" s="12">
        <f>일위대가목록!F106</f>
        <v>0</v>
      </c>
      <c r="H167" s="13">
        <f>TRUNC(G167*D167,1)</f>
        <v>0</v>
      </c>
      <c r="I167" s="12">
        <f>일위대가목록!G106</f>
        <v>0</v>
      </c>
      <c r="J167" s="13">
        <f>TRUNC(I167*D167,1)</f>
        <v>0</v>
      </c>
      <c r="K167" s="12">
        <f>TRUNC(E167+G167+I167,1)</f>
        <v>1500</v>
      </c>
      <c r="L167" s="13">
        <f>TRUNC(F167+H167+J167,1)</f>
        <v>165</v>
      </c>
      <c r="M167" s="8" t="s">
        <v>839</v>
      </c>
      <c r="N167" s="2" t="s">
        <v>320</v>
      </c>
      <c r="O167" s="2" t="s">
        <v>840</v>
      </c>
      <c r="P167" s="2" t="s">
        <v>64</v>
      </c>
      <c r="Q167" s="2" t="s">
        <v>65</v>
      </c>
      <c r="R167" s="2" t="s">
        <v>65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841</v>
      </c>
      <c r="AX167" s="2" t="s">
        <v>52</v>
      </c>
      <c r="AY167" s="2" t="s">
        <v>52</v>
      </c>
    </row>
    <row r="168" spans="1:51" ht="30" customHeight="1">
      <c r="A168" s="8" t="s">
        <v>317</v>
      </c>
      <c r="B168" s="8" t="s">
        <v>842</v>
      </c>
      <c r="C168" s="8" t="s">
        <v>61</v>
      </c>
      <c r="D168" s="9">
        <v>0.11</v>
      </c>
      <c r="E168" s="12">
        <f>일위대가목록!E107</f>
        <v>0</v>
      </c>
      <c r="F168" s="13">
        <f>TRUNC(E168*D168,1)</f>
        <v>0</v>
      </c>
      <c r="G168" s="12">
        <f>일위대가목록!F107</f>
        <v>14828</v>
      </c>
      <c r="H168" s="13">
        <f>TRUNC(G168*D168,1)</f>
        <v>1631</v>
      </c>
      <c r="I168" s="12">
        <f>일위대가목록!G107</f>
        <v>0</v>
      </c>
      <c r="J168" s="13">
        <f>TRUNC(I168*D168,1)</f>
        <v>0</v>
      </c>
      <c r="K168" s="12">
        <f>TRUNC(E168+G168+I168,1)</f>
        <v>14828</v>
      </c>
      <c r="L168" s="13">
        <f>TRUNC(F168+H168+J168,1)</f>
        <v>1631</v>
      </c>
      <c r="M168" s="8" t="s">
        <v>843</v>
      </c>
      <c r="N168" s="2" t="s">
        <v>320</v>
      </c>
      <c r="O168" s="2" t="s">
        <v>844</v>
      </c>
      <c r="P168" s="2" t="s">
        <v>64</v>
      </c>
      <c r="Q168" s="2" t="s">
        <v>65</v>
      </c>
      <c r="R168" s="2" t="s">
        <v>65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845</v>
      </c>
      <c r="AX168" s="2" t="s">
        <v>52</v>
      </c>
      <c r="AY168" s="2" t="s">
        <v>52</v>
      </c>
    </row>
    <row r="169" spans="1:51" ht="30" customHeight="1">
      <c r="A169" s="8" t="s">
        <v>608</v>
      </c>
      <c r="B169" s="8" t="s">
        <v>52</v>
      </c>
      <c r="C169" s="8" t="s">
        <v>52</v>
      </c>
      <c r="D169" s="9"/>
      <c r="E169" s="12"/>
      <c r="F169" s="13">
        <f>TRUNC(SUMIF(N167:N168, N166, F167:F168),0)</f>
        <v>165</v>
      </c>
      <c r="G169" s="12"/>
      <c r="H169" s="13">
        <f>TRUNC(SUMIF(N167:N168, N166, H167:H168),0)</f>
        <v>1631</v>
      </c>
      <c r="I169" s="12"/>
      <c r="J169" s="13">
        <f>TRUNC(SUMIF(N167:N168, N166, J167:J168),0)</f>
        <v>0</v>
      </c>
      <c r="K169" s="12"/>
      <c r="L169" s="13">
        <f>F169+H169+J169</f>
        <v>1796</v>
      </c>
      <c r="M169" s="8" t="s">
        <v>52</v>
      </c>
      <c r="N169" s="2" t="s">
        <v>68</v>
      </c>
      <c r="O169" s="2" t="s">
        <v>68</v>
      </c>
      <c r="P169" s="2" t="s">
        <v>52</v>
      </c>
      <c r="Q169" s="2" t="s">
        <v>52</v>
      </c>
      <c r="R169" s="2" t="s">
        <v>52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52</v>
      </c>
      <c r="AX169" s="2" t="s">
        <v>52</v>
      </c>
      <c r="AY169" s="2" t="s">
        <v>52</v>
      </c>
    </row>
    <row r="170" spans="1:51" ht="30" customHeight="1">
      <c r="A170" s="9"/>
      <c r="B170" s="9"/>
      <c r="C170" s="9"/>
      <c r="D170" s="9"/>
      <c r="E170" s="12"/>
      <c r="F170" s="13"/>
      <c r="G170" s="12"/>
      <c r="H170" s="13"/>
      <c r="I170" s="12"/>
      <c r="J170" s="13"/>
      <c r="K170" s="12"/>
      <c r="L170" s="13"/>
      <c r="M170" s="9"/>
    </row>
    <row r="171" spans="1:51" ht="30" customHeight="1">
      <c r="A171" s="47" t="s">
        <v>846</v>
      </c>
      <c r="B171" s="47"/>
      <c r="C171" s="47"/>
      <c r="D171" s="47"/>
      <c r="E171" s="48"/>
      <c r="F171" s="49"/>
      <c r="G171" s="48"/>
      <c r="H171" s="49"/>
      <c r="I171" s="48"/>
      <c r="J171" s="49"/>
      <c r="K171" s="48"/>
      <c r="L171" s="49"/>
      <c r="M171" s="47"/>
      <c r="N171" s="1" t="s">
        <v>325</v>
      </c>
    </row>
    <row r="172" spans="1:51" ht="30" customHeight="1">
      <c r="A172" s="8" t="s">
        <v>847</v>
      </c>
      <c r="B172" s="8" t="s">
        <v>52</v>
      </c>
      <c r="C172" s="8" t="s">
        <v>61</v>
      </c>
      <c r="D172" s="9">
        <v>0.11</v>
      </c>
      <c r="E172" s="12">
        <f>일위대가목록!E108</f>
        <v>126</v>
      </c>
      <c r="F172" s="13">
        <f>TRUNC(E172*D172,1)</f>
        <v>13.8</v>
      </c>
      <c r="G172" s="12">
        <f>일위대가목록!F108</f>
        <v>2124</v>
      </c>
      <c r="H172" s="13">
        <f>TRUNC(G172*D172,1)</f>
        <v>233.6</v>
      </c>
      <c r="I172" s="12">
        <f>일위대가목록!G108</f>
        <v>0</v>
      </c>
      <c r="J172" s="13">
        <f>TRUNC(I172*D172,1)</f>
        <v>0</v>
      </c>
      <c r="K172" s="12">
        <f t="shared" ref="K172:L174" si="14">TRUNC(E172+G172+I172,1)</f>
        <v>2250</v>
      </c>
      <c r="L172" s="13">
        <f t="shared" si="14"/>
        <v>247.4</v>
      </c>
      <c r="M172" s="8" t="s">
        <v>848</v>
      </c>
      <c r="N172" s="2" t="s">
        <v>325</v>
      </c>
      <c r="O172" s="2" t="s">
        <v>849</v>
      </c>
      <c r="P172" s="2" t="s">
        <v>64</v>
      </c>
      <c r="Q172" s="2" t="s">
        <v>65</v>
      </c>
      <c r="R172" s="2" t="s">
        <v>65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850</v>
      </c>
      <c r="AX172" s="2" t="s">
        <v>52</v>
      </c>
      <c r="AY172" s="2" t="s">
        <v>52</v>
      </c>
    </row>
    <row r="173" spans="1:51" ht="30" customHeight="1">
      <c r="A173" s="8" t="s">
        <v>317</v>
      </c>
      <c r="B173" s="8" t="s">
        <v>838</v>
      </c>
      <c r="C173" s="8" t="s">
        <v>61</v>
      </c>
      <c r="D173" s="9">
        <v>0.11</v>
      </c>
      <c r="E173" s="12">
        <f>일위대가목록!E106</f>
        <v>1500</v>
      </c>
      <c r="F173" s="13">
        <f>TRUNC(E173*D173,1)</f>
        <v>165</v>
      </c>
      <c r="G173" s="12">
        <f>일위대가목록!F106</f>
        <v>0</v>
      </c>
      <c r="H173" s="13">
        <f>TRUNC(G173*D173,1)</f>
        <v>0</v>
      </c>
      <c r="I173" s="12">
        <f>일위대가목록!G106</f>
        <v>0</v>
      </c>
      <c r="J173" s="13">
        <f>TRUNC(I173*D173,1)</f>
        <v>0</v>
      </c>
      <c r="K173" s="12">
        <f t="shared" si="14"/>
        <v>1500</v>
      </c>
      <c r="L173" s="13">
        <f t="shared" si="14"/>
        <v>165</v>
      </c>
      <c r="M173" s="8" t="s">
        <v>839</v>
      </c>
      <c r="N173" s="2" t="s">
        <v>325</v>
      </c>
      <c r="O173" s="2" t="s">
        <v>840</v>
      </c>
      <c r="P173" s="2" t="s">
        <v>64</v>
      </c>
      <c r="Q173" s="2" t="s">
        <v>65</v>
      </c>
      <c r="R173" s="2" t="s">
        <v>65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851</v>
      </c>
      <c r="AX173" s="2" t="s">
        <v>52</v>
      </c>
      <c r="AY173" s="2" t="s">
        <v>52</v>
      </c>
    </row>
    <row r="174" spans="1:51" ht="30" customHeight="1">
      <c r="A174" s="8" t="s">
        <v>317</v>
      </c>
      <c r="B174" s="8" t="s">
        <v>842</v>
      </c>
      <c r="C174" s="8" t="s">
        <v>61</v>
      </c>
      <c r="D174" s="9">
        <v>0.11</v>
      </c>
      <c r="E174" s="12">
        <f>일위대가목록!E107</f>
        <v>0</v>
      </c>
      <c r="F174" s="13">
        <f>TRUNC(E174*D174,1)</f>
        <v>0</v>
      </c>
      <c r="G174" s="12">
        <f>일위대가목록!F107</f>
        <v>14828</v>
      </c>
      <c r="H174" s="13">
        <f>TRUNC(G174*D174,1)</f>
        <v>1631</v>
      </c>
      <c r="I174" s="12">
        <f>일위대가목록!G107</f>
        <v>0</v>
      </c>
      <c r="J174" s="13">
        <f>TRUNC(I174*D174,1)</f>
        <v>0</v>
      </c>
      <c r="K174" s="12">
        <f t="shared" si="14"/>
        <v>14828</v>
      </c>
      <c r="L174" s="13">
        <f t="shared" si="14"/>
        <v>1631</v>
      </c>
      <c r="M174" s="8" t="s">
        <v>843</v>
      </c>
      <c r="N174" s="2" t="s">
        <v>325</v>
      </c>
      <c r="O174" s="2" t="s">
        <v>844</v>
      </c>
      <c r="P174" s="2" t="s">
        <v>64</v>
      </c>
      <c r="Q174" s="2" t="s">
        <v>65</v>
      </c>
      <c r="R174" s="2" t="s">
        <v>65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852</v>
      </c>
      <c r="AX174" s="2" t="s">
        <v>52</v>
      </c>
      <c r="AY174" s="2" t="s">
        <v>52</v>
      </c>
    </row>
    <row r="175" spans="1:51" ht="30" customHeight="1">
      <c r="A175" s="8" t="s">
        <v>608</v>
      </c>
      <c r="B175" s="8" t="s">
        <v>52</v>
      </c>
      <c r="C175" s="8" t="s">
        <v>52</v>
      </c>
      <c r="D175" s="9"/>
      <c r="E175" s="12"/>
      <c r="F175" s="13">
        <f>TRUNC(SUMIF(N172:N174, N171, F172:F174),0)</f>
        <v>178</v>
      </c>
      <c r="G175" s="12"/>
      <c r="H175" s="13">
        <f>TRUNC(SUMIF(N172:N174, N171, H172:H174),0)</f>
        <v>1864</v>
      </c>
      <c r="I175" s="12"/>
      <c r="J175" s="13">
        <f>TRUNC(SUMIF(N172:N174, N171, J172:J174),0)</f>
        <v>0</v>
      </c>
      <c r="K175" s="12"/>
      <c r="L175" s="13">
        <f>F175+H175+J175</f>
        <v>2042</v>
      </c>
      <c r="M175" s="8" t="s">
        <v>52</v>
      </c>
      <c r="N175" s="2" t="s">
        <v>68</v>
      </c>
      <c r="O175" s="2" t="s">
        <v>68</v>
      </c>
      <c r="P175" s="2" t="s">
        <v>52</v>
      </c>
      <c r="Q175" s="2" t="s">
        <v>52</v>
      </c>
      <c r="R175" s="2" t="s">
        <v>52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52</v>
      </c>
      <c r="AX175" s="2" t="s">
        <v>52</v>
      </c>
      <c r="AY175" s="2" t="s">
        <v>52</v>
      </c>
    </row>
    <row r="176" spans="1:51" ht="30" customHeight="1">
      <c r="A176" s="9"/>
      <c r="B176" s="9"/>
      <c r="C176" s="9"/>
      <c r="D176" s="9"/>
      <c r="E176" s="12"/>
      <c r="F176" s="13"/>
      <c r="G176" s="12"/>
      <c r="H176" s="13"/>
      <c r="I176" s="12"/>
      <c r="J176" s="13"/>
      <c r="K176" s="12"/>
      <c r="L176" s="13"/>
      <c r="M176" s="9"/>
    </row>
    <row r="177" spans="1:51" ht="30" customHeight="1">
      <c r="A177" s="47" t="s">
        <v>853</v>
      </c>
      <c r="B177" s="47"/>
      <c r="C177" s="47"/>
      <c r="D177" s="47"/>
      <c r="E177" s="48"/>
      <c r="F177" s="49"/>
      <c r="G177" s="48"/>
      <c r="H177" s="49"/>
      <c r="I177" s="48"/>
      <c r="J177" s="49"/>
      <c r="K177" s="48"/>
      <c r="L177" s="49"/>
      <c r="M177" s="47"/>
      <c r="N177" s="1" t="s">
        <v>330</v>
      </c>
    </row>
    <row r="178" spans="1:51" ht="30" customHeight="1">
      <c r="A178" s="8" t="s">
        <v>847</v>
      </c>
      <c r="B178" s="8" t="s">
        <v>52</v>
      </c>
      <c r="C178" s="8" t="s">
        <v>61</v>
      </c>
      <c r="D178" s="9">
        <v>1</v>
      </c>
      <c r="E178" s="12">
        <f>일위대가목록!E108</f>
        <v>126</v>
      </c>
      <c r="F178" s="13">
        <f>TRUNC(E178*D178,1)</f>
        <v>126</v>
      </c>
      <c r="G178" s="12">
        <f>일위대가목록!F108</f>
        <v>2124</v>
      </c>
      <c r="H178" s="13">
        <f>TRUNC(G178*D178,1)</f>
        <v>2124</v>
      </c>
      <c r="I178" s="12">
        <f>일위대가목록!G108</f>
        <v>0</v>
      </c>
      <c r="J178" s="13">
        <f>TRUNC(I178*D178,1)</f>
        <v>0</v>
      </c>
      <c r="K178" s="12">
        <f t="shared" ref="K178:L180" si="15">TRUNC(E178+G178+I178,1)</f>
        <v>2250</v>
      </c>
      <c r="L178" s="13">
        <f t="shared" si="15"/>
        <v>2250</v>
      </c>
      <c r="M178" s="8" t="s">
        <v>848</v>
      </c>
      <c r="N178" s="2" t="s">
        <v>330</v>
      </c>
      <c r="O178" s="2" t="s">
        <v>849</v>
      </c>
      <c r="P178" s="2" t="s">
        <v>64</v>
      </c>
      <c r="Q178" s="2" t="s">
        <v>65</v>
      </c>
      <c r="R178" s="2" t="s">
        <v>65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855</v>
      </c>
      <c r="AX178" s="2" t="s">
        <v>52</v>
      </c>
      <c r="AY178" s="2" t="s">
        <v>52</v>
      </c>
    </row>
    <row r="179" spans="1:51" ht="30" customHeight="1">
      <c r="A179" s="8" t="s">
        <v>856</v>
      </c>
      <c r="B179" s="8" t="s">
        <v>857</v>
      </c>
      <c r="C179" s="8" t="s">
        <v>61</v>
      </c>
      <c r="D179" s="9">
        <v>1</v>
      </c>
      <c r="E179" s="12">
        <f>일위대가목록!E109</f>
        <v>515</v>
      </c>
      <c r="F179" s="13">
        <f>TRUNC(E179*D179,1)</f>
        <v>515</v>
      </c>
      <c r="G179" s="12">
        <f>일위대가목록!F109</f>
        <v>0</v>
      </c>
      <c r="H179" s="13">
        <f>TRUNC(G179*D179,1)</f>
        <v>0</v>
      </c>
      <c r="I179" s="12">
        <f>일위대가목록!G109</f>
        <v>0</v>
      </c>
      <c r="J179" s="13">
        <f>TRUNC(I179*D179,1)</f>
        <v>0</v>
      </c>
      <c r="K179" s="12">
        <f t="shared" si="15"/>
        <v>515</v>
      </c>
      <c r="L179" s="13">
        <f t="shared" si="15"/>
        <v>515</v>
      </c>
      <c r="M179" s="8" t="s">
        <v>858</v>
      </c>
      <c r="N179" s="2" t="s">
        <v>330</v>
      </c>
      <c r="O179" s="2" t="s">
        <v>859</v>
      </c>
      <c r="P179" s="2" t="s">
        <v>64</v>
      </c>
      <c r="Q179" s="2" t="s">
        <v>65</v>
      </c>
      <c r="R179" s="2" t="s">
        <v>65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860</v>
      </c>
      <c r="AX179" s="2" t="s">
        <v>52</v>
      </c>
      <c r="AY179" s="2" t="s">
        <v>52</v>
      </c>
    </row>
    <row r="180" spans="1:51" ht="30" customHeight="1">
      <c r="A180" s="8" t="s">
        <v>856</v>
      </c>
      <c r="B180" s="8" t="s">
        <v>861</v>
      </c>
      <c r="C180" s="8" t="s">
        <v>61</v>
      </c>
      <c r="D180" s="9">
        <v>1</v>
      </c>
      <c r="E180" s="12">
        <f>일위대가목록!E110</f>
        <v>0</v>
      </c>
      <c r="F180" s="13">
        <f>TRUNC(E180*D180,1)</f>
        <v>0</v>
      </c>
      <c r="G180" s="12">
        <f>일위대가목록!F110</f>
        <v>5319</v>
      </c>
      <c r="H180" s="13">
        <f>TRUNC(G180*D180,1)</f>
        <v>5319</v>
      </c>
      <c r="I180" s="12">
        <f>일위대가목록!G110</f>
        <v>0</v>
      </c>
      <c r="J180" s="13">
        <f>TRUNC(I180*D180,1)</f>
        <v>0</v>
      </c>
      <c r="K180" s="12">
        <f t="shared" si="15"/>
        <v>5319</v>
      </c>
      <c r="L180" s="13">
        <f t="shared" si="15"/>
        <v>5319</v>
      </c>
      <c r="M180" s="8" t="s">
        <v>862</v>
      </c>
      <c r="N180" s="2" t="s">
        <v>330</v>
      </c>
      <c r="O180" s="2" t="s">
        <v>863</v>
      </c>
      <c r="P180" s="2" t="s">
        <v>64</v>
      </c>
      <c r="Q180" s="2" t="s">
        <v>65</v>
      </c>
      <c r="R180" s="2" t="s">
        <v>65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864</v>
      </c>
      <c r="AX180" s="2" t="s">
        <v>52</v>
      </c>
      <c r="AY180" s="2" t="s">
        <v>52</v>
      </c>
    </row>
    <row r="181" spans="1:51" ht="30" customHeight="1">
      <c r="A181" s="8" t="s">
        <v>608</v>
      </c>
      <c r="B181" s="8" t="s">
        <v>52</v>
      </c>
      <c r="C181" s="8" t="s">
        <v>52</v>
      </c>
      <c r="D181" s="9"/>
      <c r="E181" s="12"/>
      <c r="F181" s="13">
        <f>TRUNC(SUMIF(N178:N180, N177, F178:F180),0)</f>
        <v>641</v>
      </c>
      <c r="G181" s="12"/>
      <c r="H181" s="13">
        <f>TRUNC(SUMIF(N178:N180, N177, H178:H180),0)</f>
        <v>7443</v>
      </c>
      <c r="I181" s="12"/>
      <c r="J181" s="13">
        <f>TRUNC(SUMIF(N178:N180, N177, J178:J180),0)</f>
        <v>0</v>
      </c>
      <c r="K181" s="12"/>
      <c r="L181" s="13">
        <f>F181+H181+J181</f>
        <v>8084</v>
      </c>
      <c r="M181" s="8" t="s">
        <v>52</v>
      </c>
      <c r="N181" s="2" t="s">
        <v>68</v>
      </c>
      <c r="O181" s="2" t="s">
        <v>68</v>
      </c>
      <c r="P181" s="2" t="s">
        <v>52</v>
      </c>
      <c r="Q181" s="2" t="s">
        <v>52</v>
      </c>
      <c r="R181" s="2" t="s">
        <v>52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52</v>
      </c>
      <c r="AX181" s="2" t="s">
        <v>52</v>
      </c>
      <c r="AY181" s="2" t="s">
        <v>52</v>
      </c>
    </row>
    <row r="182" spans="1:51" ht="30" customHeight="1">
      <c r="A182" s="9"/>
      <c r="B182" s="9"/>
      <c r="C182" s="9"/>
      <c r="D182" s="9"/>
      <c r="E182" s="12"/>
      <c r="F182" s="13"/>
      <c r="G182" s="12"/>
      <c r="H182" s="13"/>
      <c r="I182" s="12"/>
      <c r="J182" s="13"/>
      <c r="K182" s="12"/>
      <c r="L182" s="13"/>
      <c r="M182" s="9"/>
    </row>
    <row r="183" spans="1:51" ht="30" customHeight="1">
      <c r="A183" s="47" t="s">
        <v>865</v>
      </c>
      <c r="B183" s="47"/>
      <c r="C183" s="47"/>
      <c r="D183" s="47"/>
      <c r="E183" s="48"/>
      <c r="F183" s="49"/>
      <c r="G183" s="48"/>
      <c r="H183" s="49"/>
      <c r="I183" s="48"/>
      <c r="J183" s="49"/>
      <c r="K183" s="48"/>
      <c r="L183" s="49"/>
      <c r="M183" s="47"/>
      <c r="N183" s="1" t="s">
        <v>334</v>
      </c>
    </row>
    <row r="184" spans="1:51" ht="30" customHeight="1">
      <c r="A184" s="8" t="s">
        <v>867</v>
      </c>
      <c r="B184" s="8" t="s">
        <v>868</v>
      </c>
      <c r="C184" s="8" t="s">
        <v>61</v>
      </c>
      <c r="D184" s="9">
        <v>1</v>
      </c>
      <c r="E184" s="12">
        <f>일위대가목록!E111</f>
        <v>1478</v>
      </c>
      <c r="F184" s="13">
        <f>TRUNC(E184*D184,1)</f>
        <v>1478</v>
      </c>
      <c r="G184" s="12">
        <f>일위대가목록!F111</f>
        <v>8334</v>
      </c>
      <c r="H184" s="13">
        <f>TRUNC(G184*D184,1)</f>
        <v>8334</v>
      </c>
      <c r="I184" s="12">
        <f>일위대가목록!G111</f>
        <v>166</v>
      </c>
      <c r="J184" s="13">
        <f>TRUNC(I184*D184,1)</f>
        <v>166</v>
      </c>
      <c r="K184" s="12">
        <f t="shared" ref="K184:L186" si="16">TRUNC(E184+G184+I184,1)</f>
        <v>9978</v>
      </c>
      <c r="L184" s="13">
        <f t="shared" si="16"/>
        <v>9978</v>
      </c>
      <c r="M184" s="8" t="s">
        <v>869</v>
      </c>
      <c r="N184" s="2" t="s">
        <v>334</v>
      </c>
      <c r="O184" s="2" t="s">
        <v>870</v>
      </c>
      <c r="P184" s="2" t="s">
        <v>64</v>
      </c>
      <c r="Q184" s="2" t="s">
        <v>65</v>
      </c>
      <c r="R184" s="2" t="s">
        <v>65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871</v>
      </c>
      <c r="AX184" s="2" t="s">
        <v>52</v>
      </c>
      <c r="AY184" s="2" t="s">
        <v>52</v>
      </c>
    </row>
    <row r="185" spans="1:51" ht="30" customHeight="1">
      <c r="A185" s="8" t="s">
        <v>856</v>
      </c>
      <c r="B185" s="8" t="s">
        <v>857</v>
      </c>
      <c r="C185" s="8" t="s">
        <v>61</v>
      </c>
      <c r="D185" s="9">
        <v>1</v>
      </c>
      <c r="E185" s="12">
        <f>일위대가목록!E109</f>
        <v>515</v>
      </c>
      <c r="F185" s="13">
        <f>TRUNC(E185*D185,1)</f>
        <v>515</v>
      </c>
      <c r="G185" s="12">
        <f>일위대가목록!F109</f>
        <v>0</v>
      </c>
      <c r="H185" s="13">
        <f>TRUNC(G185*D185,1)</f>
        <v>0</v>
      </c>
      <c r="I185" s="12">
        <f>일위대가목록!G109</f>
        <v>0</v>
      </c>
      <c r="J185" s="13">
        <f>TRUNC(I185*D185,1)</f>
        <v>0</v>
      </c>
      <c r="K185" s="12">
        <f t="shared" si="16"/>
        <v>515</v>
      </c>
      <c r="L185" s="13">
        <f t="shared" si="16"/>
        <v>515</v>
      </c>
      <c r="M185" s="8" t="s">
        <v>858</v>
      </c>
      <c r="N185" s="2" t="s">
        <v>334</v>
      </c>
      <c r="O185" s="2" t="s">
        <v>859</v>
      </c>
      <c r="P185" s="2" t="s">
        <v>64</v>
      </c>
      <c r="Q185" s="2" t="s">
        <v>65</v>
      </c>
      <c r="R185" s="2" t="s">
        <v>65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872</v>
      </c>
      <c r="AX185" s="2" t="s">
        <v>52</v>
      </c>
      <c r="AY185" s="2" t="s">
        <v>52</v>
      </c>
    </row>
    <row r="186" spans="1:51" ht="30" customHeight="1">
      <c r="A186" s="8" t="s">
        <v>856</v>
      </c>
      <c r="B186" s="8" t="s">
        <v>861</v>
      </c>
      <c r="C186" s="8" t="s">
        <v>61</v>
      </c>
      <c r="D186" s="9">
        <v>1</v>
      </c>
      <c r="E186" s="12">
        <f>일위대가목록!E110</f>
        <v>0</v>
      </c>
      <c r="F186" s="13">
        <f>TRUNC(E186*D186,1)</f>
        <v>0</v>
      </c>
      <c r="G186" s="12">
        <f>일위대가목록!F110</f>
        <v>5319</v>
      </c>
      <c r="H186" s="13">
        <f>TRUNC(G186*D186,1)</f>
        <v>5319</v>
      </c>
      <c r="I186" s="12">
        <f>일위대가목록!G110</f>
        <v>0</v>
      </c>
      <c r="J186" s="13">
        <f>TRUNC(I186*D186,1)</f>
        <v>0</v>
      </c>
      <c r="K186" s="12">
        <f t="shared" si="16"/>
        <v>5319</v>
      </c>
      <c r="L186" s="13">
        <f t="shared" si="16"/>
        <v>5319</v>
      </c>
      <c r="M186" s="8" t="s">
        <v>862</v>
      </c>
      <c r="N186" s="2" t="s">
        <v>334</v>
      </c>
      <c r="O186" s="2" t="s">
        <v>863</v>
      </c>
      <c r="P186" s="2" t="s">
        <v>64</v>
      </c>
      <c r="Q186" s="2" t="s">
        <v>65</v>
      </c>
      <c r="R186" s="2" t="s">
        <v>65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873</v>
      </c>
      <c r="AX186" s="2" t="s">
        <v>52</v>
      </c>
      <c r="AY186" s="2" t="s">
        <v>52</v>
      </c>
    </row>
    <row r="187" spans="1:51" ht="30" customHeight="1">
      <c r="A187" s="8" t="s">
        <v>608</v>
      </c>
      <c r="B187" s="8" t="s">
        <v>52</v>
      </c>
      <c r="C187" s="8" t="s">
        <v>52</v>
      </c>
      <c r="D187" s="9"/>
      <c r="E187" s="12"/>
      <c r="F187" s="13">
        <f>TRUNC(SUMIF(N184:N186, N183, F184:F186),0)</f>
        <v>1993</v>
      </c>
      <c r="G187" s="12"/>
      <c r="H187" s="13">
        <f>TRUNC(SUMIF(N184:N186, N183, H184:H186),0)</f>
        <v>13653</v>
      </c>
      <c r="I187" s="12"/>
      <c r="J187" s="13">
        <f>TRUNC(SUMIF(N184:N186, N183, J184:J186),0)</f>
        <v>166</v>
      </c>
      <c r="K187" s="12"/>
      <c r="L187" s="13">
        <f>F187+H187+J187</f>
        <v>15812</v>
      </c>
      <c r="M187" s="8" t="s">
        <v>52</v>
      </c>
      <c r="N187" s="2" t="s">
        <v>68</v>
      </c>
      <c r="O187" s="2" t="s">
        <v>68</v>
      </c>
      <c r="P187" s="2" t="s">
        <v>52</v>
      </c>
      <c r="Q187" s="2" t="s">
        <v>52</v>
      </c>
      <c r="R187" s="2" t="s">
        <v>52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52</v>
      </c>
      <c r="AX187" s="2" t="s">
        <v>52</v>
      </c>
      <c r="AY187" s="2" t="s">
        <v>52</v>
      </c>
    </row>
    <row r="188" spans="1:51" ht="30" customHeight="1">
      <c r="A188" s="9"/>
      <c r="B188" s="9"/>
      <c r="C188" s="9"/>
      <c r="D188" s="9"/>
      <c r="E188" s="12"/>
      <c r="F188" s="13"/>
      <c r="G188" s="12"/>
      <c r="H188" s="13"/>
      <c r="I188" s="12"/>
      <c r="J188" s="13"/>
      <c r="K188" s="12"/>
      <c r="L188" s="13"/>
      <c r="M188" s="9"/>
    </row>
    <row r="189" spans="1:51" ht="30" customHeight="1">
      <c r="A189" s="47" t="s">
        <v>874</v>
      </c>
      <c r="B189" s="47"/>
      <c r="C189" s="47"/>
      <c r="D189" s="47"/>
      <c r="E189" s="48"/>
      <c r="F189" s="49"/>
      <c r="G189" s="48"/>
      <c r="H189" s="49"/>
      <c r="I189" s="48"/>
      <c r="J189" s="49"/>
      <c r="K189" s="48"/>
      <c r="L189" s="49"/>
      <c r="M189" s="47"/>
      <c r="N189" s="1" t="s">
        <v>338</v>
      </c>
    </row>
    <row r="190" spans="1:51" ht="30" customHeight="1">
      <c r="A190" s="8" t="s">
        <v>867</v>
      </c>
      <c r="B190" s="8" t="s">
        <v>875</v>
      </c>
      <c r="C190" s="8" t="s">
        <v>61</v>
      </c>
      <c r="D190" s="9">
        <v>1</v>
      </c>
      <c r="E190" s="12">
        <f>일위대가목록!E112</f>
        <v>1478</v>
      </c>
      <c r="F190" s="13">
        <f>TRUNC(E190*D190,1)</f>
        <v>1478</v>
      </c>
      <c r="G190" s="12">
        <f>일위대가목록!F112</f>
        <v>10001</v>
      </c>
      <c r="H190" s="13">
        <f>TRUNC(G190*D190,1)</f>
        <v>10001</v>
      </c>
      <c r="I190" s="12">
        <f>일위대가목록!G112</f>
        <v>166</v>
      </c>
      <c r="J190" s="13">
        <f>TRUNC(I190*D190,1)</f>
        <v>166</v>
      </c>
      <c r="K190" s="12">
        <f t="shared" ref="K190:L192" si="17">TRUNC(E190+G190+I190,1)</f>
        <v>11645</v>
      </c>
      <c r="L190" s="13">
        <f t="shared" si="17"/>
        <v>11645</v>
      </c>
      <c r="M190" s="8" t="s">
        <v>876</v>
      </c>
      <c r="N190" s="2" t="s">
        <v>338</v>
      </c>
      <c r="O190" s="2" t="s">
        <v>877</v>
      </c>
      <c r="P190" s="2" t="s">
        <v>64</v>
      </c>
      <c r="Q190" s="2" t="s">
        <v>65</v>
      </c>
      <c r="R190" s="2" t="s">
        <v>65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878</v>
      </c>
      <c r="AX190" s="2" t="s">
        <v>52</v>
      </c>
      <c r="AY190" s="2" t="s">
        <v>52</v>
      </c>
    </row>
    <row r="191" spans="1:51" ht="30" customHeight="1">
      <c r="A191" s="8" t="s">
        <v>856</v>
      </c>
      <c r="B191" s="8" t="s">
        <v>857</v>
      </c>
      <c r="C191" s="8" t="s">
        <v>61</v>
      </c>
      <c r="D191" s="9">
        <v>1</v>
      </c>
      <c r="E191" s="12">
        <f>일위대가목록!E109</f>
        <v>515</v>
      </c>
      <c r="F191" s="13">
        <f>TRUNC(E191*D191,1)</f>
        <v>515</v>
      </c>
      <c r="G191" s="12">
        <f>일위대가목록!F109</f>
        <v>0</v>
      </c>
      <c r="H191" s="13">
        <f>TRUNC(G191*D191,1)</f>
        <v>0</v>
      </c>
      <c r="I191" s="12">
        <f>일위대가목록!G109</f>
        <v>0</v>
      </c>
      <c r="J191" s="13">
        <f>TRUNC(I191*D191,1)</f>
        <v>0</v>
      </c>
      <c r="K191" s="12">
        <f t="shared" si="17"/>
        <v>515</v>
      </c>
      <c r="L191" s="13">
        <f t="shared" si="17"/>
        <v>515</v>
      </c>
      <c r="M191" s="8" t="s">
        <v>858</v>
      </c>
      <c r="N191" s="2" t="s">
        <v>338</v>
      </c>
      <c r="O191" s="2" t="s">
        <v>859</v>
      </c>
      <c r="P191" s="2" t="s">
        <v>64</v>
      </c>
      <c r="Q191" s="2" t="s">
        <v>65</v>
      </c>
      <c r="R191" s="2" t="s">
        <v>65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879</v>
      </c>
      <c r="AX191" s="2" t="s">
        <v>52</v>
      </c>
      <c r="AY191" s="2" t="s">
        <v>52</v>
      </c>
    </row>
    <row r="192" spans="1:51" ht="30" customHeight="1">
      <c r="A192" s="8" t="s">
        <v>856</v>
      </c>
      <c r="B192" s="8" t="s">
        <v>880</v>
      </c>
      <c r="C192" s="8" t="s">
        <v>61</v>
      </c>
      <c r="D192" s="9">
        <v>1</v>
      </c>
      <c r="E192" s="12">
        <f>일위대가목록!E113</f>
        <v>0</v>
      </c>
      <c r="F192" s="13">
        <f>TRUNC(E192*D192,1)</f>
        <v>0</v>
      </c>
      <c r="G192" s="12">
        <f>일위대가목록!F113</f>
        <v>6383</v>
      </c>
      <c r="H192" s="13">
        <f>TRUNC(G192*D192,1)</f>
        <v>6383</v>
      </c>
      <c r="I192" s="12">
        <f>일위대가목록!G113</f>
        <v>0</v>
      </c>
      <c r="J192" s="13">
        <f>TRUNC(I192*D192,1)</f>
        <v>0</v>
      </c>
      <c r="K192" s="12">
        <f t="shared" si="17"/>
        <v>6383</v>
      </c>
      <c r="L192" s="13">
        <f t="shared" si="17"/>
        <v>6383</v>
      </c>
      <c r="M192" s="8" t="s">
        <v>881</v>
      </c>
      <c r="N192" s="2" t="s">
        <v>338</v>
      </c>
      <c r="O192" s="2" t="s">
        <v>882</v>
      </c>
      <c r="P192" s="2" t="s">
        <v>64</v>
      </c>
      <c r="Q192" s="2" t="s">
        <v>65</v>
      </c>
      <c r="R192" s="2" t="s">
        <v>65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883</v>
      </c>
      <c r="AX192" s="2" t="s">
        <v>52</v>
      </c>
      <c r="AY192" s="2" t="s">
        <v>52</v>
      </c>
    </row>
    <row r="193" spans="1:51" ht="30" customHeight="1">
      <c r="A193" s="8" t="s">
        <v>608</v>
      </c>
      <c r="B193" s="8" t="s">
        <v>52</v>
      </c>
      <c r="C193" s="8" t="s">
        <v>52</v>
      </c>
      <c r="D193" s="9"/>
      <c r="E193" s="12"/>
      <c r="F193" s="13">
        <f>TRUNC(SUMIF(N190:N192, N189, F190:F192),0)</f>
        <v>1993</v>
      </c>
      <c r="G193" s="12"/>
      <c r="H193" s="13">
        <f>TRUNC(SUMIF(N190:N192, N189, H190:H192),0)</f>
        <v>16384</v>
      </c>
      <c r="I193" s="12"/>
      <c r="J193" s="13">
        <f>TRUNC(SUMIF(N190:N192, N189, J190:J192),0)</f>
        <v>166</v>
      </c>
      <c r="K193" s="12"/>
      <c r="L193" s="13">
        <f>F193+H193+J193</f>
        <v>18543</v>
      </c>
      <c r="M193" s="8" t="s">
        <v>52</v>
      </c>
      <c r="N193" s="2" t="s">
        <v>68</v>
      </c>
      <c r="O193" s="2" t="s">
        <v>68</v>
      </c>
      <c r="P193" s="2" t="s">
        <v>52</v>
      </c>
      <c r="Q193" s="2" t="s">
        <v>52</v>
      </c>
      <c r="R193" s="2" t="s">
        <v>52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52</v>
      </c>
      <c r="AX193" s="2" t="s">
        <v>52</v>
      </c>
      <c r="AY193" s="2" t="s">
        <v>52</v>
      </c>
    </row>
    <row r="194" spans="1:51" ht="30" customHeight="1">
      <c r="A194" s="9"/>
      <c r="B194" s="9"/>
      <c r="C194" s="9"/>
      <c r="D194" s="9"/>
      <c r="E194" s="12"/>
      <c r="F194" s="13"/>
      <c r="G194" s="12"/>
      <c r="H194" s="13"/>
      <c r="I194" s="12"/>
      <c r="J194" s="13"/>
      <c r="K194" s="12"/>
      <c r="L194" s="13"/>
      <c r="M194" s="9"/>
    </row>
    <row r="195" spans="1:51" ht="30" customHeight="1">
      <c r="A195" s="47" t="s">
        <v>884</v>
      </c>
      <c r="B195" s="47"/>
      <c r="C195" s="47"/>
      <c r="D195" s="47"/>
      <c r="E195" s="48"/>
      <c r="F195" s="49"/>
      <c r="G195" s="48"/>
      <c r="H195" s="49"/>
      <c r="I195" s="48"/>
      <c r="J195" s="49"/>
      <c r="K195" s="48"/>
      <c r="L195" s="49"/>
      <c r="M195" s="47"/>
      <c r="N195" s="1" t="s">
        <v>343</v>
      </c>
    </row>
    <row r="196" spans="1:51" ht="30" customHeight="1">
      <c r="A196" s="8" t="s">
        <v>886</v>
      </c>
      <c r="B196" s="8" t="s">
        <v>887</v>
      </c>
      <c r="C196" s="8" t="s">
        <v>61</v>
      </c>
      <c r="D196" s="9">
        <v>1</v>
      </c>
      <c r="E196" s="12">
        <f>일위대가목록!E114</f>
        <v>6047</v>
      </c>
      <c r="F196" s="13">
        <f>TRUNC(E196*D196,1)</f>
        <v>6047</v>
      </c>
      <c r="G196" s="12">
        <f>일위대가목록!F114</f>
        <v>0</v>
      </c>
      <c r="H196" s="13">
        <f>TRUNC(G196*D196,1)</f>
        <v>0</v>
      </c>
      <c r="I196" s="12">
        <f>일위대가목록!G114</f>
        <v>0</v>
      </c>
      <c r="J196" s="13">
        <f>TRUNC(I196*D196,1)</f>
        <v>0</v>
      </c>
      <c r="K196" s="12">
        <f>TRUNC(E196+G196+I196,1)</f>
        <v>6047</v>
      </c>
      <c r="L196" s="13">
        <f>TRUNC(F196+H196+J196,1)</f>
        <v>6047</v>
      </c>
      <c r="M196" s="8" t="s">
        <v>888</v>
      </c>
      <c r="N196" s="2" t="s">
        <v>343</v>
      </c>
      <c r="O196" s="2" t="s">
        <v>889</v>
      </c>
      <c r="P196" s="2" t="s">
        <v>64</v>
      </c>
      <c r="Q196" s="2" t="s">
        <v>65</v>
      </c>
      <c r="R196" s="2" t="s">
        <v>65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890</v>
      </c>
      <c r="AX196" s="2" t="s">
        <v>52</v>
      </c>
      <c r="AY196" s="2" t="s">
        <v>52</v>
      </c>
    </row>
    <row r="197" spans="1:51" ht="30" customHeight="1">
      <c r="A197" s="8" t="s">
        <v>340</v>
      </c>
      <c r="B197" s="8" t="s">
        <v>891</v>
      </c>
      <c r="C197" s="8" t="s">
        <v>61</v>
      </c>
      <c r="D197" s="9">
        <v>1</v>
      </c>
      <c r="E197" s="12">
        <f>일위대가목록!E115</f>
        <v>0</v>
      </c>
      <c r="F197" s="13">
        <f>TRUNC(E197*D197,1)</f>
        <v>0</v>
      </c>
      <c r="G197" s="12">
        <f>일위대가목록!F115</f>
        <v>8852</v>
      </c>
      <c r="H197" s="13">
        <f>TRUNC(G197*D197,1)</f>
        <v>8852</v>
      </c>
      <c r="I197" s="12">
        <f>일위대가목록!G115</f>
        <v>0</v>
      </c>
      <c r="J197" s="13">
        <f>TRUNC(I197*D197,1)</f>
        <v>0</v>
      </c>
      <c r="K197" s="12">
        <f>TRUNC(E197+G197+I197,1)</f>
        <v>8852</v>
      </c>
      <c r="L197" s="13">
        <f>TRUNC(F197+H197+J197,1)</f>
        <v>8852</v>
      </c>
      <c r="M197" s="8" t="s">
        <v>892</v>
      </c>
      <c r="N197" s="2" t="s">
        <v>343</v>
      </c>
      <c r="O197" s="2" t="s">
        <v>893</v>
      </c>
      <c r="P197" s="2" t="s">
        <v>64</v>
      </c>
      <c r="Q197" s="2" t="s">
        <v>65</v>
      </c>
      <c r="R197" s="2" t="s">
        <v>65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894</v>
      </c>
      <c r="AX197" s="2" t="s">
        <v>52</v>
      </c>
      <c r="AY197" s="2" t="s">
        <v>52</v>
      </c>
    </row>
    <row r="198" spans="1:51" ht="30" customHeight="1">
      <c r="A198" s="8" t="s">
        <v>608</v>
      </c>
      <c r="B198" s="8" t="s">
        <v>52</v>
      </c>
      <c r="C198" s="8" t="s">
        <v>52</v>
      </c>
      <c r="D198" s="9"/>
      <c r="E198" s="12"/>
      <c r="F198" s="13">
        <f>TRUNC(SUMIF(N196:N197, N195, F196:F197),0)</f>
        <v>6047</v>
      </c>
      <c r="G198" s="12"/>
      <c r="H198" s="13">
        <f>TRUNC(SUMIF(N196:N197, N195, H196:H197),0)</f>
        <v>8852</v>
      </c>
      <c r="I198" s="12"/>
      <c r="J198" s="13">
        <f>TRUNC(SUMIF(N196:N197, N195, J196:J197),0)</f>
        <v>0</v>
      </c>
      <c r="K198" s="12"/>
      <c r="L198" s="13">
        <f>F198+H198+J198</f>
        <v>14899</v>
      </c>
      <c r="M198" s="8" t="s">
        <v>52</v>
      </c>
      <c r="N198" s="2" t="s">
        <v>68</v>
      </c>
      <c r="O198" s="2" t="s">
        <v>68</v>
      </c>
      <c r="P198" s="2" t="s">
        <v>52</v>
      </c>
      <c r="Q198" s="2" t="s">
        <v>52</v>
      </c>
      <c r="R198" s="2" t="s">
        <v>52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52</v>
      </c>
      <c r="AX198" s="2" t="s">
        <v>52</v>
      </c>
      <c r="AY198" s="2" t="s">
        <v>52</v>
      </c>
    </row>
    <row r="199" spans="1:51" ht="30" customHeight="1">
      <c r="A199" s="9"/>
      <c r="B199" s="9"/>
      <c r="C199" s="9"/>
      <c r="D199" s="9"/>
      <c r="E199" s="12"/>
      <c r="F199" s="13"/>
      <c r="G199" s="12"/>
      <c r="H199" s="13"/>
      <c r="I199" s="12"/>
      <c r="J199" s="13"/>
      <c r="K199" s="12"/>
      <c r="L199" s="13"/>
      <c r="M199" s="9"/>
    </row>
    <row r="200" spans="1:51" ht="30" customHeight="1">
      <c r="A200" s="47" t="s">
        <v>895</v>
      </c>
      <c r="B200" s="47"/>
      <c r="C200" s="47"/>
      <c r="D200" s="47"/>
      <c r="E200" s="48"/>
      <c r="F200" s="49"/>
      <c r="G200" s="48"/>
      <c r="H200" s="49"/>
      <c r="I200" s="48"/>
      <c r="J200" s="49"/>
      <c r="K200" s="48"/>
      <c r="L200" s="49"/>
      <c r="M200" s="47"/>
      <c r="N200" s="1" t="s">
        <v>351</v>
      </c>
    </row>
    <row r="201" spans="1:51" ht="30" customHeight="1">
      <c r="A201" s="8" t="s">
        <v>897</v>
      </c>
      <c r="B201" s="8" t="s">
        <v>898</v>
      </c>
      <c r="C201" s="8" t="s">
        <v>349</v>
      </c>
      <c r="D201" s="9">
        <v>1</v>
      </c>
      <c r="E201" s="12">
        <f>일위대가목록!E116</f>
        <v>2332</v>
      </c>
      <c r="F201" s="13">
        <f>TRUNC(E201*D201,1)</f>
        <v>2332</v>
      </c>
      <c r="G201" s="12">
        <f>일위대가목록!F116</f>
        <v>80818</v>
      </c>
      <c r="H201" s="13">
        <f>TRUNC(G201*D201,1)</f>
        <v>80818</v>
      </c>
      <c r="I201" s="12">
        <f>일위대가목록!G116</f>
        <v>2145</v>
      </c>
      <c r="J201" s="13">
        <f>TRUNC(I201*D201,1)</f>
        <v>2145</v>
      </c>
      <c r="K201" s="12">
        <f>TRUNC(E201+G201+I201,1)</f>
        <v>85295</v>
      </c>
      <c r="L201" s="13">
        <f>TRUNC(F201+H201+J201,1)</f>
        <v>85295</v>
      </c>
      <c r="M201" s="8" t="s">
        <v>899</v>
      </c>
      <c r="N201" s="2" t="s">
        <v>351</v>
      </c>
      <c r="O201" s="2" t="s">
        <v>900</v>
      </c>
      <c r="P201" s="2" t="s">
        <v>64</v>
      </c>
      <c r="Q201" s="2" t="s">
        <v>65</v>
      </c>
      <c r="R201" s="2" t="s">
        <v>65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901</v>
      </c>
      <c r="AX201" s="2" t="s">
        <v>52</v>
      </c>
      <c r="AY201" s="2" t="s">
        <v>52</v>
      </c>
    </row>
    <row r="202" spans="1:51" ht="30" customHeight="1">
      <c r="A202" s="8" t="s">
        <v>608</v>
      </c>
      <c r="B202" s="8" t="s">
        <v>52</v>
      </c>
      <c r="C202" s="8" t="s">
        <v>52</v>
      </c>
      <c r="D202" s="9"/>
      <c r="E202" s="12"/>
      <c r="F202" s="13">
        <f>TRUNC(SUMIF(N201:N201, N200, F201:F201),0)</f>
        <v>2332</v>
      </c>
      <c r="G202" s="12"/>
      <c r="H202" s="13">
        <f>TRUNC(SUMIF(N201:N201, N200, H201:H201),0)</f>
        <v>80818</v>
      </c>
      <c r="I202" s="12"/>
      <c r="J202" s="13">
        <f>TRUNC(SUMIF(N201:N201, N200, J201:J201),0)</f>
        <v>2145</v>
      </c>
      <c r="K202" s="12"/>
      <c r="L202" s="13">
        <f>F202+H202+J202</f>
        <v>85295</v>
      </c>
      <c r="M202" s="8" t="s">
        <v>52</v>
      </c>
      <c r="N202" s="2" t="s">
        <v>68</v>
      </c>
      <c r="O202" s="2" t="s">
        <v>68</v>
      </c>
      <c r="P202" s="2" t="s">
        <v>52</v>
      </c>
      <c r="Q202" s="2" t="s">
        <v>52</v>
      </c>
      <c r="R202" s="2" t="s">
        <v>52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52</v>
      </c>
      <c r="AW202" s="2" t="s">
        <v>52</v>
      </c>
      <c r="AX202" s="2" t="s">
        <v>52</v>
      </c>
      <c r="AY202" s="2" t="s">
        <v>52</v>
      </c>
    </row>
    <row r="203" spans="1:51" ht="30" customHeight="1">
      <c r="A203" s="9"/>
      <c r="B203" s="9"/>
      <c r="C203" s="9"/>
      <c r="D203" s="9"/>
      <c r="E203" s="12"/>
      <c r="F203" s="13"/>
      <c r="G203" s="12"/>
      <c r="H203" s="13"/>
      <c r="I203" s="12"/>
      <c r="J203" s="13"/>
      <c r="K203" s="12"/>
      <c r="L203" s="13"/>
      <c r="M203" s="9"/>
    </row>
    <row r="204" spans="1:51" ht="30" customHeight="1">
      <c r="A204" s="47" t="s">
        <v>902</v>
      </c>
      <c r="B204" s="47"/>
      <c r="C204" s="47"/>
      <c r="D204" s="47"/>
      <c r="E204" s="48"/>
      <c r="F204" s="49"/>
      <c r="G204" s="48"/>
      <c r="H204" s="49"/>
      <c r="I204" s="48"/>
      <c r="J204" s="49"/>
      <c r="K204" s="48"/>
      <c r="L204" s="49"/>
      <c r="M204" s="47"/>
      <c r="N204" s="1" t="s">
        <v>356</v>
      </c>
    </row>
    <row r="205" spans="1:51" ht="30" customHeight="1">
      <c r="A205" s="8" t="s">
        <v>603</v>
      </c>
      <c r="B205" s="8" t="s">
        <v>604</v>
      </c>
      <c r="C205" s="8" t="s">
        <v>605</v>
      </c>
      <c r="D205" s="9">
        <v>0.25</v>
      </c>
      <c r="E205" s="12">
        <f>단가대비표!O88</f>
        <v>0</v>
      </c>
      <c r="F205" s="13">
        <f>TRUNC(E205*D205,1)</f>
        <v>0</v>
      </c>
      <c r="G205" s="12">
        <f>단가대비표!P88</f>
        <v>138290</v>
      </c>
      <c r="H205" s="13">
        <f>TRUNC(G205*D205,1)</f>
        <v>34572.5</v>
      </c>
      <c r="I205" s="12">
        <f>단가대비표!V88</f>
        <v>0</v>
      </c>
      <c r="J205" s="13">
        <f>TRUNC(I205*D205,1)</f>
        <v>0</v>
      </c>
      <c r="K205" s="12">
        <f>TRUNC(E205+G205+I205,1)</f>
        <v>138290</v>
      </c>
      <c r="L205" s="13">
        <f>TRUNC(F205+H205+J205,1)</f>
        <v>34572.5</v>
      </c>
      <c r="M205" s="8" t="s">
        <v>52</v>
      </c>
      <c r="N205" s="2" t="s">
        <v>356</v>
      </c>
      <c r="O205" s="2" t="s">
        <v>606</v>
      </c>
      <c r="P205" s="2" t="s">
        <v>65</v>
      </c>
      <c r="Q205" s="2" t="s">
        <v>65</v>
      </c>
      <c r="R205" s="2" t="s">
        <v>64</v>
      </c>
      <c r="S205" s="3"/>
      <c r="T205" s="3"/>
      <c r="U205" s="3"/>
      <c r="V205" s="3">
        <v>1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903</v>
      </c>
      <c r="AX205" s="2" t="s">
        <v>52</v>
      </c>
      <c r="AY205" s="2" t="s">
        <v>52</v>
      </c>
    </row>
    <row r="206" spans="1:51" ht="30" customHeight="1">
      <c r="A206" s="8" t="s">
        <v>616</v>
      </c>
      <c r="B206" s="8" t="s">
        <v>760</v>
      </c>
      <c r="C206" s="8" t="s">
        <v>312</v>
      </c>
      <c r="D206" s="9">
        <v>1</v>
      </c>
      <c r="E206" s="12">
        <v>0</v>
      </c>
      <c r="F206" s="13">
        <f>TRUNC(E206*D206,1)</f>
        <v>0</v>
      </c>
      <c r="G206" s="12">
        <v>0</v>
      </c>
      <c r="H206" s="13">
        <f>TRUNC(G206*D206,1)</f>
        <v>0</v>
      </c>
      <c r="I206" s="12">
        <f>TRUNC(SUMIF(V205:V206, RIGHTB(O206, 1), H205:H206)*U206, 2)</f>
        <v>1037.17</v>
      </c>
      <c r="J206" s="13">
        <f>TRUNC(I206*D206,1)</f>
        <v>1037.0999999999999</v>
      </c>
      <c r="K206" s="12">
        <f>TRUNC(E206+G206+I206,1)</f>
        <v>1037.0999999999999</v>
      </c>
      <c r="L206" s="13">
        <f>TRUNC(F206+H206+J206,1)</f>
        <v>1037.0999999999999</v>
      </c>
      <c r="M206" s="8" t="s">
        <v>52</v>
      </c>
      <c r="N206" s="2" t="s">
        <v>356</v>
      </c>
      <c r="O206" s="2" t="s">
        <v>313</v>
      </c>
      <c r="P206" s="2" t="s">
        <v>65</v>
      </c>
      <c r="Q206" s="2" t="s">
        <v>65</v>
      </c>
      <c r="R206" s="2" t="s">
        <v>65</v>
      </c>
      <c r="S206" s="3">
        <v>1</v>
      </c>
      <c r="T206" s="3">
        <v>2</v>
      </c>
      <c r="U206" s="3">
        <v>0.03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904</v>
      </c>
      <c r="AX206" s="2" t="s">
        <v>52</v>
      </c>
      <c r="AY206" s="2" t="s">
        <v>52</v>
      </c>
    </row>
    <row r="207" spans="1:51" ht="30" customHeight="1">
      <c r="A207" s="8" t="s">
        <v>608</v>
      </c>
      <c r="B207" s="8" t="s">
        <v>52</v>
      </c>
      <c r="C207" s="8" t="s">
        <v>52</v>
      </c>
      <c r="D207" s="9"/>
      <c r="E207" s="12"/>
      <c r="F207" s="13">
        <f>TRUNC(SUMIF(N205:N206, N204, F205:F206),0)</f>
        <v>0</v>
      </c>
      <c r="G207" s="12"/>
      <c r="H207" s="13">
        <f>TRUNC(SUMIF(N205:N206, N204, H205:H206),0)</f>
        <v>34572</v>
      </c>
      <c r="I207" s="12"/>
      <c r="J207" s="13">
        <f>TRUNC(SUMIF(N205:N206, N204, J205:J206),0)</f>
        <v>1037</v>
      </c>
      <c r="K207" s="12"/>
      <c r="L207" s="13">
        <f>F207+H207+J207</f>
        <v>35609</v>
      </c>
      <c r="M207" s="8" t="s">
        <v>52</v>
      </c>
      <c r="N207" s="2" t="s">
        <v>68</v>
      </c>
      <c r="O207" s="2" t="s">
        <v>68</v>
      </c>
      <c r="P207" s="2" t="s">
        <v>52</v>
      </c>
      <c r="Q207" s="2" t="s">
        <v>52</v>
      </c>
      <c r="R207" s="2" t="s">
        <v>52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52</v>
      </c>
      <c r="AX207" s="2" t="s">
        <v>52</v>
      </c>
      <c r="AY207" s="2" t="s">
        <v>52</v>
      </c>
    </row>
    <row r="208" spans="1:51" ht="30" customHeight="1">
      <c r="A208" s="9"/>
      <c r="B208" s="9"/>
      <c r="C208" s="9"/>
      <c r="D208" s="9"/>
      <c r="E208" s="12"/>
      <c r="F208" s="13"/>
      <c r="G208" s="12"/>
      <c r="H208" s="13"/>
      <c r="I208" s="12"/>
      <c r="J208" s="13"/>
      <c r="K208" s="12"/>
      <c r="L208" s="13"/>
      <c r="M208" s="9"/>
    </row>
    <row r="209" spans="1:51" ht="30" customHeight="1">
      <c r="A209" s="47" t="s">
        <v>905</v>
      </c>
      <c r="B209" s="47"/>
      <c r="C209" s="47"/>
      <c r="D209" s="47"/>
      <c r="E209" s="48"/>
      <c r="F209" s="49"/>
      <c r="G209" s="48"/>
      <c r="H209" s="49"/>
      <c r="I209" s="48"/>
      <c r="J209" s="49"/>
      <c r="K209" s="48"/>
      <c r="L209" s="49"/>
      <c r="M209" s="47"/>
      <c r="N209" s="1" t="s">
        <v>373</v>
      </c>
    </row>
    <row r="210" spans="1:51" ht="30" customHeight="1">
      <c r="A210" s="8" t="s">
        <v>906</v>
      </c>
      <c r="B210" s="8" t="s">
        <v>907</v>
      </c>
      <c r="C210" s="8" t="s">
        <v>371</v>
      </c>
      <c r="D210" s="9">
        <v>1</v>
      </c>
      <c r="E210" s="12">
        <f>단가대비표!O82</f>
        <v>0</v>
      </c>
      <c r="F210" s="13">
        <f>TRUNC(E210*D210,1)</f>
        <v>0</v>
      </c>
      <c r="G210" s="12">
        <f>단가대비표!P82</f>
        <v>0</v>
      </c>
      <c r="H210" s="13">
        <f>TRUNC(G210*D210,1)</f>
        <v>0</v>
      </c>
      <c r="I210" s="12">
        <f>단가대비표!V82</f>
        <v>40407</v>
      </c>
      <c r="J210" s="13">
        <f>TRUNC(I210*D210,1)</f>
        <v>40407</v>
      </c>
      <c r="K210" s="12">
        <f>TRUNC(E210+G210+I210,1)</f>
        <v>40407</v>
      </c>
      <c r="L210" s="13">
        <f>TRUNC(F210+H210+J210,1)</f>
        <v>40407</v>
      </c>
      <c r="M210" s="8" t="s">
        <v>52</v>
      </c>
      <c r="N210" s="2" t="s">
        <v>373</v>
      </c>
      <c r="O210" s="2" t="s">
        <v>908</v>
      </c>
      <c r="P210" s="2" t="s">
        <v>65</v>
      </c>
      <c r="Q210" s="2" t="s">
        <v>65</v>
      </c>
      <c r="R210" s="2" t="s">
        <v>64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52</v>
      </c>
      <c r="AW210" s="2" t="s">
        <v>909</v>
      </c>
      <c r="AX210" s="2" t="s">
        <v>52</v>
      </c>
      <c r="AY210" s="2" t="s">
        <v>52</v>
      </c>
    </row>
    <row r="211" spans="1:51" ht="30" customHeight="1">
      <c r="A211" s="8" t="s">
        <v>608</v>
      </c>
      <c r="B211" s="8" t="s">
        <v>52</v>
      </c>
      <c r="C211" s="8" t="s">
        <v>52</v>
      </c>
      <c r="D211" s="9"/>
      <c r="E211" s="12"/>
      <c r="F211" s="13">
        <f>TRUNC(SUMIF(N210:N210, N209, F210:F210),0)</f>
        <v>0</v>
      </c>
      <c r="G211" s="12"/>
      <c r="H211" s="13">
        <f>TRUNC(SUMIF(N210:N210, N209, H210:H210),0)</f>
        <v>0</v>
      </c>
      <c r="I211" s="12"/>
      <c r="J211" s="13">
        <f>TRUNC(SUMIF(N210:N210, N209, J210:J210),0)</f>
        <v>40407</v>
      </c>
      <c r="K211" s="12"/>
      <c r="L211" s="13">
        <f>F211+H211+J211</f>
        <v>40407</v>
      </c>
      <c r="M211" s="8" t="s">
        <v>52</v>
      </c>
      <c r="N211" s="2" t="s">
        <v>68</v>
      </c>
      <c r="O211" s="2" t="s">
        <v>68</v>
      </c>
      <c r="P211" s="2" t="s">
        <v>52</v>
      </c>
      <c r="Q211" s="2" t="s">
        <v>52</v>
      </c>
      <c r="R211" s="2" t="s">
        <v>52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52</v>
      </c>
      <c r="AX211" s="2" t="s">
        <v>52</v>
      </c>
      <c r="AY211" s="2" t="s">
        <v>52</v>
      </c>
    </row>
    <row r="212" spans="1:51" ht="30" customHeight="1">
      <c r="A212" s="9"/>
      <c r="B212" s="9"/>
      <c r="C212" s="9"/>
      <c r="D212" s="9"/>
      <c r="E212" s="12"/>
      <c r="F212" s="13"/>
      <c r="G212" s="12"/>
      <c r="H212" s="13"/>
      <c r="I212" s="12"/>
      <c r="J212" s="13"/>
      <c r="K212" s="12"/>
      <c r="L212" s="13"/>
      <c r="M212" s="9"/>
    </row>
    <row r="213" spans="1:51" ht="30" customHeight="1">
      <c r="A213" s="47" t="s">
        <v>910</v>
      </c>
      <c r="B213" s="47"/>
      <c r="C213" s="47"/>
      <c r="D213" s="47"/>
      <c r="E213" s="48"/>
      <c r="F213" s="49"/>
      <c r="G213" s="48"/>
      <c r="H213" s="49"/>
      <c r="I213" s="48"/>
      <c r="J213" s="49"/>
      <c r="K213" s="48"/>
      <c r="L213" s="49"/>
      <c r="M213" s="47"/>
      <c r="N213" s="1" t="s">
        <v>377</v>
      </c>
    </row>
    <row r="214" spans="1:51" ht="30" customHeight="1">
      <c r="A214" s="8" t="s">
        <v>375</v>
      </c>
      <c r="B214" s="8" t="s">
        <v>911</v>
      </c>
      <c r="C214" s="8" t="s">
        <v>371</v>
      </c>
      <c r="D214" s="9">
        <v>1</v>
      </c>
      <c r="E214" s="12">
        <f>단가대비표!O83</f>
        <v>0</v>
      </c>
      <c r="F214" s="13">
        <f>TRUNC(E214*D214,1)</f>
        <v>0</v>
      </c>
      <c r="G214" s="12">
        <f>단가대비표!P83</f>
        <v>0</v>
      </c>
      <c r="H214" s="13">
        <f>TRUNC(G214*D214,1)</f>
        <v>0</v>
      </c>
      <c r="I214" s="12">
        <f>단가대비표!V83</f>
        <v>141759</v>
      </c>
      <c r="J214" s="13">
        <f>TRUNC(I214*D214,1)</f>
        <v>141759</v>
      </c>
      <c r="K214" s="12">
        <f>TRUNC(E214+G214+I214,1)</f>
        <v>141759</v>
      </c>
      <c r="L214" s="13">
        <f>TRUNC(F214+H214+J214,1)</f>
        <v>141759</v>
      </c>
      <c r="M214" s="8" t="s">
        <v>52</v>
      </c>
      <c r="N214" s="2" t="s">
        <v>377</v>
      </c>
      <c r="O214" s="2" t="s">
        <v>912</v>
      </c>
      <c r="P214" s="2" t="s">
        <v>65</v>
      </c>
      <c r="Q214" s="2" t="s">
        <v>65</v>
      </c>
      <c r="R214" s="2" t="s">
        <v>64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913</v>
      </c>
      <c r="AX214" s="2" t="s">
        <v>52</v>
      </c>
      <c r="AY214" s="2" t="s">
        <v>52</v>
      </c>
    </row>
    <row r="215" spans="1:51" ht="30" customHeight="1">
      <c r="A215" s="8" t="s">
        <v>608</v>
      </c>
      <c r="B215" s="8" t="s">
        <v>52</v>
      </c>
      <c r="C215" s="8" t="s">
        <v>52</v>
      </c>
      <c r="D215" s="9"/>
      <c r="E215" s="12"/>
      <c r="F215" s="13">
        <f>TRUNC(SUMIF(N214:N214, N213, F214:F214),0)</f>
        <v>0</v>
      </c>
      <c r="G215" s="12"/>
      <c r="H215" s="13">
        <f>TRUNC(SUMIF(N214:N214, N213, H214:H214),0)</f>
        <v>0</v>
      </c>
      <c r="I215" s="12"/>
      <c r="J215" s="13">
        <f>TRUNC(SUMIF(N214:N214, N213, J214:J214),0)</f>
        <v>141759</v>
      </c>
      <c r="K215" s="12"/>
      <c r="L215" s="13">
        <f>F215+H215+J215</f>
        <v>141759</v>
      </c>
      <c r="M215" s="8" t="s">
        <v>52</v>
      </c>
      <c r="N215" s="2" t="s">
        <v>68</v>
      </c>
      <c r="O215" s="2" t="s">
        <v>68</v>
      </c>
      <c r="P215" s="2" t="s">
        <v>52</v>
      </c>
      <c r="Q215" s="2" t="s">
        <v>52</v>
      </c>
      <c r="R215" s="2" t="s">
        <v>52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52</v>
      </c>
      <c r="AX215" s="2" t="s">
        <v>52</v>
      </c>
      <c r="AY215" s="2" t="s">
        <v>52</v>
      </c>
    </row>
    <row r="216" spans="1:51" ht="30" customHeight="1">
      <c r="A216" s="9"/>
      <c r="B216" s="9"/>
      <c r="C216" s="9"/>
      <c r="D216" s="9"/>
      <c r="E216" s="12"/>
      <c r="F216" s="13"/>
      <c r="G216" s="12"/>
      <c r="H216" s="13"/>
      <c r="I216" s="12"/>
      <c r="J216" s="13"/>
      <c r="K216" s="12"/>
      <c r="L216" s="13"/>
      <c r="M216" s="9"/>
    </row>
    <row r="217" spans="1:51" ht="30" customHeight="1">
      <c r="A217" s="47" t="s">
        <v>914</v>
      </c>
      <c r="B217" s="47"/>
      <c r="C217" s="47"/>
      <c r="D217" s="47"/>
      <c r="E217" s="48"/>
      <c r="F217" s="49"/>
      <c r="G217" s="48"/>
      <c r="H217" s="49"/>
      <c r="I217" s="48"/>
      <c r="J217" s="49"/>
      <c r="K217" s="48"/>
      <c r="L217" s="49"/>
      <c r="M217" s="47"/>
      <c r="N217" s="1" t="s">
        <v>382</v>
      </c>
    </row>
    <row r="218" spans="1:51" ht="30" customHeight="1">
      <c r="A218" s="8" t="s">
        <v>915</v>
      </c>
      <c r="B218" s="8" t="s">
        <v>916</v>
      </c>
      <c r="C218" s="8" t="s">
        <v>371</v>
      </c>
      <c r="D218" s="9">
        <v>1</v>
      </c>
      <c r="E218" s="12">
        <f>단가대비표!O84</f>
        <v>0</v>
      </c>
      <c r="F218" s="13">
        <f>TRUNC(E218*D218,1)</f>
        <v>0</v>
      </c>
      <c r="G218" s="12">
        <f>단가대비표!P84</f>
        <v>0</v>
      </c>
      <c r="H218" s="13">
        <f>TRUNC(G218*D218,1)</f>
        <v>0</v>
      </c>
      <c r="I218" s="12">
        <f>단가대비표!V84</f>
        <v>2016</v>
      </c>
      <c r="J218" s="13">
        <f>TRUNC(I218*D218,1)</f>
        <v>2016</v>
      </c>
      <c r="K218" s="12">
        <f>TRUNC(E218+G218+I218,1)</f>
        <v>2016</v>
      </c>
      <c r="L218" s="13">
        <f>TRUNC(F218+H218+J218,1)</f>
        <v>2016</v>
      </c>
      <c r="M218" s="8" t="s">
        <v>52</v>
      </c>
      <c r="N218" s="2" t="s">
        <v>382</v>
      </c>
      <c r="O218" s="2" t="s">
        <v>917</v>
      </c>
      <c r="P218" s="2" t="s">
        <v>65</v>
      </c>
      <c r="Q218" s="2" t="s">
        <v>65</v>
      </c>
      <c r="R218" s="2" t="s">
        <v>64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918</v>
      </c>
      <c r="AX218" s="2" t="s">
        <v>52</v>
      </c>
      <c r="AY218" s="2" t="s">
        <v>52</v>
      </c>
    </row>
    <row r="219" spans="1:51" ht="30" customHeight="1">
      <c r="A219" s="8" t="s">
        <v>919</v>
      </c>
      <c r="B219" s="8" t="s">
        <v>920</v>
      </c>
      <c r="C219" s="8" t="s">
        <v>371</v>
      </c>
      <c r="D219" s="9">
        <v>1</v>
      </c>
      <c r="E219" s="12">
        <f>단가대비표!O85</f>
        <v>0</v>
      </c>
      <c r="F219" s="13">
        <f>TRUNC(E219*D219,1)</f>
        <v>0</v>
      </c>
      <c r="G219" s="12">
        <f>단가대비표!P85</f>
        <v>0</v>
      </c>
      <c r="H219" s="13">
        <f>TRUNC(G219*D219,1)</f>
        <v>0</v>
      </c>
      <c r="I219" s="12">
        <f>단가대비표!V85</f>
        <v>13210</v>
      </c>
      <c r="J219" s="13">
        <f>TRUNC(I219*D219,1)</f>
        <v>13210</v>
      </c>
      <c r="K219" s="12">
        <f>TRUNC(E219+G219+I219,1)</f>
        <v>13210</v>
      </c>
      <c r="L219" s="13">
        <f>TRUNC(F219+H219+J219,1)</f>
        <v>13210</v>
      </c>
      <c r="M219" s="8" t="s">
        <v>52</v>
      </c>
      <c r="N219" s="2" t="s">
        <v>382</v>
      </c>
      <c r="O219" s="2" t="s">
        <v>921</v>
      </c>
      <c r="P219" s="2" t="s">
        <v>65</v>
      </c>
      <c r="Q219" s="2" t="s">
        <v>65</v>
      </c>
      <c r="R219" s="2" t="s">
        <v>64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922</v>
      </c>
      <c r="AX219" s="2" t="s">
        <v>52</v>
      </c>
      <c r="AY219" s="2" t="s">
        <v>52</v>
      </c>
    </row>
    <row r="220" spans="1:51" ht="30" customHeight="1">
      <c r="A220" s="8" t="s">
        <v>608</v>
      </c>
      <c r="B220" s="8" t="s">
        <v>52</v>
      </c>
      <c r="C220" s="8" t="s">
        <v>52</v>
      </c>
      <c r="D220" s="9"/>
      <c r="E220" s="12"/>
      <c r="F220" s="13">
        <f>TRUNC(SUMIF(N218:N219, N217, F218:F219),0)</f>
        <v>0</v>
      </c>
      <c r="G220" s="12"/>
      <c r="H220" s="13">
        <f>TRUNC(SUMIF(N218:N219, N217, H218:H219),0)</f>
        <v>0</v>
      </c>
      <c r="I220" s="12"/>
      <c r="J220" s="13">
        <f>TRUNC(SUMIF(N218:N219, N217, J218:J219),0)</f>
        <v>15226</v>
      </c>
      <c r="K220" s="12"/>
      <c r="L220" s="13">
        <f>F220+H220+J220</f>
        <v>15226</v>
      </c>
      <c r="M220" s="8" t="s">
        <v>52</v>
      </c>
      <c r="N220" s="2" t="s">
        <v>68</v>
      </c>
      <c r="O220" s="2" t="s">
        <v>68</v>
      </c>
      <c r="P220" s="2" t="s">
        <v>52</v>
      </c>
      <c r="Q220" s="2" t="s">
        <v>52</v>
      </c>
      <c r="R220" s="2" t="s">
        <v>52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52</v>
      </c>
      <c r="AX220" s="2" t="s">
        <v>52</v>
      </c>
      <c r="AY220" s="2" t="s">
        <v>52</v>
      </c>
    </row>
    <row r="221" spans="1:51" ht="30" customHeight="1">
      <c r="A221" s="9"/>
      <c r="B221" s="9"/>
      <c r="C221" s="9"/>
      <c r="D221" s="9"/>
      <c r="E221" s="12"/>
      <c r="F221" s="13"/>
      <c r="G221" s="12"/>
      <c r="H221" s="13"/>
      <c r="I221" s="12"/>
      <c r="J221" s="13"/>
      <c r="K221" s="12"/>
      <c r="L221" s="13"/>
      <c r="M221" s="9"/>
    </row>
    <row r="222" spans="1:51" ht="30" customHeight="1">
      <c r="A222" s="47" t="s">
        <v>923</v>
      </c>
      <c r="B222" s="47"/>
      <c r="C222" s="47"/>
      <c r="D222" s="47"/>
      <c r="E222" s="48"/>
      <c r="F222" s="49"/>
      <c r="G222" s="48"/>
      <c r="H222" s="49"/>
      <c r="I222" s="48"/>
      <c r="J222" s="49"/>
      <c r="K222" s="48"/>
      <c r="L222" s="49"/>
      <c r="M222" s="47"/>
      <c r="N222" s="1" t="s">
        <v>403</v>
      </c>
    </row>
    <row r="223" spans="1:51" ht="30" customHeight="1">
      <c r="A223" s="8" t="s">
        <v>668</v>
      </c>
      <c r="B223" s="8" t="s">
        <v>669</v>
      </c>
      <c r="C223" s="8" t="s">
        <v>91</v>
      </c>
      <c r="D223" s="9">
        <v>2.78</v>
      </c>
      <c r="E223" s="12">
        <f>일위대가목록!E85</f>
        <v>1828</v>
      </c>
      <c r="F223" s="13">
        <f>TRUNC(E223*D223,1)</f>
        <v>5081.8</v>
      </c>
      <c r="G223" s="12">
        <f>일위대가목록!F85</f>
        <v>11989</v>
      </c>
      <c r="H223" s="13">
        <f>TRUNC(G223*D223,1)</f>
        <v>33329.4</v>
      </c>
      <c r="I223" s="12">
        <f>일위대가목록!G85</f>
        <v>355</v>
      </c>
      <c r="J223" s="13">
        <f>TRUNC(I223*D223,1)</f>
        <v>986.9</v>
      </c>
      <c r="K223" s="12">
        <f>TRUNC(E223+G223+I223,1)</f>
        <v>14172</v>
      </c>
      <c r="L223" s="13">
        <f>TRUNC(F223+H223+J223,1)</f>
        <v>39398.1</v>
      </c>
      <c r="M223" s="8" t="s">
        <v>670</v>
      </c>
      <c r="N223" s="2" t="s">
        <v>403</v>
      </c>
      <c r="O223" s="2" t="s">
        <v>671</v>
      </c>
      <c r="P223" s="2" t="s">
        <v>64</v>
      </c>
      <c r="Q223" s="2" t="s">
        <v>65</v>
      </c>
      <c r="R223" s="2" t="s">
        <v>65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924</v>
      </c>
      <c r="AX223" s="2" t="s">
        <v>52</v>
      </c>
      <c r="AY223" s="2" t="s">
        <v>52</v>
      </c>
    </row>
    <row r="224" spans="1:51" ht="30" customHeight="1">
      <c r="A224" s="8" t="s">
        <v>659</v>
      </c>
      <c r="B224" s="8" t="s">
        <v>660</v>
      </c>
      <c r="C224" s="8" t="s">
        <v>61</v>
      </c>
      <c r="D224" s="9">
        <v>1</v>
      </c>
      <c r="E224" s="12">
        <f>일위대가목록!E82</f>
        <v>3752</v>
      </c>
      <c r="F224" s="13">
        <f>TRUNC(E224*D224,1)</f>
        <v>3752</v>
      </c>
      <c r="G224" s="12">
        <f>일위대가목록!F82</f>
        <v>12529</v>
      </c>
      <c r="H224" s="13">
        <f>TRUNC(G224*D224,1)</f>
        <v>12529</v>
      </c>
      <c r="I224" s="12">
        <f>일위대가목록!G82</f>
        <v>125</v>
      </c>
      <c r="J224" s="13">
        <f>TRUNC(I224*D224,1)</f>
        <v>125</v>
      </c>
      <c r="K224" s="12">
        <f>TRUNC(E224+G224+I224,1)</f>
        <v>16406</v>
      </c>
      <c r="L224" s="13">
        <f>TRUNC(F224+H224+J224,1)</f>
        <v>16406</v>
      </c>
      <c r="M224" s="8" t="s">
        <v>661</v>
      </c>
      <c r="N224" s="2" t="s">
        <v>403</v>
      </c>
      <c r="O224" s="2" t="s">
        <v>662</v>
      </c>
      <c r="P224" s="2" t="s">
        <v>64</v>
      </c>
      <c r="Q224" s="2" t="s">
        <v>65</v>
      </c>
      <c r="R224" s="2" t="s">
        <v>65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925</v>
      </c>
      <c r="AX224" s="2" t="s">
        <v>52</v>
      </c>
      <c r="AY224" s="2" t="s">
        <v>52</v>
      </c>
    </row>
    <row r="225" spans="1:51" ht="30" customHeight="1">
      <c r="A225" s="8" t="s">
        <v>608</v>
      </c>
      <c r="B225" s="8" t="s">
        <v>52</v>
      </c>
      <c r="C225" s="8" t="s">
        <v>52</v>
      </c>
      <c r="D225" s="9"/>
      <c r="E225" s="12"/>
      <c r="F225" s="13">
        <f>TRUNC(SUMIF(N223:N224, N222, F223:F224),0)</f>
        <v>8833</v>
      </c>
      <c r="G225" s="12"/>
      <c r="H225" s="13">
        <f>TRUNC(SUMIF(N223:N224, N222, H223:H224),0)</f>
        <v>45858</v>
      </c>
      <c r="I225" s="12"/>
      <c r="J225" s="13">
        <f>TRUNC(SUMIF(N223:N224, N222, J223:J224),0)</f>
        <v>1111</v>
      </c>
      <c r="K225" s="12"/>
      <c r="L225" s="13">
        <f>F225+H225+J225</f>
        <v>55802</v>
      </c>
      <c r="M225" s="8" t="s">
        <v>52</v>
      </c>
      <c r="N225" s="2" t="s">
        <v>68</v>
      </c>
      <c r="O225" s="2" t="s">
        <v>68</v>
      </c>
      <c r="P225" s="2" t="s">
        <v>52</v>
      </c>
      <c r="Q225" s="2" t="s">
        <v>52</v>
      </c>
      <c r="R225" s="2" t="s">
        <v>52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52</v>
      </c>
      <c r="AX225" s="2" t="s">
        <v>52</v>
      </c>
      <c r="AY225" s="2" t="s">
        <v>52</v>
      </c>
    </row>
    <row r="226" spans="1:51" ht="30" customHeight="1">
      <c r="A226" s="9"/>
      <c r="B226" s="9"/>
      <c r="C226" s="9"/>
      <c r="D226" s="9"/>
      <c r="E226" s="12"/>
      <c r="F226" s="13"/>
      <c r="G226" s="12"/>
      <c r="H226" s="13"/>
      <c r="I226" s="12"/>
      <c r="J226" s="13"/>
      <c r="K226" s="12"/>
      <c r="L226" s="13"/>
      <c r="M226" s="9"/>
    </row>
    <row r="227" spans="1:51" ht="30" customHeight="1">
      <c r="A227" s="47" t="s">
        <v>926</v>
      </c>
      <c r="B227" s="47"/>
      <c r="C227" s="47"/>
      <c r="D227" s="47"/>
      <c r="E227" s="48"/>
      <c r="F227" s="49"/>
      <c r="G227" s="48"/>
      <c r="H227" s="49"/>
      <c r="I227" s="48"/>
      <c r="J227" s="49"/>
      <c r="K227" s="48"/>
      <c r="L227" s="49"/>
      <c r="M227" s="47"/>
      <c r="N227" s="1" t="s">
        <v>409</v>
      </c>
    </row>
    <row r="228" spans="1:51" ht="30" customHeight="1">
      <c r="A228" s="8" t="s">
        <v>927</v>
      </c>
      <c r="B228" s="8" t="s">
        <v>928</v>
      </c>
      <c r="C228" s="8" t="s">
        <v>61</v>
      </c>
      <c r="D228" s="9">
        <v>1.1000000000000001</v>
      </c>
      <c r="E228" s="12">
        <f>단가대비표!O35</f>
        <v>5213</v>
      </c>
      <c r="F228" s="13">
        <f>TRUNC(E228*D228,1)</f>
        <v>5734.3</v>
      </c>
      <c r="G228" s="12">
        <f>단가대비표!P35</f>
        <v>0</v>
      </c>
      <c r="H228" s="13">
        <f>TRUNC(G228*D228,1)</f>
        <v>0</v>
      </c>
      <c r="I228" s="12">
        <f>단가대비표!V35</f>
        <v>0</v>
      </c>
      <c r="J228" s="13">
        <f>TRUNC(I228*D228,1)</f>
        <v>0</v>
      </c>
      <c r="K228" s="12">
        <f t="shared" ref="K228:L230" si="18">TRUNC(E228+G228+I228,1)</f>
        <v>5213</v>
      </c>
      <c r="L228" s="13">
        <f t="shared" si="18"/>
        <v>5734.3</v>
      </c>
      <c r="M228" s="8" t="s">
        <v>52</v>
      </c>
      <c r="N228" s="2" t="s">
        <v>409</v>
      </c>
      <c r="O228" s="2" t="s">
        <v>929</v>
      </c>
      <c r="P228" s="2" t="s">
        <v>65</v>
      </c>
      <c r="Q228" s="2" t="s">
        <v>65</v>
      </c>
      <c r="R228" s="2" t="s">
        <v>64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930</v>
      </c>
      <c r="AX228" s="2" t="s">
        <v>52</v>
      </c>
      <c r="AY228" s="2" t="s">
        <v>52</v>
      </c>
    </row>
    <row r="229" spans="1:51" ht="30" customHeight="1">
      <c r="A229" s="8" t="s">
        <v>931</v>
      </c>
      <c r="B229" s="8" t="s">
        <v>932</v>
      </c>
      <c r="C229" s="8" t="s">
        <v>363</v>
      </c>
      <c r="D229" s="9">
        <v>0.3</v>
      </c>
      <c r="E229" s="12">
        <f>단가대비표!O63</f>
        <v>2070</v>
      </c>
      <c r="F229" s="13">
        <f>TRUNC(E229*D229,1)</f>
        <v>621</v>
      </c>
      <c r="G229" s="12">
        <f>단가대비표!P63</f>
        <v>0</v>
      </c>
      <c r="H229" s="13">
        <f>TRUNC(G229*D229,1)</f>
        <v>0</v>
      </c>
      <c r="I229" s="12">
        <f>단가대비표!V63</f>
        <v>0</v>
      </c>
      <c r="J229" s="13">
        <f>TRUNC(I229*D229,1)</f>
        <v>0</v>
      </c>
      <c r="K229" s="12">
        <f t="shared" si="18"/>
        <v>2070</v>
      </c>
      <c r="L229" s="13">
        <f t="shared" si="18"/>
        <v>621</v>
      </c>
      <c r="M229" s="8" t="s">
        <v>52</v>
      </c>
      <c r="N229" s="2" t="s">
        <v>409</v>
      </c>
      <c r="O229" s="2" t="s">
        <v>933</v>
      </c>
      <c r="P229" s="2" t="s">
        <v>65</v>
      </c>
      <c r="Q229" s="2" t="s">
        <v>65</v>
      </c>
      <c r="R229" s="2" t="s">
        <v>64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934</v>
      </c>
      <c r="AX229" s="2" t="s">
        <v>52</v>
      </c>
      <c r="AY229" s="2" t="s">
        <v>52</v>
      </c>
    </row>
    <row r="230" spans="1:51" ht="30" customHeight="1">
      <c r="A230" s="8" t="s">
        <v>406</v>
      </c>
      <c r="B230" s="8" t="s">
        <v>935</v>
      </c>
      <c r="C230" s="8" t="s">
        <v>61</v>
      </c>
      <c r="D230" s="9">
        <v>1</v>
      </c>
      <c r="E230" s="12">
        <f>일위대가목록!E119</f>
        <v>0</v>
      </c>
      <c r="F230" s="13">
        <f>TRUNC(E230*D230,1)</f>
        <v>0</v>
      </c>
      <c r="G230" s="12">
        <f>일위대가목록!F119</f>
        <v>11610</v>
      </c>
      <c r="H230" s="13">
        <f>TRUNC(G230*D230,1)</f>
        <v>11610</v>
      </c>
      <c r="I230" s="12">
        <f>일위대가목록!G119</f>
        <v>0</v>
      </c>
      <c r="J230" s="13">
        <f>TRUNC(I230*D230,1)</f>
        <v>0</v>
      </c>
      <c r="K230" s="12">
        <f t="shared" si="18"/>
        <v>11610</v>
      </c>
      <c r="L230" s="13">
        <f t="shared" si="18"/>
        <v>11610</v>
      </c>
      <c r="M230" s="8" t="s">
        <v>936</v>
      </c>
      <c r="N230" s="2" t="s">
        <v>409</v>
      </c>
      <c r="O230" s="2" t="s">
        <v>937</v>
      </c>
      <c r="P230" s="2" t="s">
        <v>64</v>
      </c>
      <c r="Q230" s="2" t="s">
        <v>65</v>
      </c>
      <c r="R230" s="2" t="s">
        <v>65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938</v>
      </c>
      <c r="AX230" s="2" t="s">
        <v>52</v>
      </c>
      <c r="AY230" s="2" t="s">
        <v>52</v>
      </c>
    </row>
    <row r="231" spans="1:51" ht="30" customHeight="1">
      <c r="A231" s="8" t="s">
        <v>608</v>
      </c>
      <c r="B231" s="8" t="s">
        <v>52</v>
      </c>
      <c r="C231" s="8" t="s">
        <v>52</v>
      </c>
      <c r="D231" s="9"/>
      <c r="E231" s="12"/>
      <c r="F231" s="13">
        <f>TRUNC(SUMIF(N228:N230, N227, F228:F230),0)</f>
        <v>6355</v>
      </c>
      <c r="G231" s="12"/>
      <c r="H231" s="13">
        <f>TRUNC(SUMIF(N228:N230, N227, H228:H230),0)</f>
        <v>11610</v>
      </c>
      <c r="I231" s="12"/>
      <c r="J231" s="13">
        <f>TRUNC(SUMIF(N228:N230, N227, J228:J230),0)</f>
        <v>0</v>
      </c>
      <c r="K231" s="12"/>
      <c r="L231" s="13">
        <f>F231+H231+J231</f>
        <v>17965</v>
      </c>
      <c r="M231" s="8" t="s">
        <v>52</v>
      </c>
      <c r="N231" s="2" t="s">
        <v>68</v>
      </c>
      <c r="O231" s="2" t="s">
        <v>68</v>
      </c>
      <c r="P231" s="2" t="s">
        <v>52</v>
      </c>
      <c r="Q231" s="2" t="s">
        <v>52</v>
      </c>
      <c r="R231" s="2" t="s">
        <v>52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52</v>
      </c>
      <c r="AW231" s="2" t="s">
        <v>52</v>
      </c>
      <c r="AX231" s="2" t="s">
        <v>52</v>
      </c>
      <c r="AY231" s="2" t="s">
        <v>52</v>
      </c>
    </row>
    <row r="232" spans="1:51" ht="30" customHeight="1">
      <c r="A232" s="9"/>
      <c r="B232" s="9"/>
      <c r="C232" s="9"/>
      <c r="D232" s="9"/>
      <c r="E232" s="12"/>
      <c r="F232" s="13"/>
      <c r="G232" s="12"/>
      <c r="H232" s="13"/>
      <c r="I232" s="12"/>
      <c r="J232" s="13"/>
      <c r="K232" s="12"/>
      <c r="L232" s="13"/>
      <c r="M232" s="9"/>
    </row>
    <row r="233" spans="1:51" ht="30" customHeight="1">
      <c r="A233" s="47" t="s">
        <v>939</v>
      </c>
      <c r="B233" s="47"/>
      <c r="C233" s="47"/>
      <c r="D233" s="47"/>
      <c r="E233" s="48"/>
      <c r="F233" s="49"/>
      <c r="G233" s="48"/>
      <c r="H233" s="49"/>
      <c r="I233" s="48"/>
      <c r="J233" s="49"/>
      <c r="K233" s="48"/>
      <c r="L233" s="49"/>
      <c r="M233" s="47"/>
      <c r="N233" s="1" t="s">
        <v>416</v>
      </c>
    </row>
    <row r="234" spans="1:51" ht="30" customHeight="1">
      <c r="A234" s="8" t="s">
        <v>941</v>
      </c>
      <c r="B234" s="8" t="s">
        <v>942</v>
      </c>
      <c r="C234" s="8" t="s">
        <v>61</v>
      </c>
      <c r="D234" s="9">
        <v>1</v>
      </c>
      <c r="E234" s="12">
        <f>일위대가목록!E120</f>
        <v>0</v>
      </c>
      <c r="F234" s="13">
        <f t="shared" ref="F234:F240" si="19">TRUNC(E234*D234,1)</f>
        <v>0</v>
      </c>
      <c r="G234" s="12">
        <f>일위대가목록!F120</f>
        <v>7783</v>
      </c>
      <c r="H234" s="13">
        <f t="shared" ref="H234:H240" si="20">TRUNC(G234*D234,1)</f>
        <v>7783</v>
      </c>
      <c r="I234" s="12">
        <f>일위대가목록!G120</f>
        <v>467</v>
      </c>
      <c r="J234" s="13">
        <f t="shared" ref="J234:J240" si="21">TRUNC(I234*D234,1)</f>
        <v>467</v>
      </c>
      <c r="K234" s="12">
        <f t="shared" ref="K234:L240" si="22">TRUNC(E234+G234+I234,1)</f>
        <v>8250</v>
      </c>
      <c r="L234" s="13">
        <f t="shared" si="22"/>
        <v>8250</v>
      </c>
      <c r="M234" s="8" t="s">
        <v>943</v>
      </c>
      <c r="N234" s="2" t="s">
        <v>416</v>
      </c>
      <c r="O234" s="2" t="s">
        <v>944</v>
      </c>
      <c r="P234" s="2" t="s">
        <v>64</v>
      </c>
      <c r="Q234" s="2" t="s">
        <v>65</v>
      </c>
      <c r="R234" s="2" t="s">
        <v>65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945</v>
      </c>
      <c r="AX234" s="2" t="s">
        <v>52</v>
      </c>
      <c r="AY234" s="2" t="s">
        <v>52</v>
      </c>
    </row>
    <row r="235" spans="1:51" ht="30" customHeight="1">
      <c r="A235" s="8" t="s">
        <v>946</v>
      </c>
      <c r="B235" s="8" t="s">
        <v>947</v>
      </c>
      <c r="C235" s="8" t="s">
        <v>61</v>
      </c>
      <c r="D235" s="9">
        <v>1</v>
      </c>
      <c r="E235" s="12">
        <f>일위대가목록!E121</f>
        <v>0</v>
      </c>
      <c r="F235" s="13">
        <f t="shared" si="19"/>
        <v>0</v>
      </c>
      <c r="G235" s="12">
        <f>일위대가목록!F121</f>
        <v>2435</v>
      </c>
      <c r="H235" s="13">
        <f t="shared" si="20"/>
        <v>2435</v>
      </c>
      <c r="I235" s="12">
        <f>일위대가목록!G121</f>
        <v>48</v>
      </c>
      <c r="J235" s="13">
        <f t="shared" si="21"/>
        <v>48</v>
      </c>
      <c r="K235" s="12">
        <f t="shared" si="22"/>
        <v>2483</v>
      </c>
      <c r="L235" s="13">
        <f t="shared" si="22"/>
        <v>2483</v>
      </c>
      <c r="M235" s="8" t="s">
        <v>948</v>
      </c>
      <c r="N235" s="2" t="s">
        <v>416</v>
      </c>
      <c r="O235" s="2" t="s">
        <v>949</v>
      </c>
      <c r="P235" s="2" t="s">
        <v>64</v>
      </c>
      <c r="Q235" s="2" t="s">
        <v>65</v>
      </c>
      <c r="R235" s="2" t="s">
        <v>65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2" t="s">
        <v>52</v>
      </c>
      <c r="AW235" s="2" t="s">
        <v>950</v>
      </c>
      <c r="AX235" s="2" t="s">
        <v>52</v>
      </c>
      <c r="AY235" s="2" t="s">
        <v>52</v>
      </c>
    </row>
    <row r="236" spans="1:51" ht="30" customHeight="1">
      <c r="A236" s="8" t="s">
        <v>951</v>
      </c>
      <c r="B236" s="8" t="s">
        <v>952</v>
      </c>
      <c r="C236" s="8" t="s">
        <v>363</v>
      </c>
      <c r="D236" s="9">
        <v>3.9</v>
      </c>
      <c r="E236" s="12">
        <f>단가대비표!O18</f>
        <v>4060</v>
      </c>
      <c r="F236" s="13">
        <f t="shared" si="19"/>
        <v>15834</v>
      </c>
      <c r="G236" s="12">
        <f>단가대비표!P18</f>
        <v>0</v>
      </c>
      <c r="H236" s="13">
        <f t="shared" si="20"/>
        <v>0</v>
      </c>
      <c r="I236" s="12">
        <f>단가대비표!V18</f>
        <v>0</v>
      </c>
      <c r="J236" s="13">
        <f t="shared" si="21"/>
        <v>0</v>
      </c>
      <c r="K236" s="12">
        <f t="shared" si="22"/>
        <v>4060</v>
      </c>
      <c r="L236" s="13">
        <f t="shared" si="22"/>
        <v>15834</v>
      </c>
      <c r="M236" s="8" t="s">
        <v>52</v>
      </c>
      <c r="N236" s="2" t="s">
        <v>416</v>
      </c>
      <c r="O236" s="2" t="s">
        <v>953</v>
      </c>
      <c r="P236" s="2" t="s">
        <v>65</v>
      </c>
      <c r="Q236" s="2" t="s">
        <v>65</v>
      </c>
      <c r="R236" s="2" t="s">
        <v>64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954</v>
      </c>
      <c r="AX236" s="2" t="s">
        <v>52</v>
      </c>
      <c r="AY236" s="2" t="s">
        <v>52</v>
      </c>
    </row>
    <row r="237" spans="1:51" ht="30" customHeight="1">
      <c r="A237" s="8" t="s">
        <v>951</v>
      </c>
      <c r="B237" s="8" t="s">
        <v>955</v>
      </c>
      <c r="C237" s="8" t="s">
        <v>363</v>
      </c>
      <c r="D237" s="9">
        <v>0.29499999999999998</v>
      </c>
      <c r="E237" s="12">
        <f>단가대비표!O15</f>
        <v>5000</v>
      </c>
      <c r="F237" s="13">
        <f t="shared" si="19"/>
        <v>1475</v>
      </c>
      <c r="G237" s="12">
        <f>단가대비표!P15</f>
        <v>0</v>
      </c>
      <c r="H237" s="13">
        <f t="shared" si="20"/>
        <v>0</v>
      </c>
      <c r="I237" s="12">
        <f>단가대비표!V15</f>
        <v>0</v>
      </c>
      <c r="J237" s="13">
        <f t="shared" si="21"/>
        <v>0</v>
      </c>
      <c r="K237" s="12">
        <f t="shared" si="22"/>
        <v>5000</v>
      </c>
      <c r="L237" s="13">
        <f t="shared" si="22"/>
        <v>1475</v>
      </c>
      <c r="M237" s="8" t="s">
        <v>52</v>
      </c>
      <c r="N237" s="2" t="s">
        <v>416</v>
      </c>
      <c r="O237" s="2" t="s">
        <v>956</v>
      </c>
      <c r="P237" s="2" t="s">
        <v>65</v>
      </c>
      <c r="Q237" s="2" t="s">
        <v>65</v>
      </c>
      <c r="R237" s="2" t="s">
        <v>64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957</v>
      </c>
      <c r="AX237" s="2" t="s">
        <v>52</v>
      </c>
      <c r="AY237" s="2" t="s">
        <v>52</v>
      </c>
    </row>
    <row r="238" spans="1:51" ht="30" customHeight="1">
      <c r="A238" s="8" t="s">
        <v>951</v>
      </c>
      <c r="B238" s="8" t="s">
        <v>958</v>
      </c>
      <c r="C238" s="8" t="s">
        <v>363</v>
      </c>
      <c r="D238" s="9">
        <v>0.40200000000000002</v>
      </c>
      <c r="E238" s="12">
        <f>단가대비표!O16</f>
        <v>3960</v>
      </c>
      <c r="F238" s="13">
        <f t="shared" si="19"/>
        <v>1591.9</v>
      </c>
      <c r="G238" s="12">
        <f>단가대비표!P16</f>
        <v>0</v>
      </c>
      <c r="H238" s="13">
        <f t="shared" si="20"/>
        <v>0</v>
      </c>
      <c r="I238" s="12">
        <f>단가대비표!V16</f>
        <v>0</v>
      </c>
      <c r="J238" s="13">
        <f t="shared" si="21"/>
        <v>0</v>
      </c>
      <c r="K238" s="12">
        <f t="shared" si="22"/>
        <v>3960</v>
      </c>
      <c r="L238" s="13">
        <f t="shared" si="22"/>
        <v>1591.9</v>
      </c>
      <c r="M238" s="8" t="s">
        <v>52</v>
      </c>
      <c r="N238" s="2" t="s">
        <v>416</v>
      </c>
      <c r="O238" s="2" t="s">
        <v>959</v>
      </c>
      <c r="P238" s="2" t="s">
        <v>65</v>
      </c>
      <c r="Q238" s="2" t="s">
        <v>65</v>
      </c>
      <c r="R238" s="2" t="s">
        <v>64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52</v>
      </c>
      <c r="AW238" s="2" t="s">
        <v>960</v>
      </c>
      <c r="AX238" s="2" t="s">
        <v>52</v>
      </c>
      <c r="AY238" s="2" t="s">
        <v>52</v>
      </c>
    </row>
    <row r="239" spans="1:51" ht="30" customHeight="1">
      <c r="A239" s="8" t="s">
        <v>951</v>
      </c>
      <c r="B239" s="8" t="s">
        <v>961</v>
      </c>
      <c r="C239" s="8" t="s">
        <v>363</v>
      </c>
      <c r="D239" s="9">
        <v>0.41</v>
      </c>
      <c r="E239" s="12">
        <f>단가대비표!O17</f>
        <v>2500</v>
      </c>
      <c r="F239" s="13">
        <f t="shared" si="19"/>
        <v>1025</v>
      </c>
      <c r="G239" s="12">
        <f>단가대비표!P17</f>
        <v>0</v>
      </c>
      <c r="H239" s="13">
        <f t="shared" si="20"/>
        <v>0</v>
      </c>
      <c r="I239" s="12">
        <f>단가대비표!V17</f>
        <v>0</v>
      </c>
      <c r="J239" s="13">
        <f t="shared" si="21"/>
        <v>0</v>
      </c>
      <c r="K239" s="12">
        <f t="shared" si="22"/>
        <v>2500</v>
      </c>
      <c r="L239" s="13">
        <f t="shared" si="22"/>
        <v>1025</v>
      </c>
      <c r="M239" s="8" t="s">
        <v>52</v>
      </c>
      <c r="N239" s="2" t="s">
        <v>416</v>
      </c>
      <c r="O239" s="2" t="s">
        <v>962</v>
      </c>
      <c r="P239" s="2" t="s">
        <v>65</v>
      </c>
      <c r="Q239" s="2" t="s">
        <v>65</v>
      </c>
      <c r="R239" s="2" t="s">
        <v>64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963</v>
      </c>
      <c r="AX239" s="2" t="s">
        <v>52</v>
      </c>
      <c r="AY239" s="2" t="s">
        <v>52</v>
      </c>
    </row>
    <row r="240" spans="1:51" ht="30" customHeight="1">
      <c r="A240" s="8" t="s">
        <v>964</v>
      </c>
      <c r="B240" s="8" t="s">
        <v>965</v>
      </c>
      <c r="C240" s="8" t="s">
        <v>61</v>
      </c>
      <c r="D240" s="9">
        <v>3</v>
      </c>
      <c r="E240" s="12">
        <f>일위대가목록!E122</f>
        <v>0</v>
      </c>
      <c r="F240" s="13">
        <f t="shared" si="19"/>
        <v>0</v>
      </c>
      <c r="G240" s="12">
        <f>일위대가목록!F122</f>
        <v>3623</v>
      </c>
      <c r="H240" s="13">
        <f t="shared" si="20"/>
        <v>10869</v>
      </c>
      <c r="I240" s="12">
        <f>일위대가목록!G122</f>
        <v>72</v>
      </c>
      <c r="J240" s="13">
        <f t="shared" si="21"/>
        <v>216</v>
      </c>
      <c r="K240" s="12">
        <f t="shared" si="22"/>
        <v>3695</v>
      </c>
      <c r="L240" s="13">
        <f t="shared" si="22"/>
        <v>11085</v>
      </c>
      <c r="M240" s="8" t="s">
        <v>966</v>
      </c>
      <c r="N240" s="2" t="s">
        <v>416</v>
      </c>
      <c r="O240" s="2" t="s">
        <v>967</v>
      </c>
      <c r="P240" s="2" t="s">
        <v>64</v>
      </c>
      <c r="Q240" s="2" t="s">
        <v>65</v>
      </c>
      <c r="R240" s="2" t="s">
        <v>65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968</v>
      </c>
      <c r="AX240" s="2" t="s">
        <v>52</v>
      </c>
      <c r="AY240" s="2" t="s">
        <v>52</v>
      </c>
    </row>
    <row r="241" spans="1:51" ht="30" customHeight="1">
      <c r="A241" s="8" t="s">
        <v>608</v>
      </c>
      <c r="B241" s="8" t="s">
        <v>52</v>
      </c>
      <c r="C241" s="8" t="s">
        <v>52</v>
      </c>
      <c r="D241" s="9"/>
      <c r="E241" s="12"/>
      <c r="F241" s="13">
        <f>TRUNC(SUMIF(N234:N240, N233, F234:F240),0)</f>
        <v>19925</v>
      </c>
      <c r="G241" s="12"/>
      <c r="H241" s="13">
        <f>TRUNC(SUMIF(N234:N240, N233, H234:H240),0)</f>
        <v>21087</v>
      </c>
      <c r="I241" s="12"/>
      <c r="J241" s="13">
        <f>TRUNC(SUMIF(N234:N240, N233, J234:J240),0)</f>
        <v>731</v>
      </c>
      <c r="K241" s="12"/>
      <c r="L241" s="13">
        <f>F241+H241+J241</f>
        <v>41743</v>
      </c>
      <c r="M241" s="8" t="s">
        <v>52</v>
      </c>
      <c r="N241" s="2" t="s">
        <v>68</v>
      </c>
      <c r="O241" s="2" t="s">
        <v>68</v>
      </c>
      <c r="P241" s="2" t="s">
        <v>52</v>
      </c>
      <c r="Q241" s="2" t="s">
        <v>52</v>
      </c>
      <c r="R241" s="2" t="s">
        <v>52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52</v>
      </c>
      <c r="AX241" s="2" t="s">
        <v>52</v>
      </c>
      <c r="AY241" s="2" t="s">
        <v>52</v>
      </c>
    </row>
    <row r="242" spans="1:51" ht="30" customHeight="1">
      <c r="A242" s="9"/>
      <c r="B242" s="9"/>
      <c r="C242" s="9"/>
      <c r="D242" s="9"/>
      <c r="E242" s="12"/>
      <c r="F242" s="13"/>
      <c r="G242" s="12"/>
      <c r="H242" s="13"/>
      <c r="I242" s="12"/>
      <c r="J242" s="13"/>
      <c r="K242" s="12"/>
      <c r="L242" s="13"/>
      <c r="M242" s="9"/>
    </row>
    <row r="243" spans="1:51" ht="30" customHeight="1">
      <c r="A243" s="47" t="s">
        <v>969</v>
      </c>
      <c r="B243" s="47"/>
      <c r="C243" s="47"/>
      <c r="D243" s="47"/>
      <c r="E243" s="48"/>
      <c r="F243" s="49"/>
      <c r="G243" s="48"/>
      <c r="H243" s="49"/>
      <c r="I243" s="48"/>
      <c r="J243" s="49"/>
      <c r="K243" s="48"/>
      <c r="L243" s="49"/>
      <c r="M243" s="47"/>
      <c r="N243" s="1" t="s">
        <v>420</v>
      </c>
    </row>
    <row r="244" spans="1:51" ht="30" customHeight="1">
      <c r="A244" s="8" t="s">
        <v>941</v>
      </c>
      <c r="B244" s="8" t="s">
        <v>942</v>
      </c>
      <c r="C244" s="8" t="s">
        <v>61</v>
      </c>
      <c r="D244" s="9">
        <v>1</v>
      </c>
      <c r="E244" s="12">
        <f>일위대가목록!E120</f>
        <v>0</v>
      </c>
      <c r="F244" s="13">
        <f t="shared" ref="F244:F250" si="23">TRUNC(E244*D244,1)</f>
        <v>0</v>
      </c>
      <c r="G244" s="12">
        <f>일위대가목록!F120</f>
        <v>7783</v>
      </c>
      <c r="H244" s="13">
        <f t="shared" ref="H244:H250" si="24">TRUNC(G244*D244,1)</f>
        <v>7783</v>
      </c>
      <c r="I244" s="12">
        <f>일위대가목록!G120</f>
        <v>467</v>
      </c>
      <c r="J244" s="13">
        <f t="shared" ref="J244:J250" si="25">TRUNC(I244*D244,1)</f>
        <v>467</v>
      </c>
      <c r="K244" s="12">
        <f t="shared" ref="K244:L250" si="26">TRUNC(E244+G244+I244,1)</f>
        <v>8250</v>
      </c>
      <c r="L244" s="13">
        <f t="shared" si="26"/>
        <v>8250</v>
      </c>
      <c r="M244" s="8" t="s">
        <v>943</v>
      </c>
      <c r="N244" s="2" t="s">
        <v>420</v>
      </c>
      <c r="O244" s="2" t="s">
        <v>944</v>
      </c>
      <c r="P244" s="2" t="s">
        <v>64</v>
      </c>
      <c r="Q244" s="2" t="s">
        <v>65</v>
      </c>
      <c r="R244" s="2" t="s">
        <v>65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52</v>
      </c>
      <c r="AW244" s="2" t="s">
        <v>970</v>
      </c>
      <c r="AX244" s="2" t="s">
        <v>52</v>
      </c>
      <c r="AY244" s="2" t="s">
        <v>52</v>
      </c>
    </row>
    <row r="245" spans="1:51" ht="30" customHeight="1">
      <c r="A245" s="8" t="s">
        <v>946</v>
      </c>
      <c r="B245" s="8" t="s">
        <v>947</v>
      </c>
      <c r="C245" s="8" t="s">
        <v>61</v>
      </c>
      <c r="D245" s="9">
        <v>1</v>
      </c>
      <c r="E245" s="12">
        <f>일위대가목록!E121</f>
        <v>0</v>
      </c>
      <c r="F245" s="13">
        <f t="shared" si="23"/>
        <v>0</v>
      </c>
      <c r="G245" s="12">
        <f>일위대가목록!F121</f>
        <v>2435</v>
      </c>
      <c r="H245" s="13">
        <f t="shared" si="24"/>
        <v>2435</v>
      </c>
      <c r="I245" s="12">
        <f>일위대가목록!G121</f>
        <v>48</v>
      </c>
      <c r="J245" s="13">
        <f t="shared" si="25"/>
        <v>48</v>
      </c>
      <c r="K245" s="12">
        <f t="shared" si="26"/>
        <v>2483</v>
      </c>
      <c r="L245" s="13">
        <f t="shared" si="26"/>
        <v>2483</v>
      </c>
      <c r="M245" s="8" t="s">
        <v>948</v>
      </c>
      <c r="N245" s="2" t="s">
        <v>420</v>
      </c>
      <c r="O245" s="2" t="s">
        <v>949</v>
      </c>
      <c r="P245" s="2" t="s">
        <v>64</v>
      </c>
      <c r="Q245" s="2" t="s">
        <v>65</v>
      </c>
      <c r="R245" s="2" t="s">
        <v>65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971</v>
      </c>
      <c r="AX245" s="2" t="s">
        <v>52</v>
      </c>
      <c r="AY245" s="2" t="s">
        <v>52</v>
      </c>
    </row>
    <row r="246" spans="1:51" ht="30" customHeight="1">
      <c r="A246" s="8" t="s">
        <v>951</v>
      </c>
      <c r="B246" s="8" t="s">
        <v>952</v>
      </c>
      <c r="C246" s="8" t="s">
        <v>363</v>
      </c>
      <c r="D246" s="9">
        <v>3.9</v>
      </c>
      <c r="E246" s="12">
        <f>단가대비표!O18</f>
        <v>4060</v>
      </c>
      <c r="F246" s="13">
        <f t="shared" si="23"/>
        <v>15834</v>
      </c>
      <c r="G246" s="12">
        <f>단가대비표!P18</f>
        <v>0</v>
      </c>
      <c r="H246" s="13">
        <f t="shared" si="24"/>
        <v>0</v>
      </c>
      <c r="I246" s="12">
        <f>단가대비표!V18</f>
        <v>0</v>
      </c>
      <c r="J246" s="13">
        <f t="shared" si="25"/>
        <v>0</v>
      </c>
      <c r="K246" s="12">
        <f t="shared" si="26"/>
        <v>4060</v>
      </c>
      <c r="L246" s="13">
        <f t="shared" si="26"/>
        <v>15834</v>
      </c>
      <c r="M246" s="8" t="s">
        <v>52</v>
      </c>
      <c r="N246" s="2" t="s">
        <v>420</v>
      </c>
      <c r="O246" s="2" t="s">
        <v>953</v>
      </c>
      <c r="P246" s="2" t="s">
        <v>65</v>
      </c>
      <c r="Q246" s="2" t="s">
        <v>65</v>
      </c>
      <c r="R246" s="2" t="s">
        <v>64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972</v>
      </c>
      <c r="AX246" s="2" t="s">
        <v>52</v>
      </c>
      <c r="AY246" s="2" t="s">
        <v>52</v>
      </c>
    </row>
    <row r="247" spans="1:51" ht="30" customHeight="1">
      <c r="A247" s="8" t="s">
        <v>951</v>
      </c>
      <c r="B247" s="8" t="s">
        <v>955</v>
      </c>
      <c r="C247" s="8" t="s">
        <v>363</v>
      </c>
      <c r="D247" s="9">
        <v>0.29499999999999998</v>
      </c>
      <c r="E247" s="12">
        <f>단가대비표!O15</f>
        <v>5000</v>
      </c>
      <c r="F247" s="13">
        <f t="shared" si="23"/>
        <v>1475</v>
      </c>
      <c r="G247" s="12">
        <f>단가대비표!P15</f>
        <v>0</v>
      </c>
      <c r="H247" s="13">
        <f t="shared" si="24"/>
        <v>0</v>
      </c>
      <c r="I247" s="12">
        <f>단가대비표!V15</f>
        <v>0</v>
      </c>
      <c r="J247" s="13">
        <f t="shared" si="25"/>
        <v>0</v>
      </c>
      <c r="K247" s="12">
        <f t="shared" si="26"/>
        <v>5000</v>
      </c>
      <c r="L247" s="13">
        <f t="shared" si="26"/>
        <v>1475</v>
      </c>
      <c r="M247" s="8" t="s">
        <v>52</v>
      </c>
      <c r="N247" s="2" t="s">
        <v>420</v>
      </c>
      <c r="O247" s="2" t="s">
        <v>956</v>
      </c>
      <c r="P247" s="2" t="s">
        <v>65</v>
      </c>
      <c r="Q247" s="2" t="s">
        <v>65</v>
      </c>
      <c r="R247" s="2" t="s">
        <v>64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973</v>
      </c>
      <c r="AX247" s="2" t="s">
        <v>52</v>
      </c>
      <c r="AY247" s="2" t="s">
        <v>52</v>
      </c>
    </row>
    <row r="248" spans="1:51" ht="30" customHeight="1">
      <c r="A248" s="8" t="s">
        <v>951</v>
      </c>
      <c r="B248" s="8" t="s">
        <v>958</v>
      </c>
      <c r="C248" s="8" t="s">
        <v>363</v>
      </c>
      <c r="D248" s="9">
        <v>0.40200000000000002</v>
      </c>
      <c r="E248" s="12">
        <f>단가대비표!O16</f>
        <v>3960</v>
      </c>
      <c r="F248" s="13">
        <f t="shared" si="23"/>
        <v>1591.9</v>
      </c>
      <c r="G248" s="12">
        <f>단가대비표!P16</f>
        <v>0</v>
      </c>
      <c r="H248" s="13">
        <f t="shared" si="24"/>
        <v>0</v>
      </c>
      <c r="I248" s="12">
        <f>단가대비표!V16</f>
        <v>0</v>
      </c>
      <c r="J248" s="13">
        <f t="shared" si="25"/>
        <v>0</v>
      </c>
      <c r="K248" s="12">
        <f t="shared" si="26"/>
        <v>3960</v>
      </c>
      <c r="L248" s="13">
        <f t="shared" si="26"/>
        <v>1591.9</v>
      </c>
      <c r="M248" s="8" t="s">
        <v>52</v>
      </c>
      <c r="N248" s="2" t="s">
        <v>420</v>
      </c>
      <c r="O248" s="2" t="s">
        <v>959</v>
      </c>
      <c r="P248" s="2" t="s">
        <v>65</v>
      </c>
      <c r="Q248" s="2" t="s">
        <v>65</v>
      </c>
      <c r="R248" s="2" t="s">
        <v>64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974</v>
      </c>
      <c r="AX248" s="2" t="s">
        <v>52</v>
      </c>
      <c r="AY248" s="2" t="s">
        <v>52</v>
      </c>
    </row>
    <row r="249" spans="1:51" ht="30" customHeight="1">
      <c r="A249" s="8" t="s">
        <v>951</v>
      </c>
      <c r="B249" s="8" t="s">
        <v>961</v>
      </c>
      <c r="C249" s="8" t="s">
        <v>363</v>
      </c>
      <c r="D249" s="9">
        <v>0.41</v>
      </c>
      <c r="E249" s="12">
        <f>단가대비표!O17</f>
        <v>2500</v>
      </c>
      <c r="F249" s="13">
        <f t="shared" si="23"/>
        <v>1025</v>
      </c>
      <c r="G249" s="12">
        <f>단가대비표!P17</f>
        <v>0</v>
      </c>
      <c r="H249" s="13">
        <f t="shared" si="24"/>
        <v>0</v>
      </c>
      <c r="I249" s="12">
        <f>단가대비표!V17</f>
        <v>0</v>
      </c>
      <c r="J249" s="13">
        <f t="shared" si="25"/>
        <v>0</v>
      </c>
      <c r="K249" s="12">
        <f t="shared" si="26"/>
        <v>2500</v>
      </c>
      <c r="L249" s="13">
        <f t="shared" si="26"/>
        <v>1025</v>
      </c>
      <c r="M249" s="8" t="s">
        <v>52</v>
      </c>
      <c r="N249" s="2" t="s">
        <v>420</v>
      </c>
      <c r="O249" s="2" t="s">
        <v>962</v>
      </c>
      <c r="P249" s="2" t="s">
        <v>65</v>
      </c>
      <c r="Q249" s="2" t="s">
        <v>65</v>
      </c>
      <c r="R249" s="2" t="s">
        <v>64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52</v>
      </c>
      <c r="AW249" s="2" t="s">
        <v>975</v>
      </c>
      <c r="AX249" s="2" t="s">
        <v>52</v>
      </c>
      <c r="AY249" s="2" t="s">
        <v>52</v>
      </c>
    </row>
    <row r="250" spans="1:51" ht="30" customHeight="1">
      <c r="A250" s="8" t="s">
        <v>964</v>
      </c>
      <c r="B250" s="8" t="s">
        <v>976</v>
      </c>
      <c r="C250" s="8" t="s">
        <v>61</v>
      </c>
      <c r="D250" s="9">
        <v>3</v>
      </c>
      <c r="E250" s="12">
        <f>일위대가목록!E123</f>
        <v>0</v>
      </c>
      <c r="F250" s="13">
        <f t="shared" si="23"/>
        <v>0</v>
      </c>
      <c r="G250" s="12">
        <f>일위대가목록!F123</f>
        <v>4831</v>
      </c>
      <c r="H250" s="13">
        <f t="shared" si="24"/>
        <v>14493</v>
      </c>
      <c r="I250" s="12">
        <f>일위대가목록!G123</f>
        <v>96</v>
      </c>
      <c r="J250" s="13">
        <f t="shared" si="25"/>
        <v>288</v>
      </c>
      <c r="K250" s="12">
        <f t="shared" si="26"/>
        <v>4927</v>
      </c>
      <c r="L250" s="13">
        <f t="shared" si="26"/>
        <v>14781</v>
      </c>
      <c r="M250" s="8" t="s">
        <v>977</v>
      </c>
      <c r="N250" s="2" t="s">
        <v>420</v>
      </c>
      <c r="O250" s="2" t="s">
        <v>978</v>
      </c>
      <c r="P250" s="2" t="s">
        <v>64</v>
      </c>
      <c r="Q250" s="2" t="s">
        <v>65</v>
      </c>
      <c r="R250" s="2" t="s">
        <v>65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979</v>
      </c>
      <c r="AX250" s="2" t="s">
        <v>52</v>
      </c>
      <c r="AY250" s="2" t="s">
        <v>52</v>
      </c>
    </row>
    <row r="251" spans="1:51" ht="30" customHeight="1">
      <c r="A251" s="8" t="s">
        <v>608</v>
      </c>
      <c r="B251" s="8" t="s">
        <v>52</v>
      </c>
      <c r="C251" s="8" t="s">
        <v>52</v>
      </c>
      <c r="D251" s="9"/>
      <c r="E251" s="12"/>
      <c r="F251" s="13">
        <f>TRUNC(SUMIF(N244:N250, N243, F244:F250),0)</f>
        <v>19925</v>
      </c>
      <c r="G251" s="12"/>
      <c r="H251" s="13">
        <f>TRUNC(SUMIF(N244:N250, N243, H244:H250),0)</f>
        <v>24711</v>
      </c>
      <c r="I251" s="12"/>
      <c r="J251" s="13">
        <f>TRUNC(SUMIF(N244:N250, N243, J244:J250),0)</f>
        <v>803</v>
      </c>
      <c r="K251" s="12"/>
      <c r="L251" s="13">
        <f>F251+H251+J251</f>
        <v>45439</v>
      </c>
      <c r="M251" s="8" t="s">
        <v>52</v>
      </c>
      <c r="N251" s="2" t="s">
        <v>68</v>
      </c>
      <c r="O251" s="2" t="s">
        <v>68</v>
      </c>
      <c r="P251" s="2" t="s">
        <v>52</v>
      </c>
      <c r="Q251" s="2" t="s">
        <v>52</v>
      </c>
      <c r="R251" s="2" t="s">
        <v>52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52</v>
      </c>
      <c r="AX251" s="2" t="s">
        <v>52</v>
      </c>
      <c r="AY251" s="2" t="s">
        <v>52</v>
      </c>
    </row>
    <row r="252" spans="1:51" ht="30" customHeight="1">
      <c r="A252" s="9"/>
      <c r="B252" s="9"/>
      <c r="C252" s="9"/>
      <c r="D252" s="9"/>
      <c r="E252" s="12"/>
      <c r="F252" s="13"/>
      <c r="G252" s="12"/>
      <c r="H252" s="13"/>
      <c r="I252" s="12"/>
      <c r="J252" s="13"/>
      <c r="K252" s="12"/>
      <c r="L252" s="13"/>
      <c r="M252" s="9"/>
    </row>
    <row r="253" spans="1:51" ht="30" customHeight="1">
      <c r="A253" s="47" t="s">
        <v>980</v>
      </c>
      <c r="B253" s="47"/>
      <c r="C253" s="47"/>
      <c r="D253" s="47"/>
      <c r="E253" s="48"/>
      <c r="F253" s="49"/>
      <c r="G253" s="48"/>
      <c r="H253" s="49"/>
      <c r="I253" s="48"/>
      <c r="J253" s="49"/>
      <c r="K253" s="48"/>
      <c r="L253" s="49"/>
      <c r="M253" s="47"/>
      <c r="N253" s="1" t="s">
        <v>427</v>
      </c>
    </row>
    <row r="254" spans="1:51" ht="30" customHeight="1">
      <c r="A254" s="8" t="s">
        <v>981</v>
      </c>
      <c r="B254" s="8" t="s">
        <v>982</v>
      </c>
      <c r="C254" s="8" t="s">
        <v>61</v>
      </c>
      <c r="D254" s="9">
        <v>0.36</v>
      </c>
      <c r="E254" s="12">
        <f>일위대가목록!E124</f>
        <v>41265</v>
      </c>
      <c r="F254" s="13">
        <f>TRUNC(E254*D254,1)</f>
        <v>14855.4</v>
      </c>
      <c r="G254" s="12">
        <f>일위대가목록!F124</f>
        <v>242082</v>
      </c>
      <c r="H254" s="13">
        <f>TRUNC(G254*D254,1)</f>
        <v>87149.5</v>
      </c>
      <c r="I254" s="12">
        <f>일위대가목록!G124</f>
        <v>6959</v>
      </c>
      <c r="J254" s="13">
        <f>TRUNC(I254*D254,1)</f>
        <v>2505.1999999999998</v>
      </c>
      <c r="K254" s="12">
        <f t="shared" ref="K254:L257" si="27">TRUNC(E254+G254+I254,1)</f>
        <v>290306</v>
      </c>
      <c r="L254" s="13">
        <f t="shared" si="27"/>
        <v>104510.1</v>
      </c>
      <c r="M254" s="8" t="s">
        <v>983</v>
      </c>
      <c r="N254" s="2" t="s">
        <v>427</v>
      </c>
      <c r="O254" s="2" t="s">
        <v>984</v>
      </c>
      <c r="P254" s="2" t="s">
        <v>64</v>
      </c>
      <c r="Q254" s="2" t="s">
        <v>65</v>
      </c>
      <c r="R254" s="2" t="s">
        <v>65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52</v>
      </c>
      <c r="AW254" s="2" t="s">
        <v>985</v>
      </c>
      <c r="AX254" s="2" t="s">
        <v>52</v>
      </c>
      <c r="AY254" s="2" t="s">
        <v>52</v>
      </c>
    </row>
    <row r="255" spans="1:51" ht="30" customHeight="1">
      <c r="A255" s="8" t="s">
        <v>668</v>
      </c>
      <c r="B255" s="8" t="s">
        <v>986</v>
      </c>
      <c r="C255" s="8" t="s">
        <v>91</v>
      </c>
      <c r="D255" s="9">
        <v>2.4</v>
      </c>
      <c r="E255" s="12">
        <f>일위대가목록!E125</f>
        <v>2716</v>
      </c>
      <c r="F255" s="13">
        <f>TRUNC(E255*D255,1)</f>
        <v>6518.4</v>
      </c>
      <c r="G255" s="12">
        <f>일위대가목록!F125</f>
        <v>19430</v>
      </c>
      <c r="H255" s="13">
        <f>TRUNC(G255*D255,1)</f>
        <v>46632</v>
      </c>
      <c r="I255" s="12">
        <f>일위대가목록!G125</f>
        <v>575</v>
      </c>
      <c r="J255" s="13">
        <f>TRUNC(I255*D255,1)</f>
        <v>1380</v>
      </c>
      <c r="K255" s="12">
        <f t="shared" si="27"/>
        <v>22721</v>
      </c>
      <c r="L255" s="13">
        <f t="shared" si="27"/>
        <v>54530.400000000001</v>
      </c>
      <c r="M255" s="8" t="s">
        <v>987</v>
      </c>
      <c r="N255" s="2" t="s">
        <v>427</v>
      </c>
      <c r="O255" s="2" t="s">
        <v>988</v>
      </c>
      <c r="P255" s="2" t="s">
        <v>64</v>
      </c>
      <c r="Q255" s="2" t="s">
        <v>65</v>
      </c>
      <c r="R255" s="2" t="s">
        <v>65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52</v>
      </c>
      <c r="AW255" s="2" t="s">
        <v>989</v>
      </c>
      <c r="AX255" s="2" t="s">
        <v>52</v>
      </c>
      <c r="AY255" s="2" t="s">
        <v>52</v>
      </c>
    </row>
    <row r="256" spans="1:51" ht="30" customHeight="1">
      <c r="A256" s="8" t="s">
        <v>668</v>
      </c>
      <c r="B256" s="8" t="s">
        <v>990</v>
      </c>
      <c r="C256" s="8" t="s">
        <v>91</v>
      </c>
      <c r="D256" s="9">
        <v>2.4</v>
      </c>
      <c r="E256" s="12">
        <f>일위대가목록!E126</f>
        <v>1036</v>
      </c>
      <c r="F256" s="13">
        <f>TRUNC(E256*D256,1)</f>
        <v>2486.4</v>
      </c>
      <c r="G256" s="12">
        <f>일위대가목록!F126</f>
        <v>7202</v>
      </c>
      <c r="H256" s="13">
        <f>TRUNC(G256*D256,1)</f>
        <v>17284.8</v>
      </c>
      <c r="I256" s="12">
        <f>일위대가목록!G126</f>
        <v>210</v>
      </c>
      <c r="J256" s="13">
        <f>TRUNC(I256*D256,1)</f>
        <v>504</v>
      </c>
      <c r="K256" s="12">
        <f t="shared" si="27"/>
        <v>8448</v>
      </c>
      <c r="L256" s="13">
        <f t="shared" si="27"/>
        <v>20275.2</v>
      </c>
      <c r="M256" s="8" t="s">
        <v>991</v>
      </c>
      <c r="N256" s="2" t="s">
        <v>427</v>
      </c>
      <c r="O256" s="2" t="s">
        <v>992</v>
      </c>
      <c r="P256" s="2" t="s">
        <v>64</v>
      </c>
      <c r="Q256" s="2" t="s">
        <v>65</v>
      </c>
      <c r="R256" s="2" t="s">
        <v>65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993</v>
      </c>
      <c r="AX256" s="2" t="s">
        <v>52</v>
      </c>
      <c r="AY256" s="2" t="s">
        <v>52</v>
      </c>
    </row>
    <row r="257" spans="1:51" ht="30" customHeight="1">
      <c r="A257" s="8" t="s">
        <v>994</v>
      </c>
      <c r="B257" s="8" t="s">
        <v>995</v>
      </c>
      <c r="C257" s="8" t="s">
        <v>91</v>
      </c>
      <c r="D257" s="9">
        <v>0.8</v>
      </c>
      <c r="E257" s="12">
        <f>일위대가목록!E127</f>
        <v>921</v>
      </c>
      <c r="F257" s="13">
        <f>TRUNC(E257*D257,1)</f>
        <v>736.8</v>
      </c>
      <c r="G257" s="12">
        <f>일위대가목록!F127</f>
        <v>6512</v>
      </c>
      <c r="H257" s="13">
        <f>TRUNC(G257*D257,1)</f>
        <v>5209.6000000000004</v>
      </c>
      <c r="I257" s="12">
        <f>일위대가목록!G127</f>
        <v>195</v>
      </c>
      <c r="J257" s="13">
        <f>TRUNC(I257*D257,1)</f>
        <v>156</v>
      </c>
      <c r="K257" s="12">
        <f t="shared" si="27"/>
        <v>7628</v>
      </c>
      <c r="L257" s="13">
        <f t="shared" si="27"/>
        <v>6102.4</v>
      </c>
      <c r="M257" s="8" t="s">
        <v>996</v>
      </c>
      <c r="N257" s="2" t="s">
        <v>427</v>
      </c>
      <c r="O257" s="2" t="s">
        <v>997</v>
      </c>
      <c r="P257" s="2" t="s">
        <v>64</v>
      </c>
      <c r="Q257" s="2" t="s">
        <v>65</v>
      </c>
      <c r="R257" s="2" t="s">
        <v>65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998</v>
      </c>
      <c r="AX257" s="2" t="s">
        <v>52</v>
      </c>
      <c r="AY257" s="2" t="s">
        <v>52</v>
      </c>
    </row>
    <row r="258" spans="1:51" ht="30" customHeight="1">
      <c r="A258" s="8" t="s">
        <v>608</v>
      </c>
      <c r="B258" s="8" t="s">
        <v>52</v>
      </c>
      <c r="C258" s="8" t="s">
        <v>52</v>
      </c>
      <c r="D258" s="9"/>
      <c r="E258" s="12"/>
      <c r="F258" s="13">
        <f>TRUNC(SUMIF(N254:N257, N253, F254:F257),0)</f>
        <v>24597</v>
      </c>
      <c r="G258" s="12"/>
      <c r="H258" s="13">
        <f>TRUNC(SUMIF(N254:N257, N253, H254:H257),0)</f>
        <v>156275</v>
      </c>
      <c r="I258" s="12"/>
      <c r="J258" s="13">
        <f>TRUNC(SUMIF(N254:N257, N253, J254:J257),0)</f>
        <v>4545</v>
      </c>
      <c r="K258" s="12"/>
      <c r="L258" s="13">
        <f>F258+H258+J258</f>
        <v>185417</v>
      </c>
      <c r="M258" s="8" t="s">
        <v>52</v>
      </c>
      <c r="N258" s="2" t="s">
        <v>68</v>
      </c>
      <c r="O258" s="2" t="s">
        <v>68</v>
      </c>
      <c r="P258" s="2" t="s">
        <v>52</v>
      </c>
      <c r="Q258" s="2" t="s">
        <v>52</v>
      </c>
      <c r="R258" s="2" t="s">
        <v>52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52</v>
      </c>
      <c r="AW258" s="2" t="s">
        <v>52</v>
      </c>
      <c r="AX258" s="2" t="s">
        <v>52</v>
      </c>
      <c r="AY258" s="2" t="s">
        <v>52</v>
      </c>
    </row>
    <row r="259" spans="1:51" ht="30" customHeight="1">
      <c r="A259" s="9"/>
      <c r="B259" s="9"/>
      <c r="C259" s="9"/>
      <c r="D259" s="9"/>
      <c r="E259" s="12"/>
      <c r="F259" s="13"/>
      <c r="G259" s="12"/>
      <c r="H259" s="13"/>
      <c r="I259" s="12"/>
      <c r="J259" s="13"/>
      <c r="K259" s="12"/>
      <c r="L259" s="13"/>
      <c r="M259" s="9"/>
    </row>
    <row r="260" spans="1:51" ht="30" customHeight="1">
      <c r="A260" s="47" t="s">
        <v>999</v>
      </c>
      <c r="B260" s="47"/>
      <c r="C260" s="47"/>
      <c r="D260" s="47"/>
      <c r="E260" s="48"/>
      <c r="F260" s="49"/>
      <c r="G260" s="48"/>
      <c r="H260" s="49"/>
      <c r="I260" s="48"/>
      <c r="J260" s="49"/>
      <c r="K260" s="48"/>
      <c r="L260" s="49"/>
      <c r="M260" s="47"/>
      <c r="N260" s="1" t="s">
        <v>431</v>
      </c>
    </row>
    <row r="261" spans="1:51" ht="30" customHeight="1">
      <c r="A261" s="8" t="s">
        <v>981</v>
      </c>
      <c r="B261" s="8" t="s">
        <v>982</v>
      </c>
      <c r="C261" s="8" t="s">
        <v>61</v>
      </c>
      <c r="D261" s="9">
        <v>1.08</v>
      </c>
      <c r="E261" s="12">
        <f>일위대가목록!E124</f>
        <v>41265</v>
      </c>
      <c r="F261" s="13">
        <f>TRUNC(E261*D261,1)</f>
        <v>44566.2</v>
      </c>
      <c r="G261" s="12">
        <f>일위대가목록!F124</f>
        <v>242082</v>
      </c>
      <c r="H261" s="13">
        <f>TRUNC(G261*D261,1)</f>
        <v>261448.5</v>
      </c>
      <c r="I261" s="12">
        <f>일위대가목록!G124</f>
        <v>6959</v>
      </c>
      <c r="J261" s="13">
        <f>TRUNC(I261*D261,1)</f>
        <v>7515.7</v>
      </c>
      <c r="K261" s="12">
        <f t="shared" ref="K261:L264" si="28">TRUNC(E261+G261+I261,1)</f>
        <v>290306</v>
      </c>
      <c r="L261" s="13">
        <f t="shared" si="28"/>
        <v>313530.40000000002</v>
      </c>
      <c r="M261" s="8" t="s">
        <v>983</v>
      </c>
      <c r="N261" s="2" t="s">
        <v>431</v>
      </c>
      <c r="O261" s="2" t="s">
        <v>984</v>
      </c>
      <c r="P261" s="2" t="s">
        <v>64</v>
      </c>
      <c r="Q261" s="2" t="s">
        <v>65</v>
      </c>
      <c r="R261" s="2" t="s">
        <v>65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1000</v>
      </c>
      <c r="AX261" s="2" t="s">
        <v>52</v>
      </c>
      <c r="AY261" s="2" t="s">
        <v>52</v>
      </c>
    </row>
    <row r="262" spans="1:51" ht="30" customHeight="1">
      <c r="A262" s="8" t="s">
        <v>668</v>
      </c>
      <c r="B262" s="8" t="s">
        <v>986</v>
      </c>
      <c r="C262" s="8" t="s">
        <v>91</v>
      </c>
      <c r="D262" s="9">
        <v>4.2</v>
      </c>
      <c r="E262" s="12">
        <f>일위대가목록!E125</f>
        <v>2716</v>
      </c>
      <c r="F262" s="13">
        <f>TRUNC(E262*D262,1)</f>
        <v>11407.2</v>
      </c>
      <c r="G262" s="12">
        <f>일위대가목록!F125</f>
        <v>19430</v>
      </c>
      <c r="H262" s="13">
        <f>TRUNC(G262*D262,1)</f>
        <v>81606</v>
      </c>
      <c r="I262" s="12">
        <f>일위대가목록!G125</f>
        <v>575</v>
      </c>
      <c r="J262" s="13">
        <f>TRUNC(I262*D262,1)</f>
        <v>2415</v>
      </c>
      <c r="K262" s="12">
        <f t="shared" si="28"/>
        <v>22721</v>
      </c>
      <c r="L262" s="13">
        <f t="shared" si="28"/>
        <v>95428.2</v>
      </c>
      <c r="M262" s="8" t="s">
        <v>987</v>
      </c>
      <c r="N262" s="2" t="s">
        <v>431</v>
      </c>
      <c r="O262" s="2" t="s">
        <v>988</v>
      </c>
      <c r="P262" s="2" t="s">
        <v>64</v>
      </c>
      <c r="Q262" s="2" t="s">
        <v>65</v>
      </c>
      <c r="R262" s="2" t="s">
        <v>65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1001</v>
      </c>
      <c r="AX262" s="2" t="s">
        <v>52</v>
      </c>
      <c r="AY262" s="2" t="s">
        <v>52</v>
      </c>
    </row>
    <row r="263" spans="1:51" ht="30" customHeight="1">
      <c r="A263" s="8" t="s">
        <v>668</v>
      </c>
      <c r="B263" s="8" t="s">
        <v>990</v>
      </c>
      <c r="C263" s="8" t="s">
        <v>91</v>
      </c>
      <c r="D263" s="9">
        <v>4.2</v>
      </c>
      <c r="E263" s="12">
        <f>일위대가목록!E126</f>
        <v>1036</v>
      </c>
      <c r="F263" s="13">
        <f>TRUNC(E263*D263,1)</f>
        <v>4351.2</v>
      </c>
      <c r="G263" s="12">
        <f>일위대가목록!F126</f>
        <v>7202</v>
      </c>
      <c r="H263" s="13">
        <f>TRUNC(G263*D263,1)</f>
        <v>30248.400000000001</v>
      </c>
      <c r="I263" s="12">
        <f>일위대가목록!G126</f>
        <v>210</v>
      </c>
      <c r="J263" s="13">
        <f>TRUNC(I263*D263,1)</f>
        <v>882</v>
      </c>
      <c r="K263" s="12">
        <f t="shared" si="28"/>
        <v>8448</v>
      </c>
      <c r="L263" s="13">
        <f t="shared" si="28"/>
        <v>35481.599999999999</v>
      </c>
      <c r="M263" s="8" t="s">
        <v>991</v>
      </c>
      <c r="N263" s="2" t="s">
        <v>431</v>
      </c>
      <c r="O263" s="2" t="s">
        <v>992</v>
      </c>
      <c r="P263" s="2" t="s">
        <v>64</v>
      </c>
      <c r="Q263" s="2" t="s">
        <v>65</v>
      </c>
      <c r="R263" s="2" t="s">
        <v>65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52</v>
      </c>
      <c r="AW263" s="2" t="s">
        <v>1002</v>
      </c>
      <c r="AX263" s="2" t="s">
        <v>52</v>
      </c>
      <c r="AY263" s="2" t="s">
        <v>52</v>
      </c>
    </row>
    <row r="264" spans="1:51" ht="30" customHeight="1">
      <c r="A264" s="8" t="s">
        <v>994</v>
      </c>
      <c r="B264" s="8" t="s">
        <v>995</v>
      </c>
      <c r="C264" s="8" t="s">
        <v>91</v>
      </c>
      <c r="D264" s="9">
        <v>1.4</v>
      </c>
      <c r="E264" s="12">
        <f>일위대가목록!E127</f>
        <v>921</v>
      </c>
      <c r="F264" s="13">
        <f>TRUNC(E264*D264,1)</f>
        <v>1289.4000000000001</v>
      </c>
      <c r="G264" s="12">
        <f>일위대가목록!F127</f>
        <v>6512</v>
      </c>
      <c r="H264" s="13">
        <f>TRUNC(G264*D264,1)</f>
        <v>9116.7999999999993</v>
      </c>
      <c r="I264" s="12">
        <f>일위대가목록!G127</f>
        <v>195</v>
      </c>
      <c r="J264" s="13">
        <f>TRUNC(I264*D264,1)</f>
        <v>273</v>
      </c>
      <c r="K264" s="12">
        <f t="shared" si="28"/>
        <v>7628</v>
      </c>
      <c r="L264" s="13">
        <f t="shared" si="28"/>
        <v>10679.2</v>
      </c>
      <c r="M264" s="8" t="s">
        <v>996</v>
      </c>
      <c r="N264" s="2" t="s">
        <v>431</v>
      </c>
      <c r="O264" s="2" t="s">
        <v>997</v>
      </c>
      <c r="P264" s="2" t="s">
        <v>64</v>
      </c>
      <c r="Q264" s="2" t="s">
        <v>65</v>
      </c>
      <c r="R264" s="2" t="s">
        <v>65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52</v>
      </c>
      <c r="AW264" s="2" t="s">
        <v>1003</v>
      </c>
      <c r="AX264" s="2" t="s">
        <v>52</v>
      </c>
      <c r="AY264" s="2" t="s">
        <v>52</v>
      </c>
    </row>
    <row r="265" spans="1:51" ht="30" customHeight="1">
      <c r="A265" s="8" t="s">
        <v>608</v>
      </c>
      <c r="B265" s="8" t="s">
        <v>52</v>
      </c>
      <c r="C265" s="8" t="s">
        <v>52</v>
      </c>
      <c r="D265" s="9"/>
      <c r="E265" s="12"/>
      <c r="F265" s="13">
        <f>TRUNC(SUMIF(N261:N264, N260, F261:F264),0)</f>
        <v>61614</v>
      </c>
      <c r="G265" s="12"/>
      <c r="H265" s="13">
        <f>TRUNC(SUMIF(N261:N264, N260, H261:H264),0)</f>
        <v>382419</v>
      </c>
      <c r="I265" s="12"/>
      <c r="J265" s="13">
        <f>TRUNC(SUMIF(N261:N264, N260, J261:J264),0)</f>
        <v>11085</v>
      </c>
      <c r="K265" s="12"/>
      <c r="L265" s="13">
        <f>F265+H265+J265</f>
        <v>455118</v>
      </c>
      <c r="M265" s="8" t="s">
        <v>52</v>
      </c>
      <c r="N265" s="2" t="s">
        <v>68</v>
      </c>
      <c r="O265" s="2" t="s">
        <v>68</v>
      </c>
      <c r="P265" s="2" t="s">
        <v>52</v>
      </c>
      <c r="Q265" s="2" t="s">
        <v>52</v>
      </c>
      <c r="R265" s="2" t="s">
        <v>52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52</v>
      </c>
      <c r="AX265" s="2" t="s">
        <v>52</v>
      </c>
      <c r="AY265" s="2" t="s">
        <v>52</v>
      </c>
    </row>
    <row r="266" spans="1:51" ht="30" customHeight="1">
      <c r="A266" s="9"/>
      <c r="B266" s="9"/>
      <c r="C266" s="9"/>
      <c r="D266" s="9"/>
      <c r="E266" s="12"/>
      <c r="F266" s="13"/>
      <c r="G266" s="12"/>
      <c r="H266" s="13"/>
      <c r="I266" s="12"/>
      <c r="J266" s="13"/>
      <c r="K266" s="12"/>
      <c r="L266" s="13"/>
      <c r="M266" s="9"/>
    </row>
    <row r="267" spans="1:51" ht="30" customHeight="1">
      <c r="A267" s="47" t="s">
        <v>1004</v>
      </c>
      <c r="B267" s="47"/>
      <c r="C267" s="47"/>
      <c r="D267" s="47"/>
      <c r="E267" s="48"/>
      <c r="F267" s="49"/>
      <c r="G267" s="48"/>
      <c r="H267" s="49"/>
      <c r="I267" s="48"/>
      <c r="J267" s="49"/>
      <c r="K267" s="48"/>
      <c r="L267" s="49"/>
      <c r="M267" s="47"/>
      <c r="N267" s="1" t="s">
        <v>437</v>
      </c>
    </row>
    <row r="268" spans="1:51" ht="30" customHeight="1">
      <c r="A268" s="8" t="s">
        <v>1005</v>
      </c>
      <c r="B268" s="8" t="s">
        <v>1006</v>
      </c>
      <c r="C268" s="8" t="s">
        <v>61</v>
      </c>
      <c r="D268" s="9">
        <v>0.31</v>
      </c>
      <c r="E268" s="12">
        <f>일위대가목록!E131</f>
        <v>25952</v>
      </c>
      <c r="F268" s="13">
        <f>TRUNC(E268*D268,1)</f>
        <v>8045.1</v>
      </c>
      <c r="G268" s="12">
        <f>일위대가목록!F131</f>
        <v>31681</v>
      </c>
      <c r="H268" s="13">
        <f>TRUNC(G268*D268,1)</f>
        <v>9821.1</v>
      </c>
      <c r="I268" s="12">
        <f>일위대가목록!G131</f>
        <v>70</v>
      </c>
      <c r="J268" s="13">
        <f>TRUNC(I268*D268,1)</f>
        <v>21.7</v>
      </c>
      <c r="K268" s="12">
        <f t="shared" ref="K268:L270" si="29">TRUNC(E268+G268+I268,1)</f>
        <v>57703</v>
      </c>
      <c r="L268" s="13">
        <f t="shared" si="29"/>
        <v>17887.900000000001</v>
      </c>
      <c r="M268" s="8" t="s">
        <v>1007</v>
      </c>
      <c r="N268" s="2" t="s">
        <v>437</v>
      </c>
      <c r="O268" s="2" t="s">
        <v>1008</v>
      </c>
      <c r="P268" s="2" t="s">
        <v>64</v>
      </c>
      <c r="Q268" s="2" t="s">
        <v>65</v>
      </c>
      <c r="R268" s="2" t="s">
        <v>65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52</v>
      </c>
      <c r="AW268" s="2" t="s">
        <v>1009</v>
      </c>
      <c r="AX268" s="2" t="s">
        <v>52</v>
      </c>
      <c r="AY268" s="2" t="s">
        <v>52</v>
      </c>
    </row>
    <row r="269" spans="1:51" ht="30" customHeight="1">
      <c r="A269" s="8" t="s">
        <v>1010</v>
      </c>
      <c r="B269" s="8" t="s">
        <v>1011</v>
      </c>
      <c r="C269" s="8" t="s">
        <v>61</v>
      </c>
      <c r="D269" s="9">
        <v>0.31</v>
      </c>
      <c r="E269" s="12">
        <f>일위대가목록!E132</f>
        <v>8252</v>
      </c>
      <c r="F269" s="13">
        <f>TRUNC(E269*D269,1)</f>
        <v>2558.1</v>
      </c>
      <c r="G269" s="12">
        <f>일위대가목록!F132</f>
        <v>6288</v>
      </c>
      <c r="H269" s="13">
        <f>TRUNC(G269*D269,1)</f>
        <v>1949.2</v>
      </c>
      <c r="I269" s="12">
        <f>일위대가목록!G132</f>
        <v>251</v>
      </c>
      <c r="J269" s="13">
        <f>TRUNC(I269*D269,1)</f>
        <v>77.8</v>
      </c>
      <c r="K269" s="12">
        <f t="shared" si="29"/>
        <v>14791</v>
      </c>
      <c r="L269" s="13">
        <f t="shared" si="29"/>
        <v>4585.1000000000004</v>
      </c>
      <c r="M269" s="8" t="s">
        <v>1012</v>
      </c>
      <c r="N269" s="2" t="s">
        <v>437</v>
      </c>
      <c r="O269" s="2" t="s">
        <v>1013</v>
      </c>
      <c r="P269" s="2" t="s">
        <v>64</v>
      </c>
      <c r="Q269" s="2" t="s">
        <v>65</v>
      </c>
      <c r="R269" s="2" t="s">
        <v>65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1014</v>
      </c>
      <c r="AX269" s="2" t="s">
        <v>52</v>
      </c>
      <c r="AY269" s="2" t="s">
        <v>52</v>
      </c>
    </row>
    <row r="270" spans="1:51" ht="30" customHeight="1">
      <c r="A270" s="8" t="s">
        <v>668</v>
      </c>
      <c r="B270" s="8" t="s">
        <v>669</v>
      </c>
      <c r="C270" s="8" t="s">
        <v>91</v>
      </c>
      <c r="D270" s="9">
        <v>2.62</v>
      </c>
      <c r="E270" s="12">
        <f>일위대가목록!E85</f>
        <v>1828</v>
      </c>
      <c r="F270" s="13">
        <f>TRUNC(E270*D270,1)</f>
        <v>4789.3</v>
      </c>
      <c r="G270" s="12">
        <f>일위대가목록!F85</f>
        <v>11989</v>
      </c>
      <c r="H270" s="13">
        <f>TRUNC(G270*D270,1)</f>
        <v>31411.1</v>
      </c>
      <c r="I270" s="12">
        <f>일위대가목록!G85</f>
        <v>355</v>
      </c>
      <c r="J270" s="13">
        <f>TRUNC(I270*D270,1)</f>
        <v>930.1</v>
      </c>
      <c r="K270" s="12">
        <f t="shared" si="29"/>
        <v>14172</v>
      </c>
      <c r="L270" s="13">
        <f t="shared" si="29"/>
        <v>37130.5</v>
      </c>
      <c r="M270" s="8" t="s">
        <v>670</v>
      </c>
      <c r="N270" s="2" t="s">
        <v>437</v>
      </c>
      <c r="O270" s="2" t="s">
        <v>671</v>
      </c>
      <c r="P270" s="2" t="s">
        <v>64</v>
      </c>
      <c r="Q270" s="2" t="s">
        <v>65</v>
      </c>
      <c r="R270" s="2" t="s">
        <v>65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1015</v>
      </c>
      <c r="AX270" s="2" t="s">
        <v>52</v>
      </c>
      <c r="AY270" s="2" t="s">
        <v>52</v>
      </c>
    </row>
    <row r="271" spans="1:51" ht="30" customHeight="1">
      <c r="A271" s="8" t="s">
        <v>608</v>
      </c>
      <c r="B271" s="8" t="s">
        <v>52</v>
      </c>
      <c r="C271" s="8" t="s">
        <v>52</v>
      </c>
      <c r="D271" s="9"/>
      <c r="E271" s="12"/>
      <c r="F271" s="13">
        <f>TRUNC(SUMIF(N268:N270, N267, F268:F270),0)</f>
        <v>15392</v>
      </c>
      <c r="G271" s="12"/>
      <c r="H271" s="13">
        <f>TRUNC(SUMIF(N268:N270, N267, H268:H270),0)</f>
        <v>43181</v>
      </c>
      <c r="I271" s="12"/>
      <c r="J271" s="13">
        <f>TRUNC(SUMIF(N268:N270, N267, J268:J270),0)</f>
        <v>1029</v>
      </c>
      <c r="K271" s="12"/>
      <c r="L271" s="13">
        <f>F271+H271+J271</f>
        <v>59602</v>
      </c>
      <c r="M271" s="8" t="s">
        <v>52</v>
      </c>
      <c r="N271" s="2" t="s">
        <v>68</v>
      </c>
      <c r="O271" s="2" t="s">
        <v>68</v>
      </c>
      <c r="P271" s="2" t="s">
        <v>52</v>
      </c>
      <c r="Q271" s="2" t="s">
        <v>52</v>
      </c>
      <c r="R271" s="2" t="s">
        <v>52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52</v>
      </c>
      <c r="AX271" s="2" t="s">
        <v>52</v>
      </c>
      <c r="AY271" s="2" t="s">
        <v>52</v>
      </c>
    </row>
    <row r="272" spans="1:51" ht="30" customHeight="1">
      <c r="A272" s="9"/>
      <c r="B272" s="9"/>
      <c r="C272" s="9"/>
      <c r="D272" s="9"/>
      <c r="E272" s="12"/>
      <c r="F272" s="13"/>
      <c r="G272" s="12"/>
      <c r="H272" s="13"/>
      <c r="I272" s="12"/>
      <c r="J272" s="13"/>
      <c r="K272" s="12"/>
      <c r="L272" s="13"/>
      <c r="M272" s="9"/>
    </row>
    <row r="273" spans="1:51" ht="30" customHeight="1">
      <c r="A273" s="47" t="s">
        <v>1016</v>
      </c>
      <c r="B273" s="47"/>
      <c r="C273" s="47"/>
      <c r="D273" s="47"/>
      <c r="E273" s="48"/>
      <c r="F273" s="49"/>
      <c r="G273" s="48"/>
      <c r="H273" s="49"/>
      <c r="I273" s="48"/>
      <c r="J273" s="49"/>
      <c r="K273" s="48"/>
      <c r="L273" s="49"/>
      <c r="M273" s="47"/>
      <c r="N273" s="1" t="s">
        <v>444</v>
      </c>
    </row>
    <row r="274" spans="1:51" ht="30" customHeight="1">
      <c r="A274" s="8" t="s">
        <v>619</v>
      </c>
      <c r="B274" s="8" t="s">
        <v>620</v>
      </c>
      <c r="C274" s="8" t="s">
        <v>349</v>
      </c>
      <c r="D274" s="9">
        <v>0.02</v>
      </c>
      <c r="E274" s="12">
        <f>일위대가목록!E75</f>
        <v>84057</v>
      </c>
      <c r="F274" s="13">
        <f>TRUNC(E274*D274,1)</f>
        <v>1681.1</v>
      </c>
      <c r="G274" s="12">
        <f>일위대가목록!F75</f>
        <v>91271</v>
      </c>
      <c r="H274" s="13">
        <f>TRUNC(G274*D274,1)</f>
        <v>1825.4</v>
      </c>
      <c r="I274" s="12">
        <f>일위대가목록!G75</f>
        <v>0</v>
      </c>
      <c r="J274" s="13">
        <f>TRUNC(I274*D274,1)</f>
        <v>0</v>
      </c>
      <c r="K274" s="12">
        <f>TRUNC(E274+G274+I274,1)</f>
        <v>175328</v>
      </c>
      <c r="L274" s="13">
        <f>TRUNC(F274+H274+J274,1)</f>
        <v>3506.5</v>
      </c>
      <c r="M274" s="8" t="s">
        <v>621</v>
      </c>
      <c r="N274" s="2" t="s">
        <v>444</v>
      </c>
      <c r="O274" s="2" t="s">
        <v>622</v>
      </c>
      <c r="P274" s="2" t="s">
        <v>64</v>
      </c>
      <c r="Q274" s="2" t="s">
        <v>65</v>
      </c>
      <c r="R274" s="2" t="s">
        <v>65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52</v>
      </c>
      <c r="AW274" s="2" t="s">
        <v>1017</v>
      </c>
      <c r="AX274" s="2" t="s">
        <v>52</v>
      </c>
      <c r="AY274" s="2" t="s">
        <v>52</v>
      </c>
    </row>
    <row r="275" spans="1:51" ht="30" customHeight="1">
      <c r="A275" s="8" t="s">
        <v>750</v>
      </c>
      <c r="B275" s="8" t="s">
        <v>1018</v>
      </c>
      <c r="C275" s="8" t="s">
        <v>61</v>
      </c>
      <c r="D275" s="9">
        <v>1</v>
      </c>
      <c r="E275" s="12">
        <f>일위대가목록!E138</f>
        <v>0</v>
      </c>
      <c r="F275" s="13">
        <f>TRUNC(E275*D275,1)</f>
        <v>0</v>
      </c>
      <c r="G275" s="12">
        <f>일위대가목록!F138</f>
        <v>13357</v>
      </c>
      <c r="H275" s="13">
        <f>TRUNC(G275*D275,1)</f>
        <v>13357</v>
      </c>
      <c r="I275" s="12">
        <f>일위대가목록!G138</f>
        <v>0</v>
      </c>
      <c r="J275" s="13">
        <f>TRUNC(I275*D275,1)</f>
        <v>0</v>
      </c>
      <c r="K275" s="12">
        <f>TRUNC(E275+G275+I275,1)</f>
        <v>13357</v>
      </c>
      <c r="L275" s="13">
        <f>TRUNC(F275+H275+J275,1)</f>
        <v>13357</v>
      </c>
      <c r="M275" s="8" t="s">
        <v>1019</v>
      </c>
      <c r="N275" s="2" t="s">
        <v>444</v>
      </c>
      <c r="O275" s="2" t="s">
        <v>1020</v>
      </c>
      <c r="P275" s="2" t="s">
        <v>64</v>
      </c>
      <c r="Q275" s="2" t="s">
        <v>65</v>
      </c>
      <c r="R275" s="2" t="s">
        <v>65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52</v>
      </c>
      <c r="AW275" s="2" t="s">
        <v>1021</v>
      </c>
      <c r="AX275" s="2" t="s">
        <v>52</v>
      </c>
      <c r="AY275" s="2" t="s">
        <v>52</v>
      </c>
    </row>
    <row r="276" spans="1:51" ht="30" customHeight="1">
      <c r="A276" s="8" t="s">
        <v>608</v>
      </c>
      <c r="B276" s="8" t="s">
        <v>52</v>
      </c>
      <c r="C276" s="8" t="s">
        <v>52</v>
      </c>
      <c r="D276" s="9"/>
      <c r="E276" s="12"/>
      <c r="F276" s="13">
        <f>TRUNC(SUMIF(N274:N275, N273, F274:F275),0)</f>
        <v>1681</v>
      </c>
      <c r="G276" s="12"/>
      <c r="H276" s="13">
        <f>TRUNC(SUMIF(N274:N275, N273, H274:H275),0)</f>
        <v>15182</v>
      </c>
      <c r="I276" s="12"/>
      <c r="J276" s="13">
        <f>TRUNC(SUMIF(N274:N275, N273, J274:J275),0)</f>
        <v>0</v>
      </c>
      <c r="K276" s="12"/>
      <c r="L276" s="13">
        <f>F276+H276+J276</f>
        <v>16863</v>
      </c>
      <c r="M276" s="8" t="s">
        <v>52</v>
      </c>
      <c r="N276" s="2" t="s">
        <v>68</v>
      </c>
      <c r="O276" s="2" t="s">
        <v>68</v>
      </c>
      <c r="P276" s="2" t="s">
        <v>52</v>
      </c>
      <c r="Q276" s="2" t="s">
        <v>52</v>
      </c>
      <c r="R276" s="2" t="s">
        <v>52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52</v>
      </c>
      <c r="AX276" s="2" t="s">
        <v>52</v>
      </c>
      <c r="AY276" s="2" t="s">
        <v>52</v>
      </c>
    </row>
    <row r="277" spans="1:51" ht="30" customHeight="1">
      <c r="A277" s="9"/>
      <c r="B277" s="9"/>
      <c r="C277" s="9"/>
      <c r="D277" s="9"/>
      <c r="E277" s="12"/>
      <c r="F277" s="13"/>
      <c r="G277" s="12"/>
      <c r="H277" s="13"/>
      <c r="I277" s="12"/>
      <c r="J277" s="13"/>
      <c r="K277" s="12"/>
      <c r="L277" s="13"/>
      <c r="M277" s="9"/>
    </row>
    <row r="278" spans="1:51" ht="30" customHeight="1">
      <c r="A278" s="47" t="s">
        <v>1022</v>
      </c>
      <c r="B278" s="47"/>
      <c r="C278" s="47"/>
      <c r="D278" s="47"/>
      <c r="E278" s="48"/>
      <c r="F278" s="49"/>
      <c r="G278" s="48"/>
      <c r="H278" s="49"/>
      <c r="I278" s="48"/>
      <c r="J278" s="49"/>
      <c r="K278" s="48"/>
      <c r="L278" s="49"/>
      <c r="M278" s="47"/>
      <c r="N278" s="1" t="s">
        <v>453</v>
      </c>
    </row>
    <row r="279" spans="1:51" ht="30" customHeight="1">
      <c r="A279" s="8" t="s">
        <v>1023</v>
      </c>
      <c r="B279" s="8" t="s">
        <v>1024</v>
      </c>
      <c r="C279" s="8" t="s">
        <v>61</v>
      </c>
      <c r="D279" s="9">
        <v>3.61</v>
      </c>
      <c r="E279" s="12">
        <f>단가대비표!O51</f>
        <v>63800</v>
      </c>
      <c r="F279" s="13">
        <f>TRUNC(E279*D279,1)</f>
        <v>230318</v>
      </c>
      <c r="G279" s="12">
        <f>단가대비표!P51</f>
        <v>0</v>
      </c>
      <c r="H279" s="13">
        <f>TRUNC(G279*D279,1)</f>
        <v>0</v>
      </c>
      <c r="I279" s="12">
        <f>단가대비표!V51</f>
        <v>0</v>
      </c>
      <c r="J279" s="13">
        <f>TRUNC(I279*D279,1)</f>
        <v>0</v>
      </c>
      <c r="K279" s="12">
        <f>TRUNC(E279+G279+I279,1)</f>
        <v>63800</v>
      </c>
      <c r="L279" s="13">
        <f>TRUNC(F279+H279+J279,1)</f>
        <v>230318</v>
      </c>
      <c r="M279" s="8" t="s">
        <v>1025</v>
      </c>
      <c r="N279" s="2" t="s">
        <v>453</v>
      </c>
      <c r="O279" s="2" t="s">
        <v>1026</v>
      </c>
      <c r="P279" s="2" t="s">
        <v>65</v>
      </c>
      <c r="Q279" s="2" t="s">
        <v>65</v>
      </c>
      <c r="R279" s="2" t="s">
        <v>64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1027</v>
      </c>
      <c r="AX279" s="2" t="s">
        <v>52</v>
      </c>
      <c r="AY279" s="2" t="s">
        <v>52</v>
      </c>
    </row>
    <row r="280" spans="1:51" ht="30" customHeight="1">
      <c r="A280" s="8" t="s">
        <v>608</v>
      </c>
      <c r="B280" s="8" t="s">
        <v>52</v>
      </c>
      <c r="C280" s="8" t="s">
        <v>52</v>
      </c>
      <c r="D280" s="9"/>
      <c r="E280" s="12"/>
      <c r="F280" s="13">
        <f>TRUNC(SUMIF(N279:N279, N278, F279:F279),0)</f>
        <v>230318</v>
      </c>
      <c r="G280" s="12"/>
      <c r="H280" s="13">
        <f>TRUNC(SUMIF(N279:N279, N278, H279:H279),0)</f>
        <v>0</v>
      </c>
      <c r="I280" s="12"/>
      <c r="J280" s="13">
        <f>TRUNC(SUMIF(N279:N279, N278, J279:J279),0)</f>
        <v>0</v>
      </c>
      <c r="K280" s="12"/>
      <c r="L280" s="13">
        <f>F280+H280+J280</f>
        <v>230318</v>
      </c>
      <c r="M280" s="8" t="s">
        <v>52</v>
      </c>
      <c r="N280" s="2" t="s">
        <v>68</v>
      </c>
      <c r="O280" s="2" t="s">
        <v>68</v>
      </c>
      <c r="P280" s="2" t="s">
        <v>52</v>
      </c>
      <c r="Q280" s="2" t="s">
        <v>52</v>
      </c>
      <c r="R280" s="2" t="s">
        <v>52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52</v>
      </c>
      <c r="AX280" s="2" t="s">
        <v>52</v>
      </c>
      <c r="AY280" s="2" t="s">
        <v>52</v>
      </c>
    </row>
    <row r="281" spans="1:51" ht="30" customHeight="1">
      <c r="A281" s="9"/>
      <c r="B281" s="9"/>
      <c r="C281" s="9"/>
      <c r="D281" s="9"/>
      <c r="E281" s="12"/>
      <c r="F281" s="13"/>
      <c r="G281" s="12"/>
      <c r="H281" s="13"/>
      <c r="I281" s="12"/>
      <c r="J281" s="13"/>
      <c r="K281" s="12"/>
      <c r="L281" s="13"/>
      <c r="M281" s="9"/>
    </row>
    <row r="282" spans="1:51" ht="30" customHeight="1">
      <c r="A282" s="47" t="s">
        <v>1028</v>
      </c>
      <c r="B282" s="47"/>
      <c r="C282" s="47"/>
      <c r="D282" s="47"/>
      <c r="E282" s="48"/>
      <c r="F282" s="49"/>
      <c r="G282" s="48"/>
      <c r="H282" s="49"/>
      <c r="I282" s="48"/>
      <c r="J282" s="49"/>
      <c r="K282" s="48"/>
      <c r="L282" s="49"/>
      <c r="M282" s="47"/>
      <c r="N282" s="1" t="s">
        <v>456</v>
      </c>
    </row>
    <row r="283" spans="1:51" ht="30" customHeight="1">
      <c r="A283" s="8" t="s">
        <v>765</v>
      </c>
      <c r="B283" s="8" t="s">
        <v>766</v>
      </c>
      <c r="C283" s="8" t="s">
        <v>259</v>
      </c>
      <c r="D283" s="9">
        <v>1.2</v>
      </c>
      <c r="E283" s="12">
        <f>단가대비표!O55</f>
        <v>240000</v>
      </c>
      <c r="F283" s="13">
        <f>TRUNC(E283*D283,1)</f>
        <v>288000</v>
      </c>
      <c r="G283" s="12">
        <f>단가대비표!P55</f>
        <v>0</v>
      </c>
      <c r="H283" s="13">
        <f>TRUNC(G283*D283,1)</f>
        <v>0</v>
      </c>
      <c r="I283" s="12">
        <f>단가대비표!V55</f>
        <v>0</v>
      </c>
      <c r="J283" s="13">
        <f>TRUNC(I283*D283,1)</f>
        <v>0</v>
      </c>
      <c r="K283" s="12">
        <f>TRUNC(E283+G283+I283,1)</f>
        <v>240000</v>
      </c>
      <c r="L283" s="13">
        <f>TRUNC(F283+H283+J283,1)</f>
        <v>288000</v>
      </c>
      <c r="M283" s="8" t="s">
        <v>52</v>
      </c>
      <c r="N283" s="2" t="s">
        <v>456</v>
      </c>
      <c r="O283" s="2" t="s">
        <v>767</v>
      </c>
      <c r="P283" s="2" t="s">
        <v>65</v>
      </c>
      <c r="Q283" s="2" t="s">
        <v>65</v>
      </c>
      <c r="R283" s="2" t="s">
        <v>64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1029</v>
      </c>
      <c r="AX283" s="2" t="s">
        <v>52</v>
      </c>
      <c r="AY283" s="2" t="s">
        <v>52</v>
      </c>
    </row>
    <row r="284" spans="1:51" ht="30" customHeight="1">
      <c r="A284" s="8" t="s">
        <v>769</v>
      </c>
      <c r="B284" s="8" t="s">
        <v>770</v>
      </c>
      <c r="C284" s="8" t="s">
        <v>91</v>
      </c>
      <c r="D284" s="9">
        <v>6</v>
      </c>
      <c r="E284" s="12">
        <f>일위대가목록!E98</f>
        <v>5757</v>
      </c>
      <c r="F284" s="13">
        <f>TRUNC(E284*D284,1)</f>
        <v>34542</v>
      </c>
      <c r="G284" s="12">
        <f>일위대가목록!F98</f>
        <v>23697</v>
      </c>
      <c r="H284" s="13">
        <f>TRUNC(G284*D284,1)</f>
        <v>142182</v>
      </c>
      <c r="I284" s="12">
        <f>일위대가목록!G98</f>
        <v>684</v>
      </c>
      <c r="J284" s="13">
        <f>TRUNC(I284*D284,1)</f>
        <v>4104</v>
      </c>
      <c r="K284" s="12">
        <f>TRUNC(E284+G284+I284,1)</f>
        <v>30138</v>
      </c>
      <c r="L284" s="13">
        <f>TRUNC(F284+H284+J284,1)</f>
        <v>180828</v>
      </c>
      <c r="M284" s="8" t="s">
        <v>771</v>
      </c>
      <c r="N284" s="2" t="s">
        <v>456</v>
      </c>
      <c r="O284" s="2" t="s">
        <v>772</v>
      </c>
      <c r="P284" s="2" t="s">
        <v>64</v>
      </c>
      <c r="Q284" s="2" t="s">
        <v>65</v>
      </c>
      <c r="R284" s="2" t="s">
        <v>65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1030</v>
      </c>
      <c r="AX284" s="2" t="s">
        <v>52</v>
      </c>
      <c r="AY284" s="2" t="s">
        <v>52</v>
      </c>
    </row>
    <row r="285" spans="1:51" ht="30" customHeight="1">
      <c r="A285" s="8" t="s">
        <v>608</v>
      </c>
      <c r="B285" s="8" t="s">
        <v>52</v>
      </c>
      <c r="C285" s="8" t="s">
        <v>52</v>
      </c>
      <c r="D285" s="9"/>
      <c r="E285" s="12"/>
      <c r="F285" s="13">
        <f>TRUNC(SUMIF(N283:N284, N282, F283:F284),0)</f>
        <v>322542</v>
      </c>
      <c r="G285" s="12"/>
      <c r="H285" s="13">
        <f>TRUNC(SUMIF(N283:N284, N282, H283:H284),0)</f>
        <v>142182</v>
      </c>
      <c r="I285" s="12"/>
      <c r="J285" s="13">
        <f>TRUNC(SUMIF(N283:N284, N282, J283:J284),0)</f>
        <v>4104</v>
      </c>
      <c r="K285" s="12"/>
      <c r="L285" s="13">
        <f>F285+H285+J285</f>
        <v>468828</v>
      </c>
      <c r="M285" s="8" t="s">
        <v>52</v>
      </c>
      <c r="N285" s="2" t="s">
        <v>68</v>
      </c>
      <c r="O285" s="2" t="s">
        <v>68</v>
      </c>
      <c r="P285" s="2" t="s">
        <v>52</v>
      </c>
      <c r="Q285" s="2" t="s">
        <v>52</v>
      </c>
      <c r="R285" s="2" t="s">
        <v>52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52</v>
      </c>
      <c r="AX285" s="2" t="s">
        <v>52</v>
      </c>
      <c r="AY285" s="2" t="s">
        <v>52</v>
      </c>
    </row>
    <row r="286" spans="1:51" ht="30" customHeight="1">
      <c r="A286" s="9"/>
      <c r="B286" s="9"/>
      <c r="C286" s="9"/>
      <c r="D286" s="9"/>
      <c r="E286" s="12"/>
      <c r="F286" s="13"/>
      <c r="G286" s="12"/>
      <c r="H286" s="13"/>
      <c r="I286" s="12"/>
      <c r="J286" s="13"/>
      <c r="K286" s="12"/>
      <c r="L286" s="13"/>
      <c r="M286" s="9"/>
    </row>
    <row r="287" spans="1:51" ht="30" customHeight="1">
      <c r="A287" s="47" t="s">
        <v>1031</v>
      </c>
      <c r="B287" s="47"/>
      <c r="C287" s="47"/>
      <c r="D287" s="47"/>
      <c r="E287" s="48"/>
      <c r="F287" s="49"/>
      <c r="G287" s="48"/>
      <c r="H287" s="49"/>
      <c r="I287" s="48"/>
      <c r="J287" s="49"/>
      <c r="K287" s="48"/>
      <c r="L287" s="49"/>
      <c r="M287" s="47"/>
      <c r="N287" s="1" t="s">
        <v>461</v>
      </c>
    </row>
    <row r="288" spans="1:51" ht="30" customHeight="1">
      <c r="A288" s="8" t="s">
        <v>778</v>
      </c>
      <c r="B288" s="8" t="s">
        <v>779</v>
      </c>
      <c r="C288" s="8" t="s">
        <v>91</v>
      </c>
      <c r="D288" s="9">
        <v>21.1</v>
      </c>
      <c r="E288" s="12">
        <f>일위대가목록!E103</f>
        <v>5197</v>
      </c>
      <c r="F288" s="13">
        <f>TRUNC(E288*D288,1)</f>
        <v>109656.7</v>
      </c>
      <c r="G288" s="12">
        <f>일위대가목록!F103</f>
        <v>25665</v>
      </c>
      <c r="H288" s="13">
        <f>TRUNC(G288*D288,1)</f>
        <v>541531.5</v>
      </c>
      <c r="I288" s="12">
        <f>일위대가목록!G103</f>
        <v>684</v>
      </c>
      <c r="J288" s="13">
        <f>TRUNC(I288*D288,1)</f>
        <v>14432.4</v>
      </c>
      <c r="K288" s="12">
        <f>TRUNC(E288+G288+I288,1)</f>
        <v>31546</v>
      </c>
      <c r="L288" s="13">
        <f>TRUNC(F288+H288+J288,1)</f>
        <v>665620.6</v>
      </c>
      <c r="M288" s="8" t="s">
        <v>780</v>
      </c>
      <c r="N288" s="2" t="s">
        <v>461</v>
      </c>
      <c r="O288" s="2" t="s">
        <v>781</v>
      </c>
      <c r="P288" s="2" t="s">
        <v>64</v>
      </c>
      <c r="Q288" s="2" t="s">
        <v>65</v>
      </c>
      <c r="R288" s="2" t="s">
        <v>65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1032</v>
      </c>
      <c r="AX288" s="2" t="s">
        <v>52</v>
      </c>
      <c r="AY288" s="2" t="s">
        <v>52</v>
      </c>
    </row>
    <row r="289" spans="1:51" ht="30" customHeight="1">
      <c r="A289" s="8" t="s">
        <v>608</v>
      </c>
      <c r="B289" s="8" t="s">
        <v>52</v>
      </c>
      <c r="C289" s="8" t="s">
        <v>52</v>
      </c>
      <c r="D289" s="9"/>
      <c r="E289" s="12"/>
      <c r="F289" s="13">
        <f>TRUNC(SUMIF(N288:N288, N287, F288:F288),0)</f>
        <v>109656</v>
      </c>
      <c r="G289" s="12"/>
      <c r="H289" s="13">
        <f>TRUNC(SUMIF(N288:N288, N287, H288:H288),0)</f>
        <v>541531</v>
      </c>
      <c r="I289" s="12"/>
      <c r="J289" s="13">
        <f>TRUNC(SUMIF(N288:N288, N287, J288:J288),0)</f>
        <v>14432</v>
      </c>
      <c r="K289" s="12"/>
      <c r="L289" s="13">
        <f>F289+H289+J289</f>
        <v>665619</v>
      </c>
      <c r="M289" s="8" t="s">
        <v>52</v>
      </c>
      <c r="N289" s="2" t="s">
        <v>68</v>
      </c>
      <c r="O289" s="2" t="s">
        <v>68</v>
      </c>
      <c r="P289" s="2" t="s">
        <v>52</v>
      </c>
      <c r="Q289" s="2" t="s">
        <v>52</v>
      </c>
      <c r="R289" s="2" t="s">
        <v>52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52</v>
      </c>
      <c r="AX289" s="2" t="s">
        <v>52</v>
      </c>
      <c r="AY289" s="2" t="s">
        <v>52</v>
      </c>
    </row>
    <row r="290" spans="1:51" ht="30" customHeight="1">
      <c r="A290" s="9"/>
      <c r="B290" s="9"/>
      <c r="C290" s="9"/>
      <c r="D290" s="9"/>
      <c r="E290" s="12"/>
      <c r="F290" s="13"/>
      <c r="G290" s="12"/>
      <c r="H290" s="13"/>
      <c r="I290" s="12"/>
      <c r="J290" s="13"/>
      <c r="K290" s="12"/>
      <c r="L290" s="13"/>
      <c r="M290" s="9"/>
    </row>
    <row r="291" spans="1:51" ht="30" customHeight="1">
      <c r="A291" s="47" t="s">
        <v>1033</v>
      </c>
      <c r="B291" s="47"/>
      <c r="C291" s="47"/>
      <c r="D291" s="47"/>
      <c r="E291" s="48"/>
      <c r="F291" s="49"/>
      <c r="G291" s="48"/>
      <c r="H291" s="49"/>
      <c r="I291" s="48"/>
      <c r="J291" s="49"/>
      <c r="K291" s="48"/>
      <c r="L291" s="49"/>
      <c r="M291" s="47"/>
      <c r="N291" s="1" t="s">
        <v>466</v>
      </c>
    </row>
    <row r="292" spans="1:51" ht="30" customHeight="1">
      <c r="A292" s="8" t="s">
        <v>778</v>
      </c>
      <c r="B292" s="8" t="s">
        <v>779</v>
      </c>
      <c r="C292" s="8" t="s">
        <v>91</v>
      </c>
      <c r="D292" s="9">
        <v>25.35</v>
      </c>
      <c r="E292" s="12">
        <f>일위대가목록!E103</f>
        <v>5197</v>
      </c>
      <c r="F292" s="13">
        <f>TRUNC(E292*D292,1)</f>
        <v>131743.9</v>
      </c>
      <c r="G292" s="12">
        <f>일위대가목록!F103</f>
        <v>25665</v>
      </c>
      <c r="H292" s="13">
        <f>TRUNC(G292*D292,1)</f>
        <v>650607.69999999995</v>
      </c>
      <c r="I292" s="12">
        <f>일위대가목록!G103</f>
        <v>684</v>
      </c>
      <c r="J292" s="13">
        <f>TRUNC(I292*D292,1)</f>
        <v>17339.400000000001</v>
      </c>
      <c r="K292" s="12">
        <f>TRUNC(E292+G292+I292,1)</f>
        <v>31546</v>
      </c>
      <c r="L292" s="13">
        <f>TRUNC(F292+H292+J292,1)</f>
        <v>799691</v>
      </c>
      <c r="M292" s="8" t="s">
        <v>780</v>
      </c>
      <c r="N292" s="2" t="s">
        <v>466</v>
      </c>
      <c r="O292" s="2" t="s">
        <v>781</v>
      </c>
      <c r="P292" s="2" t="s">
        <v>64</v>
      </c>
      <c r="Q292" s="2" t="s">
        <v>65</v>
      </c>
      <c r="R292" s="2" t="s">
        <v>65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1034</v>
      </c>
      <c r="AX292" s="2" t="s">
        <v>52</v>
      </c>
      <c r="AY292" s="2" t="s">
        <v>52</v>
      </c>
    </row>
    <row r="293" spans="1:51" ht="30" customHeight="1">
      <c r="A293" s="8" t="s">
        <v>608</v>
      </c>
      <c r="B293" s="8" t="s">
        <v>52</v>
      </c>
      <c r="C293" s="8" t="s">
        <v>52</v>
      </c>
      <c r="D293" s="9"/>
      <c r="E293" s="12"/>
      <c r="F293" s="13">
        <f>TRUNC(SUMIF(N292:N292, N291, F292:F292),0)</f>
        <v>131743</v>
      </c>
      <c r="G293" s="12"/>
      <c r="H293" s="13">
        <f>TRUNC(SUMIF(N292:N292, N291, H292:H292),0)</f>
        <v>650607</v>
      </c>
      <c r="I293" s="12"/>
      <c r="J293" s="13">
        <f>TRUNC(SUMIF(N292:N292, N291, J292:J292),0)</f>
        <v>17339</v>
      </c>
      <c r="K293" s="12"/>
      <c r="L293" s="13">
        <f>F293+H293+J293</f>
        <v>799689</v>
      </c>
      <c r="M293" s="8" t="s">
        <v>52</v>
      </c>
      <c r="N293" s="2" t="s">
        <v>68</v>
      </c>
      <c r="O293" s="2" t="s">
        <v>68</v>
      </c>
      <c r="P293" s="2" t="s">
        <v>52</v>
      </c>
      <c r="Q293" s="2" t="s">
        <v>52</v>
      </c>
      <c r="R293" s="2" t="s">
        <v>52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52</v>
      </c>
      <c r="AX293" s="2" t="s">
        <v>52</v>
      </c>
      <c r="AY293" s="2" t="s">
        <v>52</v>
      </c>
    </row>
    <row r="294" spans="1:51" ht="30" customHeight="1">
      <c r="A294" s="9"/>
      <c r="B294" s="9"/>
      <c r="C294" s="9"/>
      <c r="D294" s="9"/>
      <c r="E294" s="12"/>
      <c r="F294" s="13"/>
      <c r="G294" s="12"/>
      <c r="H294" s="13"/>
      <c r="I294" s="12"/>
      <c r="J294" s="13"/>
      <c r="K294" s="12"/>
      <c r="L294" s="13"/>
      <c r="M294" s="9"/>
    </row>
    <row r="295" spans="1:51" ht="30" customHeight="1">
      <c r="A295" s="47" t="s">
        <v>1035</v>
      </c>
      <c r="B295" s="47"/>
      <c r="C295" s="47"/>
      <c r="D295" s="47"/>
      <c r="E295" s="48"/>
      <c r="F295" s="49"/>
      <c r="G295" s="48"/>
      <c r="H295" s="49"/>
      <c r="I295" s="48"/>
      <c r="J295" s="49"/>
      <c r="K295" s="48"/>
      <c r="L295" s="49"/>
      <c r="M295" s="47"/>
      <c r="N295" s="1" t="s">
        <v>470</v>
      </c>
    </row>
    <row r="296" spans="1:51" ht="30" customHeight="1">
      <c r="A296" s="8" t="s">
        <v>778</v>
      </c>
      <c r="B296" s="8" t="s">
        <v>779</v>
      </c>
      <c r="C296" s="8" t="s">
        <v>91</v>
      </c>
      <c r="D296" s="9">
        <v>26.4</v>
      </c>
      <c r="E296" s="12">
        <f>일위대가목록!E103</f>
        <v>5197</v>
      </c>
      <c r="F296" s="13">
        <f>TRUNC(E296*D296,1)</f>
        <v>137200.79999999999</v>
      </c>
      <c r="G296" s="12">
        <f>일위대가목록!F103</f>
        <v>25665</v>
      </c>
      <c r="H296" s="13">
        <f>TRUNC(G296*D296,1)</f>
        <v>677556</v>
      </c>
      <c r="I296" s="12">
        <f>일위대가목록!G103</f>
        <v>684</v>
      </c>
      <c r="J296" s="13">
        <f>TRUNC(I296*D296,1)</f>
        <v>18057.599999999999</v>
      </c>
      <c r="K296" s="12">
        <f>TRUNC(E296+G296+I296,1)</f>
        <v>31546</v>
      </c>
      <c r="L296" s="13">
        <f>TRUNC(F296+H296+J296,1)</f>
        <v>832814.4</v>
      </c>
      <c r="M296" s="8" t="s">
        <v>780</v>
      </c>
      <c r="N296" s="2" t="s">
        <v>470</v>
      </c>
      <c r="O296" s="2" t="s">
        <v>781</v>
      </c>
      <c r="P296" s="2" t="s">
        <v>64</v>
      </c>
      <c r="Q296" s="2" t="s">
        <v>65</v>
      </c>
      <c r="R296" s="2" t="s">
        <v>65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1036</v>
      </c>
      <c r="AX296" s="2" t="s">
        <v>52</v>
      </c>
      <c r="AY296" s="2" t="s">
        <v>52</v>
      </c>
    </row>
    <row r="297" spans="1:51" ht="30" customHeight="1">
      <c r="A297" s="8" t="s">
        <v>608</v>
      </c>
      <c r="B297" s="8" t="s">
        <v>52</v>
      </c>
      <c r="C297" s="8" t="s">
        <v>52</v>
      </c>
      <c r="D297" s="9"/>
      <c r="E297" s="12"/>
      <c r="F297" s="13">
        <f>TRUNC(SUMIF(N296:N296, N295, F296:F296),0)</f>
        <v>137200</v>
      </c>
      <c r="G297" s="12"/>
      <c r="H297" s="13">
        <f>TRUNC(SUMIF(N296:N296, N295, H296:H296),0)</f>
        <v>677556</v>
      </c>
      <c r="I297" s="12"/>
      <c r="J297" s="13">
        <f>TRUNC(SUMIF(N296:N296, N295, J296:J296),0)</f>
        <v>18057</v>
      </c>
      <c r="K297" s="12"/>
      <c r="L297" s="13">
        <f>F297+H297+J297</f>
        <v>832813</v>
      </c>
      <c r="M297" s="8" t="s">
        <v>52</v>
      </c>
      <c r="N297" s="2" t="s">
        <v>68</v>
      </c>
      <c r="O297" s="2" t="s">
        <v>68</v>
      </c>
      <c r="P297" s="2" t="s">
        <v>52</v>
      </c>
      <c r="Q297" s="2" t="s">
        <v>52</v>
      </c>
      <c r="R297" s="2" t="s">
        <v>52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52</v>
      </c>
      <c r="AW297" s="2" t="s">
        <v>52</v>
      </c>
      <c r="AX297" s="2" t="s">
        <v>52</v>
      </c>
      <c r="AY297" s="2" t="s">
        <v>52</v>
      </c>
    </row>
    <row r="298" spans="1:51" ht="30" customHeight="1">
      <c r="A298" s="9"/>
      <c r="B298" s="9"/>
      <c r="C298" s="9"/>
      <c r="D298" s="9"/>
      <c r="E298" s="12"/>
      <c r="F298" s="13"/>
      <c r="G298" s="12"/>
      <c r="H298" s="13"/>
      <c r="I298" s="12"/>
      <c r="J298" s="13"/>
      <c r="K298" s="12"/>
      <c r="L298" s="13"/>
      <c r="M298" s="9"/>
    </row>
    <row r="299" spans="1:51" ht="30" customHeight="1">
      <c r="A299" s="47" t="s">
        <v>1037</v>
      </c>
      <c r="B299" s="47"/>
      <c r="C299" s="47"/>
      <c r="D299" s="47"/>
      <c r="E299" s="48"/>
      <c r="F299" s="49"/>
      <c r="G299" s="48"/>
      <c r="H299" s="49"/>
      <c r="I299" s="48"/>
      <c r="J299" s="49"/>
      <c r="K299" s="48"/>
      <c r="L299" s="49"/>
      <c r="M299" s="47"/>
      <c r="N299" s="1" t="s">
        <v>492</v>
      </c>
    </row>
    <row r="300" spans="1:51" ht="30" customHeight="1">
      <c r="A300" s="8" t="s">
        <v>834</v>
      </c>
      <c r="B300" s="8" t="s">
        <v>612</v>
      </c>
      <c r="C300" s="8" t="s">
        <v>605</v>
      </c>
      <c r="D300" s="9">
        <v>0.13800000000000001</v>
      </c>
      <c r="E300" s="12">
        <f>단가대비표!O97</f>
        <v>0</v>
      </c>
      <c r="F300" s="13">
        <f>TRUNC(E300*D300,1)</f>
        <v>0</v>
      </c>
      <c r="G300" s="12">
        <f>단가대비표!P97</f>
        <v>193212</v>
      </c>
      <c r="H300" s="13">
        <f>TRUNC(G300*D300,1)</f>
        <v>26663.200000000001</v>
      </c>
      <c r="I300" s="12">
        <f>단가대비표!V97</f>
        <v>0</v>
      </c>
      <c r="J300" s="13">
        <f>TRUNC(I300*D300,1)</f>
        <v>0</v>
      </c>
      <c r="K300" s="12">
        <f>TRUNC(E300+G300+I300,1)</f>
        <v>193212</v>
      </c>
      <c r="L300" s="13">
        <f>TRUNC(F300+H300+J300,1)</f>
        <v>26663.200000000001</v>
      </c>
      <c r="M300" s="8" t="s">
        <v>52</v>
      </c>
      <c r="N300" s="2" t="s">
        <v>492</v>
      </c>
      <c r="O300" s="2" t="s">
        <v>835</v>
      </c>
      <c r="P300" s="2" t="s">
        <v>65</v>
      </c>
      <c r="Q300" s="2" t="s">
        <v>65</v>
      </c>
      <c r="R300" s="2" t="s">
        <v>64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52</v>
      </c>
      <c r="AW300" s="2" t="s">
        <v>1039</v>
      </c>
      <c r="AX300" s="2" t="s">
        <v>52</v>
      </c>
      <c r="AY300" s="2" t="s">
        <v>52</v>
      </c>
    </row>
    <row r="301" spans="1:51" ht="30" customHeight="1">
      <c r="A301" s="8" t="s">
        <v>608</v>
      </c>
      <c r="B301" s="8" t="s">
        <v>52</v>
      </c>
      <c r="C301" s="8" t="s">
        <v>52</v>
      </c>
      <c r="D301" s="9"/>
      <c r="E301" s="12"/>
      <c r="F301" s="13">
        <f>TRUNC(SUMIF(N300:N300, N299, F300:F300),0)</f>
        <v>0</v>
      </c>
      <c r="G301" s="12"/>
      <c r="H301" s="13">
        <f>TRUNC(SUMIF(N300:N300, N299, H300:H300),0)</f>
        <v>26663</v>
      </c>
      <c r="I301" s="12"/>
      <c r="J301" s="13">
        <f>TRUNC(SUMIF(N300:N300, N299, J300:J300),0)</f>
        <v>0</v>
      </c>
      <c r="K301" s="12"/>
      <c r="L301" s="13">
        <f>F301+H301+J301</f>
        <v>26663</v>
      </c>
      <c r="M301" s="8" t="s">
        <v>52</v>
      </c>
      <c r="N301" s="2" t="s">
        <v>68</v>
      </c>
      <c r="O301" s="2" t="s">
        <v>68</v>
      </c>
      <c r="P301" s="2" t="s">
        <v>52</v>
      </c>
      <c r="Q301" s="2" t="s">
        <v>52</v>
      </c>
      <c r="R301" s="2" t="s">
        <v>52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52</v>
      </c>
      <c r="AX301" s="2" t="s">
        <v>52</v>
      </c>
      <c r="AY301" s="2" t="s">
        <v>52</v>
      </c>
    </row>
    <row r="302" spans="1:51" ht="30" customHeight="1">
      <c r="A302" s="9"/>
      <c r="B302" s="9"/>
      <c r="C302" s="9"/>
      <c r="D302" s="9"/>
      <c r="E302" s="12"/>
      <c r="F302" s="13"/>
      <c r="G302" s="12"/>
      <c r="H302" s="13"/>
      <c r="I302" s="12"/>
      <c r="J302" s="13"/>
      <c r="K302" s="12"/>
      <c r="L302" s="13"/>
      <c r="M302" s="9"/>
    </row>
    <row r="303" spans="1:51" ht="30" customHeight="1">
      <c r="A303" s="47" t="s">
        <v>1040</v>
      </c>
      <c r="B303" s="47"/>
      <c r="C303" s="47"/>
      <c r="D303" s="47"/>
      <c r="E303" s="48"/>
      <c r="F303" s="49"/>
      <c r="G303" s="48"/>
      <c r="H303" s="49"/>
      <c r="I303" s="48"/>
      <c r="J303" s="49"/>
      <c r="K303" s="48"/>
      <c r="L303" s="49"/>
      <c r="M303" s="47"/>
      <c r="N303" s="1" t="s">
        <v>500</v>
      </c>
    </row>
    <row r="304" spans="1:51" ht="30" customHeight="1">
      <c r="A304" s="8" t="s">
        <v>1041</v>
      </c>
      <c r="B304" s="8" t="s">
        <v>1042</v>
      </c>
      <c r="C304" s="8" t="s">
        <v>61</v>
      </c>
      <c r="D304" s="9">
        <v>1</v>
      </c>
      <c r="E304" s="12">
        <f>일위대가목록!E139</f>
        <v>83</v>
      </c>
      <c r="F304" s="13">
        <f>TRUNC(E304*D304,1)</f>
        <v>83</v>
      </c>
      <c r="G304" s="12">
        <f>일위대가목록!F139</f>
        <v>2124</v>
      </c>
      <c r="H304" s="13">
        <f>TRUNC(G304*D304,1)</f>
        <v>2124</v>
      </c>
      <c r="I304" s="12">
        <f>일위대가목록!G139</f>
        <v>0</v>
      </c>
      <c r="J304" s="13">
        <f>TRUNC(I304*D304,1)</f>
        <v>0</v>
      </c>
      <c r="K304" s="12">
        <f t="shared" ref="K304:L306" si="30">TRUNC(E304+G304+I304,1)</f>
        <v>2207</v>
      </c>
      <c r="L304" s="13">
        <f t="shared" si="30"/>
        <v>2207</v>
      </c>
      <c r="M304" s="8" t="s">
        <v>1043</v>
      </c>
      <c r="N304" s="2" t="s">
        <v>500</v>
      </c>
      <c r="O304" s="2" t="s">
        <v>1044</v>
      </c>
      <c r="P304" s="2" t="s">
        <v>64</v>
      </c>
      <c r="Q304" s="2" t="s">
        <v>65</v>
      </c>
      <c r="R304" s="2" t="s">
        <v>65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1045</v>
      </c>
      <c r="AX304" s="2" t="s">
        <v>52</v>
      </c>
      <c r="AY304" s="2" t="s">
        <v>52</v>
      </c>
    </row>
    <row r="305" spans="1:51" ht="30" customHeight="1">
      <c r="A305" s="8" t="s">
        <v>856</v>
      </c>
      <c r="B305" s="8" t="s">
        <v>1046</v>
      </c>
      <c r="C305" s="8" t="s">
        <v>61</v>
      </c>
      <c r="D305" s="9">
        <v>1</v>
      </c>
      <c r="E305" s="12">
        <f>일위대가목록!E140</f>
        <v>564</v>
      </c>
      <c r="F305" s="13">
        <f>TRUNC(E305*D305,1)</f>
        <v>564</v>
      </c>
      <c r="G305" s="12">
        <f>일위대가목록!F140</f>
        <v>0</v>
      </c>
      <c r="H305" s="13">
        <f>TRUNC(G305*D305,1)</f>
        <v>0</v>
      </c>
      <c r="I305" s="12">
        <f>일위대가목록!G140</f>
        <v>0</v>
      </c>
      <c r="J305" s="13">
        <f>TRUNC(I305*D305,1)</f>
        <v>0</v>
      </c>
      <c r="K305" s="12">
        <f t="shared" si="30"/>
        <v>564</v>
      </c>
      <c r="L305" s="13">
        <f t="shared" si="30"/>
        <v>564</v>
      </c>
      <c r="M305" s="8" t="s">
        <v>1047</v>
      </c>
      <c r="N305" s="2" t="s">
        <v>500</v>
      </c>
      <c r="O305" s="2" t="s">
        <v>1048</v>
      </c>
      <c r="P305" s="2" t="s">
        <v>64</v>
      </c>
      <c r="Q305" s="2" t="s">
        <v>65</v>
      </c>
      <c r="R305" s="2" t="s">
        <v>65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1049</v>
      </c>
      <c r="AX305" s="2" t="s">
        <v>52</v>
      </c>
      <c r="AY305" s="2" t="s">
        <v>52</v>
      </c>
    </row>
    <row r="306" spans="1:51" ht="30" customHeight="1">
      <c r="A306" s="8" t="s">
        <v>856</v>
      </c>
      <c r="B306" s="8" t="s">
        <v>861</v>
      </c>
      <c r="C306" s="8" t="s">
        <v>61</v>
      </c>
      <c r="D306" s="9">
        <v>1</v>
      </c>
      <c r="E306" s="12">
        <f>일위대가목록!E110</f>
        <v>0</v>
      </c>
      <c r="F306" s="13">
        <f>TRUNC(E306*D306,1)</f>
        <v>0</v>
      </c>
      <c r="G306" s="12">
        <f>일위대가목록!F110</f>
        <v>5319</v>
      </c>
      <c r="H306" s="13">
        <f>TRUNC(G306*D306,1)</f>
        <v>5319</v>
      </c>
      <c r="I306" s="12">
        <f>일위대가목록!G110</f>
        <v>0</v>
      </c>
      <c r="J306" s="13">
        <f>TRUNC(I306*D306,1)</f>
        <v>0</v>
      </c>
      <c r="K306" s="12">
        <f t="shared" si="30"/>
        <v>5319</v>
      </c>
      <c r="L306" s="13">
        <f t="shared" si="30"/>
        <v>5319</v>
      </c>
      <c r="M306" s="8" t="s">
        <v>862</v>
      </c>
      <c r="N306" s="2" t="s">
        <v>500</v>
      </c>
      <c r="O306" s="2" t="s">
        <v>863</v>
      </c>
      <c r="P306" s="2" t="s">
        <v>64</v>
      </c>
      <c r="Q306" s="2" t="s">
        <v>65</v>
      </c>
      <c r="R306" s="2" t="s">
        <v>65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2" t="s">
        <v>52</v>
      </c>
      <c r="AW306" s="2" t="s">
        <v>1050</v>
      </c>
      <c r="AX306" s="2" t="s">
        <v>52</v>
      </c>
      <c r="AY306" s="2" t="s">
        <v>52</v>
      </c>
    </row>
    <row r="307" spans="1:51" ht="30" customHeight="1">
      <c r="A307" s="8" t="s">
        <v>608</v>
      </c>
      <c r="B307" s="8" t="s">
        <v>52</v>
      </c>
      <c r="C307" s="8" t="s">
        <v>52</v>
      </c>
      <c r="D307" s="9"/>
      <c r="E307" s="12"/>
      <c r="F307" s="13">
        <f>TRUNC(SUMIF(N304:N306, N303, F304:F306),0)</f>
        <v>647</v>
      </c>
      <c r="G307" s="12"/>
      <c r="H307" s="13">
        <f>TRUNC(SUMIF(N304:N306, N303, H304:H306),0)</f>
        <v>7443</v>
      </c>
      <c r="I307" s="12"/>
      <c r="J307" s="13">
        <f>TRUNC(SUMIF(N304:N306, N303, J304:J306),0)</f>
        <v>0</v>
      </c>
      <c r="K307" s="12"/>
      <c r="L307" s="13">
        <f>F307+H307+J307</f>
        <v>8090</v>
      </c>
      <c r="M307" s="8" t="s">
        <v>52</v>
      </c>
      <c r="N307" s="2" t="s">
        <v>68</v>
      </c>
      <c r="O307" s="2" t="s">
        <v>68</v>
      </c>
      <c r="P307" s="2" t="s">
        <v>52</v>
      </c>
      <c r="Q307" s="2" t="s">
        <v>52</v>
      </c>
      <c r="R307" s="2" t="s">
        <v>52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2" t="s">
        <v>52</v>
      </c>
      <c r="AW307" s="2" t="s">
        <v>52</v>
      </c>
      <c r="AX307" s="2" t="s">
        <v>52</v>
      </c>
      <c r="AY307" s="2" t="s">
        <v>52</v>
      </c>
    </row>
    <row r="308" spans="1:51" ht="30" customHeight="1">
      <c r="A308" s="9"/>
      <c r="B308" s="9"/>
      <c r="C308" s="9"/>
      <c r="D308" s="9"/>
      <c r="E308" s="12"/>
      <c r="F308" s="13"/>
      <c r="G308" s="12"/>
      <c r="H308" s="13"/>
      <c r="I308" s="12"/>
      <c r="J308" s="13"/>
      <c r="K308" s="12"/>
      <c r="L308" s="13"/>
      <c r="M308" s="9"/>
    </row>
    <row r="309" spans="1:51" ht="30" customHeight="1">
      <c r="A309" s="47" t="s">
        <v>1051</v>
      </c>
      <c r="B309" s="47"/>
      <c r="C309" s="47"/>
      <c r="D309" s="47"/>
      <c r="E309" s="48"/>
      <c r="F309" s="49"/>
      <c r="G309" s="48"/>
      <c r="H309" s="49"/>
      <c r="I309" s="48"/>
      <c r="J309" s="49"/>
      <c r="K309" s="48"/>
      <c r="L309" s="49"/>
      <c r="M309" s="47"/>
      <c r="N309" s="1" t="s">
        <v>509</v>
      </c>
    </row>
    <row r="310" spans="1:51" ht="30" customHeight="1">
      <c r="A310" s="8" t="s">
        <v>1052</v>
      </c>
      <c r="B310" s="8" t="s">
        <v>604</v>
      </c>
      <c r="C310" s="8" t="s">
        <v>605</v>
      </c>
      <c r="D310" s="9">
        <v>3.5999999999999997E-2</v>
      </c>
      <c r="E310" s="12">
        <f>단가대비표!O95</f>
        <v>0</v>
      </c>
      <c r="F310" s="13">
        <f>TRUNC(E310*D310,1)</f>
        <v>0</v>
      </c>
      <c r="G310" s="12">
        <f>단가대비표!P95</f>
        <v>210176</v>
      </c>
      <c r="H310" s="13">
        <f>TRUNC(G310*D310,1)</f>
        <v>7566.3</v>
      </c>
      <c r="I310" s="12">
        <f>단가대비표!V95</f>
        <v>0</v>
      </c>
      <c r="J310" s="13">
        <f>TRUNC(I310*D310,1)</f>
        <v>0</v>
      </c>
      <c r="K310" s="12">
        <f>TRUNC(E310+G310+I310,1)</f>
        <v>210176</v>
      </c>
      <c r="L310" s="13">
        <f>TRUNC(F310+H310+J310,1)</f>
        <v>7566.3</v>
      </c>
      <c r="M310" s="8" t="s">
        <v>52</v>
      </c>
      <c r="N310" s="2" t="s">
        <v>509</v>
      </c>
      <c r="O310" s="2" t="s">
        <v>1053</v>
      </c>
      <c r="P310" s="2" t="s">
        <v>65</v>
      </c>
      <c r="Q310" s="2" t="s">
        <v>65</v>
      </c>
      <c r="R310" s="2" t="s">
        <v>64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1054</v>
      </c>
      <c r="AX310" s="2" t="s">
        <v>52</v>
      </c>
      <c r="AY310" s="2" t="s">
        <v>52</v>
      </c>
    </row>
    <row r="311" spans="1:51" ht="30" customHeight="1">
      <c r="A311" s="8" t="s">
        <v>603</v>
      </c>
      <c r="B311" s="8" t="s">
        <v>604</v>
      </c>
      <c r="C311" s="8" t="s">
        <v>605</v>
      </c>
      <c r="D311" s="9">
        <v>0.03</v>
      </c>
      <c r="E311" s="12">
        <f>단가대비표!O88</f>
        <v>0</v>
      </c>
      <c r="F311" s="13">
        <f>TRUNC(E311*D311,1)</f>
        <v>0</v>
      </c>
      <c r="G311" s="12">
        <f>단가대비표!P88</f>
        <v>138290</v>
      </c>
      <c r="H311" s="13">
        <f>TRUNC(G311*D311,1)</f>
        <v>4148.7</v>
      </c>
      <c r="I311" s="12">
        <f>단가대비표!V88</f>
        <v>0</v>
      </c>
      <c r="J311" s="13">
        <f>TRUNC(I311*D311,1)</f>
        <v>0</v>
      </c>
      <c r="K311" s="12">
        <f>TRUNC(E311+G311+I311,1)</f>
        <v>138290</v>
      </c>
      <c r="L311" s="13">
        <f>TRUNC(F311+H311+J311,1)</f>
        <v>4148.7</v>
      </c>
      <c r="M311" s="8" t="s">
        <v>52</v>
      </c>
      <c r="N311" s="2" t="s">
        <v>509</v>
      </c>
      <c r="O311" s="2" t="s">
        <v>606</v>
      </c>
      <c r="P311" s="2" t="s">
        <v>65</v>
      </c>
      <c r="Q311" s="2" t="s">
        <v>65</v>
      </c>
      <c r="R311" s="2" t="s">
        <v>64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52</v>
      </c>
      <c r="AW311" s="2" t="s">
        <v>1055</v>
      </c>
      <c r="AX311" s="2" t="s">
        <v>52</v>
      </c>
      <c r="AY311" s="2" t="s">
        <v>52</v>
      </c>
    </row>
    <row r="312" spans="1:51" ht="30" customHeight="1">
      <c r="A312" s="8" t="s">
        <v>608</v>
      </c>
      <c r="B312" s="8" t="s">
        <v>52</v>
      </c>
      <c r="C312" s="8" t="s">
        <v>52</v>
      </c>
      <c r="D312" s="9"/>
      <c r="E312" s="12"/>
      <c r="F312" s="13">
        <f>TRUNC(SUMIF(N310:N311, N309, F310:F311),0)</f>
        <v>0</v>
      </c>
      <c r="G312" s="12"/>
      <c r="H312" s="13">
        <f>TRUNC(SUMIF(N310:N311, N309, H310:H311),0)</f>
        <v>11715</v>
      </c>
      <c r="I312" s="12"/>
      <c r="J312" s="13">
        <f>TRUNC(SUMIF(N310:N311, N309, J310:J311),0)</f>
        <v>0</v>
      </c>
      <c r="K312" s="12"/>
      <c r="L312" s="13">
        <f>F312+H312+J312</f>
        <v>11715</v>
      </c>
      <c r="M312" s="8" t="s">
        <v>52</v>
      </c>
      <c r="N312" s="2" t="s">
        <v>68</v>
      </c>
      <c r="O312" s="2" t="s">
        <v>68</v>
      </c>
      <c r="P312" s="2" t="s">
        <v>52</v>
      </c>
      <c r="Q312" s="2" t="s">
        <v>52</v>
      </c>
      <c r="R312" s="2" t="s">
        <v>52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52</v>
      </c>
      <c r="AW312" s="2" t="s">
        <v>52</v>
      </c>
      <c r="AX312" s="2" t="s">
        <v>52</v>
      </c>
      <c r="AY312" s="2" t="s">
        <v>52</v>
      </c>
    </row>
    <row r="313" spans="1:51" ht="30" customHeight="1">
      <c r="A313" s="9"/>
      <c r="B313" s="9"/>
      <c r="C313" s="9"/>
      <c r="D313" s="9"/>
      <c r="E313" s="12"/>
      <c r="F313" s="13"/>
      <c r="G313" s="12"/>
      <c r="H313" s="13"/>
      <c r="I313" s="12"/>
      <c r="J313" s="13"/>
      <c r="K313" s="12"/>
      <c r="L313" s="13"/>
      <c r="M313" s="9"/>
    </row>
    <row r="314" spans="1:51" ht="30" customHeight="1">
      <c r="A314" s="47" t="s">
        <v>1056</v>
      </c>
      <c r="B314" s="47"/>
      <c r="C314" s="47"/>
      <c r="D314" s="47"/>
      <c r="E314" s="48"/>
      <c r="F314" s="49"/>
      <c r="G314" s="48"/>
      <c r="H314" s="49"/>
      <c r="I314" s="48"/>
      <c r="J314" s="49"/>
      <c r="K314" s="48"/>
      <c r="L314" s="49"/>
      <c r="M314" s="47"/>
      <c r="N314" s="1" t="s">
        <v>515</v>
      </c>
    </row>
    <row r="315" spans="1:51" ht="30" customHeight="1">
      <c r="A315" s="8" t="s">
        <v>512</v>
      </c>
      <c r="B315" s="8" t="s">
        <v>1058</v>
      </c>
      <c r="C315" s="8" t="s">
        <v>371</v>
      </c>
      <c r="D315" s="9">
        <v>1</v>
      </c>
      <c r="E315" s="12">
        <f>일위대가목록!E141</f>
        <v>0</v>
      </c>
      <c r="F315" s="13">
        <f>TRUNC(E315*D315,1)</f>
        <v>0</v>
      </c>
      <c r="G315" s="12">
        <f>일위대가목록!F141</f>
        <v>629096</v>
      </c>
      <c r="H315" s="13">
        <f>TRUNC(G315*D315,1)</f>
        <v>629096</v>
      </c>
      <c r="I315" s="12">
        <f>일위대가목록!G141</f>
        <v>0</v>
      </c>
      <c r="J315" s="13">
        <f>TRUNC(I315*D315,1)</f>
        <v>0</v>
      </c>
      <c r="K315" s="12">
        <f t="shared" ref="K315:L318" si="31">TRUNC(E315+G315+I315,1)</f>
        <v>629096</v>
      </c>
      <c r="L315" s="13">
        <f t="shared" si="31"/>
        <v>629096</v>
      </c>
      <c r="M315" s="8" t="s">
        <v>1059</v>
      </c>
      <c r="N315" s="2" t="s">
        <v>515</v>
      </c>
      <c r="O315" s="2" t="s">
        <v>1060</v>
      </c>
      <c r="P315" s="2" t="s">
        <v>64</v>
      </c>
      <c r="Q315" s="2" t="s">
        <v>65</v>
      </c>
      <c r="R315" s="2" t="s">
        <v>65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52</v>
      </c>
      <c r="AW315" s="2" t="s">
        <v>1061</v>
      </c>
      <c r="AX315" s="2" t="s">
        <v>52</v>
      </c>
      <c r="AY315" s="2" t="s">
        <v>52</v>
      </c>
    </row>
    <row r="316" spans="1:51" ht="30" customHeight="1">
      <c r="A316" s="8" t="s">
        <v>512</v>
      </c>
      <c r="B316" s="8" t="s">
        <v>1062</v>
      </c>
      <c r="C316" s="8" t="s">
        <v>371</v>
      </c>
      <c r="D316" s="9">
        <v>1</v>
      </c>
      <c r="E316" s="12">
        <f>일위대가목록!E142</f>
        <v>0</v>
      </c>
      <c r="F316" s="13">
        <f>TRUNC(E316*D316,1)</f>
        <v>0</v>
      </c>
      <c r="G316" s="12">
        <f>일위대가목록!F142</f>
        <v>27658</v>
      </c>
      <c r="H316" s="13">
        <f>TRUNC(G316*D316,1)</f>
        <v>27658</v>
      </c>
      <c r="I316" s="12">
        <f>일위대가목록!G142</f>
        <v>0</v>
      </c>
      <c r="J316" s="13">
        <f>TRUNC(I316*D316,1)</f>
        <v>0</v>
      </c>
      <c r="K316" s="12">
        <f t="shared" si="31"/>
        <v>27658</v>
      </c>
      <c r="L316" s="13">
        <f t="shared" si="31"/>
        <v>27658</v>
      </c>
      <c r="M316" s="8" t="s">
        <v>1063</v>
      </c>
      <c r="N316" s="2" t="s">
        <v>515</v>
      </c>
      <c r="O316" s="2" t="s">
        <v>1064</v>
      </c>
      <c r="P316" s="2" t="s">
        <v>64</v>
      </c>
      <c r="Q316" s="2" t="s">
        <v>65</v>
      </c>
      <c r="R316" s="2" t="s">
        <v>65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1065</v>
      </c>
      <c r="AX316" s="2" t="s">
        <v>52</v>
      </c>
      <c r="AY316" s="2" t="s">
        <v>52</v>
      </c>
    </row>
    <row r="317" spans="1:51" ht="30" customHeight="1">
      <c r="A317" s="8" t="s">
        <v>1066</v>
      </c>
      <c r="B317" s="8" t="s">
        <v>1067</v>
      </c>
      <c r="C317" s="8" t="s">
        <v>1068</v>
      </c>
      <c r="D317" s="9">
        <v>0.7</v>
      </c>
      <c r="E317" s="12">
        <f>단가대비표!O13</f>
        <v>15000</v>
      </c>
      <c r="F317" s="13">
        <f>TRUNC(E317*D317,1)</f>
        <v>10500</v>
      </c>
      <c r="G317" s="12">
        <f>단가대비표!P13</f>
        <v>0</v>
      </c>
      <c r="H317" s="13">
        <f>TRUNC(G317*D317,1)</f>
        <v>0</v>
      </c>
      <c r="I317" s="12">
        <f>단가대비표!V13</f>
        <v>0</v>
      </c>
      <c r="J317" s="13">
        <f>TRUNC(I317*D317,1)</f>
        <v>0</v>
      </c>
      <c r="K317" s="12">
        <f t="shared" si="31"/>
        <v>15000</v>
      </c>
      <c r="L317" s="13">
        <f t="shared" si="31"/>
        <v>10500</v>
      </c>
      <c r="M317" s="8" t="s">
        <v>1069</v>
      </c>
      <c r="N317" s="2" t="s">
        <v>515</v>
      </c>
      <c r="O317" s="2" t="s">
        <v>1070</v>
      </c>
      <c r="P317" s="2" t="s">
        <v>65</v>
      </c>
      <c r="Q317" s="2" t="s">
        <v>65</v>
      </c>
      <c r="R317" s="2" t="s">
        <v>64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52</v>
      </c>
      <c r="AW317" s="2" t="s">
        <v>1071</v>
      </c>
      <c r="AX317" s="2" t="s">
        <v>52</v>
      </c>
      <c r="AY317" s="2" t="s">
        <v>52</v>
      </c>
    </row>
    <row r="318" spans="1:51" ht="30" customHeight="1">
      <c r="A318" s="8" t="s">
        <v>1072</v>
      </c>
      <c r="B318" s="8" t="s">
        <v>1073</v>
      </c>
      <c r="C318" s="8" t="s">
        <v>363</v>
      </c>
      <c r="D318" s="9">
        <v>2.5</v>
      </c>
      <c r="E318" s="12">
        <f>단가대비표!O20</f>
        <v>12042</v>
      </c>
      <c r="F318" s="13">
        <f>TRUNC(E318*D318,1)</f>
        <v>30105</v>
      </c>
      <c r="G318" s="12">
        <f>단가대비표!P20</f>
        <v>0</v>
      </c>
      <c r="H318" s="13">
        <f>TRUNC(G318*D318,1)</f>
        <v>0</v>
      </c>
      <c r="I318" s="12">
        <f>단가대비표!V20</f>
        <v>0</v>
      </c>
      <c r="J318" s="13">
        <f>TRUNC(I318*D318,1)</f>
        <v>0</v>
      </c>
      <c r="K318" s="12">
        <f t="shared" si="31"/>
        <v>12042</v>
      </c>
      <c r="L318" s="13">
        <f t="shared" si="31"/>
        <v>30105</v>
      </c>
      <c r="M318" s="8" t="s">
        <v>52</v>
      </c>
      <c r="N318" s="2" t="s">
        <v>515</v>
      </c>
      <c r="O318" s="2" t="s">
        <v>1074</v>
      </c>
      <c r="P318" s="2" t="s">
        <v>65</v>
      </c>
      <c r="Q318" s="2" t="s">
        <v>65</v>
      </c>
      <c r="R318" s="2" t="s">
        <v>64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2" t="s">
        <v>52</v>
      </c>
      <c r="AW318" s="2" t="s">
        <v>1075</v>
      </c>
      <c r="AX318" s="2" t="s">
        <v>52</v>
      </c>
      <c r="AY318" s="2" t="s">
        <v>52</v>
      </c>
    </row>
    <row r="319" spans="1:51" ht="30" customHeight="1">
      <c r="A319" s="8" t="s">
        <v>608</v>
      </c>
      <c r="B319" s="8" t="s">
        <v>52</v>
      </c>
      <c r="C319" s="8" t="s">
        <v>52</v>
      </c>
      <c r="D319" s="9"/>
      <c r="E319" s="12"/>
      <c r="F319" s="13">
        <f>TRUNC(SUMIF(N315:N318, N314, F315:F318),0)</f>
        <v>40605</v>
      </c>
      <c r="G319" s="12"/>
      <c r="H319" s="13">
        <f>TRUNC(SUMIF(N315:N318, N314, H315:H318),0)</f>
        <v>656754</v>
      </c>
      <c r="I319" s="12"/>
      <c r="J319" s="13">
        <f>TRUNC(SUMIF(N315:N318, N314, J315:J318),0)</f>
        <v>0</v>
      </c>
      <c r="K319" s="12"/>
      <c r="L319" s="13">
        <f>F319+H319+J319</f>
        <v>697359</v>
      </c>
      <c r="M319" s="8" t="s">
        <v>52</v>
      </c>
      <c r="N319" s="2" t="s">
        <v>68</v>
      </c>
      <c r="O319" s="2" t="s">
        <v>68</v>
      </c>
      <c r="P319" s="2" t="s">
        <v>52</v>
      </c>
      <c r="Q319" s="2" t="s">
        <v>52</v>
      </c>
      <c r="R319" s="2" t="s">
        <v>52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52</v>
      </c>
      <c r="AW319" s="2" t="s">
        <v>52</v>
      </c>
      <c r="AX319" s="2" t="s">
        <v>52</v>
      </c>
      <c r="AY319" s="2" t="s">
        <v>52</v>
      </c>
    </row>
    <row r="320" spans="1:51" ht="30" customHeight="1">
      <c r="A320" s="9"/>
      <c r="B320" s="9"/>
      <c r="C320" s="9"/>
      <c r="D320" s="9"/>
      <c r="E320" s="12"/>
      <c r="F320" s="13"/>
      <c r="G320" s="12"/>
      <c r="H320" s="13"/>
      <c r="I320" s="12"/>
      <c r="J320" s="13"/>
      <c r="K320" s="12"/>
      <c r="L320" s="13"/>
      <c r="M320" s="9"/>
    </row>
    <row r="321" spans="1:51" ht="30" customHeight="1">
      <c r="A321" s="47" t="s">
        <v>1076</v>
      </c>
      <c r="B321" s="47"/>
      <c r="C321" s="47"/>
      <c r="D321" s="47"/>
      <c r="E321" s="48"/>
      <c r="F321" s="49"/>
      <c r="G321" s="48"/>
      <c r="H321" s="49"/>
      <c r="I321" s="48"/>
      <c r="J321" s="49"/>
      <c r="K321" s="48"/>
      <c r="L321" s="49"/>
      <c r="M321" s="47"/>
      <c r="N321" s="1" t="s">
        <v>519</v>
      </c>
    </row>
    <row r="322" spans="1:51" ht="30" customHeight="1">
      <c r="A322" s="8" t="s">
        <v>1077</v>
      </c>
      <c r="B322" s="8" t="s">
        <v>612</v>
      </c>
      <c r="C322" s="8" t="s">
        <v>605</v>
      </c>
      <c r="D322" s="9">
        <v>0.08</v>
      </c>
      <c r="E322" s="12">
        <f>단가대비표!O92</f>
        <v>0</v>
      </c>
      <c r="F322" s="13">
        <f>TRUNC(E322*D322,1)</f>
        <v>0</v>
      </c>
      <c r="G322" s="12">
        <f>단가대비표!P92</f>
        <v>223094</v>
      </c>
      <c r="H322" s="13">
        <f>TRUNC(G322*D322,1)</f>
        <v>17847.5</v>
      </c>
      <c r="I322" s="12">
        <f>단가대비표!V92</f>
        <v>0</v>
      </c>
      <c r="J322" s="13">
        <f>TRUNC(I322*D322,1)</f>
        <v>0</v>
      </c>
      <c r="K322" s="12">
        <f t="shared" ref="K322:L324" si="32">TRUNC(E322+G322+I322,1)</f>
        <v>223094</v>
      </c>
      <c r="L322" s="13">
        <f t="shared" si="32"/>
        <v>17847.5</v>
      </c>
      <c r="M322" s="8" t="s">
        <v>52</v>
      </c>
      <c r="N322" s="2" t="s">
        <v>519</v>
      </c>
      <c r="O322" s="2" t="s">
        <v>1078</v>
      </c>
      <c r="P322" s="2" t="s">
        <v>65</v>
      </c>
      <c r="Q322" s="2" t="s">
        <v>65</v>
      </c>
      <c r="R322" s="2" t="s">
        <v>64</v>
      </c>
      <c r="S322" s="3"/>
      <c r="T322" s="3"/>
      <c r="U322" s="3"/>
      <c r="V322" s="3">
        <v>1</v>
      </c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1079</v>
      </c>
      <c r="AX322" s="2" t="s">
        <v>52</v>
      </c>
      <c r="AY322" s="2" t="s">
        <v>52</v>
      </c>
    </row>
    <row r="323" spans="1:51" ht="30" customHeight="1">
      <c r="A323" s="8" t="s">
        <v>603</v>
      </c>
      <c r="B323" s="8" t="s">
        <v>604</v>
      </c>
      <c r="C323" s="8" t="s">
        <v>605</v>
      </c>
      <c r="D323" s="9">
        <v>0.08</v>
      </c>
      <c r="E323" s="12">
        <f>단가대비표!O88</f>
        <v>0</v>
      </c>
      <c r="F323" s="13">
        <f>TRUNC(E323*D323,1)</f>
        <v>0</v>
      </c>
      <c r="G323" s="12">
        <f>단가대비표!P88</f>
        <v>138290</v>
      </c>
      <c r="H323" s="13">
        <f>TRUNC(G323*D323,1)</f>
        <v>11063.2</v>
      </c>
      <c r="I323" s="12">
        <f>단가대비표!V88</f>
        <v>0</v>
      </c>
      <c r="J323" s="13">
        <f>TRUNC(I323*D323,1)</f>
        <v>0</v>
      </c>
      <c r="K323" s="12">
        <f t="shared" si="32"/>
        <v>138290</v>
      </c>
      <c r="L323" s="13">
        <f t="shared" si="32"/>
        <v>11063.2</v>
      </c>
      <c r="M323" s="8" t="s">
        <v>52</v>
      </c>
      <c r="N323" s="2" t="s">
        <v>519</v>
      </c>
      <c r="O323" s="2" t="s">
        <v>606</v>
      </c>
      <c r="P323" s="2" t="s">
        <v>65</v>
      </c>
      <c r="Q323" s="2" t="s">
        <v>65</v>
      </c>
      <c r="R323" s="2" t="s">
        <v>64</v>
      </c>
      <c r="S323" s="3"/>
      <c r="T323" s="3"/>
      <c r="U323" s="3"/>
      <c r="V323" s="3">
        <v>1</v>
      </c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52</v>
      </c>
      <c r="AW323" s="2" t="s">
        <v>1080</v>
      </c>
      <c r="AX323" s="2" t="s">
        <v>52</v>
      </c>
      <c r="AY323" s="2" t="s">
        <v>52</v>
      </c>
    </row>
    <row r="324" spans="1:51" ht="30" customHeight="1">
      <c r="A324" s="8" t="s">
        <v>616</v>
      </c>
      <c r="B324" s="8" t="s">
        <v>1081</v>
      </c>
      <c r="C324" s="8" t="s">
        <v>312</v>
      </c>
      <c r="D324" s="9">
        <v>1</v>
      </c>
      <c r="E324" s="12">
        <f>TRUNC(SUMIF(V322:V324, RIGHTB(O324, 1), H322:H324)*U324, 2)</f>
        <v>1445.53</v>
      </c>
      <c r="F324" s="13">
        <f>TRUNC(E324*D324,1)</f>
        <v>1445.5</v>
      </c>
      <c r="G324" s="12">
        <v>0</v>
      </c>
      <c r="H324" s="13">
        <f>TRUNC(G324*D324,1)</f>
        <v>0</v>
      </c>
      <c r="I324" s="12">
        <v>0</v>
      </c>
      <c r="J324" s="13">
        <f>TRUNC(I324*D324,1)</f>
        <v>0</v>
      </c>
      <c r="K324" s="12">
        <f t="shared" si="32"/>
        <v>1445.5</v>
      </c>
      <c r="L324" s="13">
        <f t="shared" si="32"/>
        <v>1445.5</v>
      </c>
      <c r="M324" s="8" t="s">
        <v>52</v>
      </c>
      <c r="N324" s="2" t="s">
        <v>519</v>
      </c>
      <c r="O324" s="2" t="s">
        <v>313</v>
      </c>
      <c r="P324" s="2" t="s">
        <v>65</v>
      </c>
      <c r="Q324" s="2" t="s">
        <v>65</v>
      </c>
      <c r="R324" s="2" t="s">
        <v>65</v>
      </c>
      <c r="S324" s="3">
        <v>1</v>
      </c>
      <c r="T324" s="3">
        <v>0</v>
      </c>
      <c r="U324" s="3">
        <v>0.05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52</v>
      </c>
      <c r="AW324" s="2" t="s">
        <v>1082</v>
      </c>
      <c r="AX324" s="2" t="s">
        <v>52</v>
      </c>
      <c r="AY324" s="2" t="s">
        <v>52</v>
      </c>
    </row>
    <row r="325" spans="1:51" ht="30" customHeight="1">
      <c r="A325" s="8" t="s">
        <v>608</v>
      </c>
      <c r="B325" s="8" t="s">
        <v>52</v>
      </c>
      <c r="C325" s="8" t="s">
        <v>52</v>
      </c>
      <c r="D325" s="9"/>
      <c r="E325" s="12"/>
      <c r="F325" s="13">
        <f>TRUNC(SUMIF(N322:N324, N321, F322:F324),0)</f>
        <v>1445</v>
      </c>
      <c r="G325" s="12"/>
      <c r="H325" s="13">
        <f>TRUNC(SUMIF(N322:N324, N321, H322:H324),0)</f>
        <v>28910</v>
      </c>
      <c r="I325" s="12"/>
      <c r="J325" s="13">
        <f>TRUNC(SUMIF(N322:N324, N321, J322:J324),0)</f>
        <v>0</v>
      </c>
      <c r="K325" s="12"/>
      <c r="L325" s="13">
        <f>F325+H325+J325</f>
        <v>30355</v>
      </c>
      <c r="M325" s="8" t="s">
        <v>52</v>
      </c>
      <c r="N325" s="2" t="s">
        <v>68</v>
      </c>
      <c r="O325" s="2" t="s">
        <v>68</v>
      </c>
      <c r="P325" s="2" t="s">
        <v>52</v>
      </c>
      <c r="Q325" s="2" t="s">
        <v>52</v>
      </c>
      <c r="R325" s="2" t="s">
        <v>52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52</v>
      </c>
      <c r="AX325" s="2" t="s">
        <v>52</v>
      </c>
      <c r="AY325" s="2" t="s">
        <v>52</v>
      </c>
    </row>
    <row r="326" spans="1:51" ht="30" customHeight="1">
      <c r="A326" s="9"/>
      <c r="B326" s="9"/>
      <c r="C326" s="9"/>
      <c r="D326" s="9"/>
      <c r="E326" s="12"/>
      <c r="F326" s="13"/>
      <c r="G326" s="12"/>
      <c r="H326" s="13"/>
      <c r="I326" s="12"/>
      <c r="J326" s="13"/>
      <c r="K326" s="12"/>
      <c r="L326" s="13"/>
      <c r="M326" s="9"/>
    </row>
    <row r="327" spans="1:51" ht="30" customHeight="1">
      <c r="A327" s="47" t="s">
        <v>1083</v>
      </c>
      <c r="B327" s="47"/>
      <c r="C327" s="47"/>
      <c r="D327" s="47"/>
      <c r="E327" s="48"/>
      <c r="F327" s="49"/>
      <c r="G327" s="48"/>
      <c r="H327" s="49"/>
      <c r="I327" s="48"/>
      <c r="J327" s="49"/>
      <c r="K327" s="48"/>
      <c r="L327" s="49"/>
      <c r="M327" s="47"/>
      <c r="N327" s="1" t="s">
        <v>524</v>
      </c>
    </row>
    <row r="328" spans="1:51" ht="30" customHeight="1">
      <c r="A328" s="8" t="s">
        <v>1052</v>
      </c>
      <c r="B328" s="8" t="s">
        <v>604</v>
      </c>
      <c r="C328" s="8" t="s">
        <v>605</v>
      </c>
      <c r="D328" s="9">
        <v>0.06</v>
      </c>
      <c r="E328" s="12">
        <f>단가대비표!O95</f>
        <v>0</v>
      </c>
      <c r="F328" s="13">
        <f>TRUNC(E328*D328,1)</f>
        <v>0</v>
      </c>
      <c r="G328" s="12">
        <f>단가대비표!P95</f>
        <v>210176</v>
      </c>
      <c r="H328" s="13">
        <f>TRUNC(G328*D328,1)</f>
        <v>12610.5</v>
      </c>
      <c r="I328" s="12">
        <f>단가대비표!V95</f>
        <v>0</v>
      </c>
      <c r="J328" s="13">
        <f>TRUNC(I328*D328,1)</f>
        <v>0</v>
      </c>
      <c r="K328" s="12">
        <f t="shared" ref="K328:L330" si="33">TRUNC(E328+G328+I328,1)</f>
        <v>210176</v>
      </c>
      <c r="L328" s="13">
        <f t="shared" si="33"/>
        <v>12610.5</v>
      </c>
      <c r="M328" s="8" t="s">
        <v>52</v>
      </c>
      <c r="N328" s="2" t="s">
        <v>524</v>
      </c>
      <c r="O328" s="2" t="s">
        <v>1053</v>
      </c>
      <c r="P328" s="2" t="s">
        <v>65</v>
      </c>
      <c r="Q328" s="2" t="s">
        <v>65</v>
      </c>
      <c r="R328" s="2" t="s">
        <v>64</v>
      </c>
      <c r="S328" s="3"/>
      <c r="T328" s="3"/>
      <c r="U328" s="3"/>
      <c r="V328" s="3">
        <v>1</v>
      </c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52</v>
      </c>
      <c r="AW328" s="2" t="s">
        <v>1084</v>
      </c>
      <c r="AX328" s="2" t="s">
        <v>52</v>
      </c>
      <c r="AY328" s="2" t="s">
        <v>52</v>
      </c>
    </row>
    <row r="329" spans="1:51" ht="30" customHeight="1">
      <c r="A329" s="8" t="s">
        <v>603</v>
      </c>
      <c r="B329" s="8" t="s">
        <v>604</v>
      </c>
      <c r="C329" s="8" t="s">
        <v>605</v>
      </c>
      <c r="D329" s="9">
        <v>0.05</v>
      </c>
      <c r="E329" s="12">
        <f>단가대비표!O88</f>
        <v>0</v>
      </c>
      <c r="F329" s="13">
        <f>TRUNC(E329*D329,1)</f>
        <v>0</v>
      </c>
      <c r="G329" s="12">
        <f>단가대비표!P88</f>
        <v>138290</v>
      </c>
      <c r="H329" s="13">
        <f>TRUNC(G329*D329,1)</f>
        <v>6914.5</v>
      </c>
      <c r="I329" s="12">
        <f>단가대비표!V88</f>
        <v>0</v>
      </c>
      <c r="J329" s="13">
        <f>TRUNC(I329*D329,1)</f>
        <v>0</v>
      </c>
      <c r="K329" s="12">
        <f t="shared" si="33"/>
        <v>138290</v>
      </c>
      <c r="L329" s="13">
        <f t="shared" si="33"/>
        <v>6914.5</v>
      </c>
      <c r="M329" s="8" t="s">
        <v>52</v>
      </c>
      <c r="N329" s="2" t="s">
        <v>524</v>
      </c>
      <c r="O329" s="2" t="s">
        <v>606</v>
      </c>
      <c r="P329" s="2" t="s">
        <v>65</v>
      </c>
      <c r="Q329" s="2" t="s">
        <v>65</v>
      </c>
      <c r="R329" s="2" t="s">
        <v>64</v>
      </c>
      <c r="S329" s="3"/>
      <c r="T329" s="3"/>
      <c r="U329" s="3"/>
      <c r="V329" s="3">
        <v>1</v>
      </c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52</v>
      </c>
      <c r="AW329" s="2" t="s">
        <v>1085</v>
      </c>
      <c r="AX329" s="2" t="s">
        <v>52</v>
      </c>
      <c r="AY329" s="2" t="s">
        <v>52</v>
      </c>
    </row>
    <row r="330" spans="1:51" ht="30" customHeight="1">
      <c r="A330" s="8" t="s">
        <v>1086</v>
      </c>
      <c r="B330" s="8" t="s">
        <v>1087</v>
      </c>
      <c r="C330" s="8" t="s">
        <v>312</v>
      </c>
      <c r="D330" s="9">
        <v>1</v>
      </c>
      <c r="E330" s="12">
        <v>0</v>
      </c>
      <c r="F330" s="13">
        <f>TRUNC(E330*D330,1)</f>
        <v>0</v>
      </c>
      <c r="G330" s="12">
        <v>0</v>
      </c>
      <c r="H330" s="13">
        <f>TRUNC(G330*D330,1)</f>
        <v>0</v>
      </c>
      <c r="I330" s="12">
        <f>TRUNC(SUMIF(V328:V330, RIGHTB(O330, 1), H328:H330)*U330, 2)</f>
        <v>195.25</v>
      </c>
      <c r="J330" s="13">
        <f>TRUNC(I330*D330,1)</f>
        <v>195.2</v>
      </c>
      <c r="K330" s="12">
        <f t="shared" si="33"/>
        <v>195.2</v>
      </c>
      <c r="L330" s="13">
        <f t="shared" si="33"/>
        <v>195.2</v>
      </c>
      <c r="M330" s="8" t="s">
        <v>52</v>
      </c>
      <c r="N330" s="2" t="s">
        <v>524</v>
      </c>
      <c r="O330" s="2" t="s">
        <v>313</v>
      </c>
      <c r="P330" s="2" t="s">
        <v>65</v>
      </c>
      <c r="Q330" s="2" t="s">
        <v>65</v>
      </c>
      <c r="R330" s="2" t="s">
        <v>65</v>
      </c>
      <c r="S330" s="3">
        <v>1</v>
      </c>
      <c r="T330" s="3">
        <v>2</v>
      </c>
      <c r="U330" s="3">
        <v>0.01</v>
      </c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1088</v>
      </c>
      <c r="AX330" s="2" t="s">
        <v>52</v>
      </c>
      <c r="AY330" s="2" t="s">
        <v>52</v>
      </c>
    </row>
    <row r="331" spans="1:51" ht="30" customHeight="1">
      <c r="A331" s="8" t="s">
        <v>608</v>
      </c>
      <c r="B331" s="8" t="s">
        <v>52</v>
      </c>
      <c r="C331" s="8" t="s">
        <v>52</v>
      </c>
      <c r="D331" s="9"/>
      <c r="E331" s="12"/>
      <c r="F331" s="13">
        <f>TRUNC(SUMIF(N328:N330, N327, F328:F330),0)</f>
        <v>0</v>
      </c>
      <c r="G331" s="12"/>
      <c r="H331" s="13">
        <f>TRUNC(SUMIF(N328:N330, N327, H328:H330),0)</f>
        <v>19525</v>
      </c>
      <c r="I331" s="12"/>
      <c r="J331" s="13">
        <f>TRUNC(SUMIF(N328:N330, N327, J328:J330),0)</f>
        <v>195</v>
      </c>
      <c r="K331" s="12"/>
      <c r="L331" s="13">
        <f>F331+H331+J331</f>
        <v>19720</v>
      </c>
      <c r="M331" s="8" t="s">
        <v>52</v>
      </c>
      <c r="N331" s="2" t="s">
        <v>68</v>
      </c>
      <c r="O331" s="2" t="s">
        <v>68</v>
      </c>
      <c r="P331" s="2" t="s">
        <v>52</v>
      </c>
      <c r="Q331" s="2" t="s">
        <v>52</v>
      </c>
      <c r="R331" s="2" t="s">
        <v>52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52</v>
      </c>
      <c r="AW331" s="2" t="s">
        <v>52</v>
      </c>
      <c r="AX331" s="2" t="s">
        <v>52</v>
      </c>
      <c r="AY331" s="2" t="s">
        <v>52</v>
      </c>
    </row>
    <row r="332" spans="1:51" ht="30" customHeight="1">
      <c r="A332" s="9"/>
      <c r="B332" s="9"/>
      <c r="C332" s="9"/>
      <c r="D332" s="9"/>
      <c r="E332" s="12"/>
      <c r="F332" s="13"/>
      <c r="G332" s="12"/>
      <c r="H332" s="13"/>
      <c r="I332" s="12"/>
      <c r="J332" s="13"/>
      <c r="K332" s="12"/>
      <c r="L332" s="13"/>
      <c r="M332" s="9"/>
    </row>
    <row r="333" spans="1:51" ht="30" customHeight="1">
      <c r="A333" s="47" t="s">
        <v>1089</v>
      </c>
      <c r="B333" s="47"/>
      <c r="C333" s="47"/>
      <c r="D333" s="47"/>
      <c r="E333" s="48"/>
      <c r="F333" s="49"/>
      <c r="G333" s="48"/>
      <c r="H333" s="49"/>
      <c r="I333" s="48"/>
      <c r="J333" s="49"/>
      <c r="K333" s="48"/>
      <c r="L333" s="49"/>
      <c r="M333" s="47"/>
      <c r="N333" s="1" t="s">
        <v>529</v>
      </c>
    </row>
    <row r="334" spans="1:51" ht="30" customHeight="1">
      <c r="A334" s="8" t="s">
        <v>603</v>
      </c>
      <c r="B334" s="8" t="s">
        <v>604</v>
      </c>
      <c r="C334" s="8" t="s">
        <v>605</v>
      </c>
      <c r="D334" s="9">
        <v>0.85</v>
      </c>
      <c r="E334" s="12">
        <f>단가대비표!O88</f>
        <v>0</v>
      </c>
      <c r="F334" s="13">
        <f>TRUNC(E334*D334,1)</f>
        <v>0</v>
      </c>
      <c r="G334" s="12">
        <f>단가대비표!P88</f>
        <v>138290</v>
      </c>
      <c r="H334" s="13">
        <f>TRUNC(G334*D334,1)</f>
        <v>117546.5</v>
      </c>
      <c r="I334" s="12">
        <f>단가대비표!V88</f>
        <v>0</v>
      </c>
      <c r="J334" s="13">
        <f>TRUNC(I334*D334,1)</f>
        <v>0</v>
      </c>
      <c r="K334" s="12">
        <f>TRUNC(E334+G334+I334,1)</f>
        <v>138290</v>
      </c>
      <c r="L334" s="13">
        <f>TRUNC(F334+H334+J334,1)</f>
        <v>117546.5</v>
      </c>
      <c r="M334" s="8" t="s">
        <v>52</v>
      </c>
      <c r="N334" s="2" t="s">
        <v>529</v>
      </c>
      <c r="O334" s="2" t="s">
        <v>606</v>
      </c>
      <c r="P334" s="2" t="s">
        <v>65</v>
      </c>
      <c r="Q334" s="2" t="s">
        <v>65</v>
      </c>
      <c r="R334" s="2" t="s">
        <v>64</v>
      </c>
      <c r="S334" s="3"/>
      <c r="T334" s="3"/>
      <c r="U334" s="3"/>
      <c r="V334" s="3">
        <v>1</v>
      </c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1090</v>
      </c>
      <c r="AX334" s="2" t="s">
        <v>52</v>
      </c>
      <c r="AY334" s="2" t="s">
        <v>52</v>
      </c>
    </row>
    <row r="335" spans="1:51" ht="30" customHeight="1">
      <c r="A335" s="8" t="s">
        <v>616</v>
      </c>
      <c r="B335" s="8" t="s">
        <v>1081</v>
      </c>
      <c r="C335" s="8" t="s">
        <v>312</v>
      </c>
      <c r="D335" s="9">
        <v>1</v>
      </c>
      <c r="E335" s="12">
        <v>0</v>
      </c>
      <c r="F335" s="13">
        <f>TRUNC(E335*D335,1)</f>
        <v>0</v>
      </c>
      <c r="G335" s="12">
        <v>0</v>
      </c>
      <c r="H335" s="13">
        <f>TRUNC(G335*D335,1)</f>
        <v>0</v>
      </c>
      <c r="I335" s="12">
        <f>TRUNC(SUMIF(V334:V335, RIGHTB(O335, 1), H334:H335)*U335, 2)</f>
        <v>5877.32</v>
      </c>
      <c r="J335" s="13">
        <f>TRUNC(I335*D335,1)</f>
        <v>5877.3</v>
      </c>
      <c r="K335" s="12">
        <f>TRUNC(E335+G335+I335,1)</f>
        <v>5877.3</v>
      </c>
      <c r="L335" s="13">
        <f>TRUNC(F335+H335+J335,1)</f>
        <v>5877.3</v>
      </c>
      <c r="M335" s="8" t="s">
        <v>52</v>
      </c>
      <c r="N335" s="2" t="s">
        <v>529</v>
      </c>
      <c r="O335" s="2" t="s">
        <v>313</v>
      </c>
      <c r="P335" s="2" t="s">
        <v>65</v>
      </c>
      <c r="Q335" s="2" t="s">
        <v>65</v>
      </c>
      <c r="R335" s="2" t="s">
        <v>65</v>
      </c>
      <c r="S335" s="3">
        <v>1</v>
      </c>
      <c r="T335" s="3">
        <v>2</v>
      </c>
      <c r="U335" s="3">
        <v>0.05</v>
      </c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52</v>
      </c>
      <c r="AW335" s="2" t="s">
        <v>1091</v>
      </c>
      <c r="AX335" s="2" t="s">
        <v>52</v>
      </c>
      <c r="AY335" s="2" t="s">
        <v>52</v>
      </c>
    </row>
    <row r="336" spans="1:51" ht="30" customHeight="1">
      <c r="A336" s="8" t="s">
        <v>608</v>
      </c>
      <c r="B336" s="8" t="s">
        <v>52</v>
      </c>
      <c r="C336" s="8" t="s">
        <v>52</v>
      </c>
      <c r="D336" s="9"/>
      <c r="E336" s="12"/>
      <c r="F336" s="13">
        <f>TRUNC(SUMIF(N334:N335, N333, F334:F335),0)</f>
        <v>0</v>
      </c>
      <c r="G336" s="12"/>
      <c r="H336" s="13">
        <f>TRUNC(SUMIF(N334:N335, N333, H334:H335),0)</f>
        <v>117546</v>
      </c>
      <c r="I336" s="12"/>
      <c r="J336" s="13">
        <f>TRUNC(SUMIF(N334:N335, N333, J334:J335),0)</f>
        <v>5877</v>
      </c>
      <c r="K336" s="12"/>
      <c r="L336" s="13">
        <f>F336+H336+J336</f>
        <v>123423</v>
      </c>
      <c r="M336" s="8" t="s">
        <v>52</v>
      </c>
      <c r="N336" s="2" t="s">
        <v>68</v>
      </c>
      <c r="O336" s="2" t="s">
        <v>68</v>
      </c>
      <c r="P336" s="2" t="s">
        <v>52</v>
      </c>
      <c r="Q336" s="2" t="s">
        <v>52</v>
      </c>
      <c r="R336" s="2" t="s">
        <v>52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52</v>
      </c>
      <c r="AW336" s="2" t="s">
        <v>52</v>
      </c>
      <c r="AX336" s="2" t="s">
        <v>52</v>
      </c>
      <c r="AY336" s="2" t="s">
        <v>52</v>
      </c>
    </row>
    <row r="337" spans="1:51" ht="30" customHeight="1">
      <c r="A337" s="9"/>
      <c r="B337" s="9"/>
      <c r="C337" s="9"/>
      <c r="D337" s="9"/>
      <c r="E337" s="12"/>
      <c r="F337" s="13"/>
      <c r="G337" s="12"/>
      <c r="H337" s="13"/>
      <c r="I337" s="12"/>
      <c r="J337" s="13"/>
      <c r="K337" s="12"/>
      <c r="L337" s="13"/>
      <c r="M337" s="9"/>
    </row>
    <row r="338" spans="1:51" ht="30" customHeight="1">
      <c r="A338" s="47" t="s">
        <v>1092</v>
      </c>
      <c r="B338" s="47"/>
      <c r="C338" s="47"/>
      <c r="D338" s="47"/>
      <c r="E338" s="48"/>
      <c r="F338" s="49"/>
      <c r="G338" s="48"/>
      <c r="H338" s="49"/>
      <c r="I338" s="48"/>
      <c r="J338" s="49"/>
      <c r="K338" s="48"/>
      <c r="L338" s="49"/>
      <c r="M338" s="47"/>
      <c r="N338" s="1" t="s">
        <v>533</v>
      </c>
    </row>
    <row r="339" spans="1:51" ht="30" customHeight="1">
      <c r="A339" s="8" t="s">
        <v>603</v>
      </c>
      <c r="B339" s="8" t="s">
        <v>604</v>
      </c>
      <c r="C339" s="8" t="s">
        <v>605</v>
      </c>
      <c r="D339" s="9">
        <v>0.6</v>
      </c>
      <c r="E339" s="12">
        <f>단가대비표!O88</f>
        <v>0</v>
      </c>
      <c r="F339" s="13">
        <f>TRUNC(E339*D339,1)</f>
        <v>0</v>
      </c>
      <c r="G339" s="12">
        <f>단가대비표!P88</f>
        <v>138290</v>
      </c>
      <c r="H339" s="13">
        <f>TRUNC(G339*D339,1)</f>
        <v>82974</v>
      </c>
      <c r="I339" s="12">
        <f>단가대비표!V88</f>
        <v>0</v>
      </c>
      <c r="J339" s="13">
        <f>TRUNC(I339*D339,1)</f>
        <v>0</v>
      </c>
      <c r="K339" s="12">
        <f>TRUNC(E339+G339+I339,1)</f>
        <v>138290</v>
      </c>
      <c r="L339" s="13">
        <f>TRUNC(F339+H339+J339,1)</f>
        <v>82974</v>
      </c>
      <c r="M339" s="8" t="s">
        <v>52</v>
      </c>
      <c r="N339" s="2" t="s">
        <v>533</v>
      </c>
      <c r="O339" s="2" t="s">
        <v>606</v>
      </c>
      <c r="P339" s="2" t="s">
        <v>65</v>
      </c>
      <c r="Q339" s="2" t="s">
        <v>65</v>
      </c>
      <c r="R339" s="2" t="s">
        <v>64</v>
      </c>
      <c r="S339" s="3"/>
      <c r="T339" s="3"/>
      <c r="U339" s="3"/>
      <c r="V339" s="3">
        <v>1</v>
      </c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2" t="s">
        <v>52</v>
      </c>
      <c r="AW339" s="2" t="s">
        <v>1093</v>
      </c>
      <c r="AX339" s="2" t="s">
        <v>52</v>
      </c>
      <c r="AY339" s="2" t="s">
        <v>52</v>
      </c>
    </row>
    <row r="340" spans="1:51" ht="30" customHeight="1">
      <c r="A340" s="8" t="s">
        <v>616</v>
      </c>
      <c r="B340" s="8" t="s">
        <v>1081</v>
      </c>
      <c r="C340" s="8" t="s">
        <v>312</v>
      </c>
      <c r="D340" s="9">
        <v>1</v>
      </c>
      <c r="E340" s="12">
        <v>0</v>
      </c>
      <c r="F340" s="13">
        <f>TRUNC(E340*D340,1)</f>
        <v>0</v>
      </c>
      <c r="G340" s="12">
        <v>0</v>
      </c>
      <c r="H340" s="13">
        <f>TRUNC(G340*D340,1)</f>
        <v>0</v>
      </c>
      <c r="I340" s="12">
        <f>TRUNC(SUMIF(V339:V340, RIGHTB(O340, 1), H339:H340)*U340, 2)</f>
        <v>4148.7</v>
      </c>
      <c r="J340" s="13">
        <f>TRUNC(I340*D340,1)</f>
        <v>4148.7</v>
      </c>
      <c r="K340" s="12">
        <f>TRUNC(E340+G340+I340,1)</f>
        <v>4148.7</v>
      </c>
      <c r="L340" s="13">
        <f>TRUNC(F340+H340+J340,1)</f>
        <v>4148.7</v>
      </c>
      <c r="M340" s="8" t="s">
        <v>52</v>
      </c>
      <c r="N340" s="2" t="s">
        <v>533</v>
      </c>
      <c r="O340" s="2" t="s">
        <v>313</v>
      </c>
      <c r="P340" s="2" t="s">
        <v>65</v>
      </c>
      <c r="Q340" s="2" t="s">
        <v>65</v>
      </c>
      <c r="R340" s="2" t="s">
        <v>65</v>
      </c>
      <c r="S340" s="3">
        <v>1</v>
      </c>
      <c r="T340" s="3">
        <v>2</v>
      </c>
      <c r="U340" s="3">
        <v>0.05</v>
      </c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52</v>
      </c>
      <c r="AW340" s="2" t="s">
        <v>1094</v>
      </c>
      <c r="AX340" s="2" t="s">
        <v>52</v>
      </c>
      <c r="AY340" s="2" t="s">
        <v>52</v>
      </c>
    </row>
    <row r="341" spans="1:51" ht="30" customHeight="1">
      <c r="A341" s="8" t="s">
        <v>608</v>
      </c>
      <c r="B341" s="8" t="s">
        <v>52</v>
      </c>
      <c r="C341" s="8" t="s">
        <v>52</v>
      </c>
      <c r="D341" s="9"/>
      <c r="E341" s="12"/>
      <c r="F341" s="13">
        <f>TRUNC(SUMIF(N339:N340, N338, F339:F340),0)</f>
        <v>0</v>
      </c>
      <c r="G341" s="12"/>
      <c r="H341" s="13">
        <f>TRUNC(SUMIF(N339:N340, N338, H339:H340),0)</f>
        <v>82974</v>
      </c>
      <c r="I341" s="12"/>
      <c r="J341" s="13">
        <f>TRUNC(SUMIF(N339:N340, N338, J339:J340),0)</f>
        <v>4148</v>
      </c>
      <c r="K341" s="12"/>
      <c r="L341" s="13">
        <f>F341+H341+J341</f>
        <v>87122</v>
      </c>
      <c r="M341" s="8" t="s">
        <v>52</v>
      </c>
      <c r="N341" s="2" t="s">
        <v>68</v>
      </c>
      <c r="O341" s="2" t="s">
        <v>68</v>
      </c>
      <c r="P341" s="2" t="s">
        <v>52</v>
      </c>
      <c r="Q341" s="2" t="s">
        <v>52</v>
      </c>
      <c r="R341" s="2" t="s">
        <v>52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52</v>
      </c>
      <c r="AX341" s="2" t="s">
        <v>52</v>
      </c>
      <c r="AY341" s="2" t="s">
        <v>52</v>
      </c>
    </row>
    <row r="342" spans="1:51" ht="30" customHeight="1">
      <c r="A342" s="9"/>
      <c r="B342" s="9"/>
      <c r="C342" s="9"/>
      <c r="D342" s="9"/>
      <c r="E342" s="12"/>
      <c r="F342" s="13"/>
      <c r="G342" s="12"/>
      <c r="H342" s="13"/>
      <c r="I342" s="12"/>
      <c r="J342" s="13"/>
      <c r="K342" s="12"/>
      <c r="L342" s="13"/>
      <c r="M342" s="9"/>
    </row>
    <row r="343" spans="1:51" ht="30" customHeight="1">
      <c r="A343" s="47" t="s">
        <v>1095</v>
      </c>
      <c r="B343" s="47"/>
      <c r="C343" s="47"/>
      <c r="D343" s="47"/>
      <c r="E343" s="48"/>
      <c r="F343" s="49"/>
      <c r="G343" s="48"/>
      <c r="H343" s="49"/>
      <c r="I343" s="48"/>
      <c r="J343" s="49"/>
      <c r="K343" s="48"/>
      <c r="L343" s="49"/>
      <c r="M343" s="47"/>
      <c r="N343" s="1" t="s">
        <v>538</v>
      </c>
    </row>
    <row r="344" spans="1:51" ht="30" customHeight="1">
      <c r="A344" s="8" t="s">
        <v>603</v>
      </c>
      <c r="B344" s="8" t="s">
        <v>604</v>
      </c>
      <c r="C344" s="8" t="s">
        <v>605</v>
      </c>
      <c r="D344" s="9">
        <v>0.9</v>
      </c>
      <c r="E344" s="12">
        <f>단가대비표!O88</f>
        <v>0</v>
      </c>
      <c r="F344" s="13">
        <f>TRUNC(E344*D344,1)</f>
        <v>0</v>
      </c>
      <c r="G344" s="12">
        <f>단가대비표!P88</f>
        <v>138290</v>
      </c>
      <c r="H344" s="13">
        <f>TRUNC(G344*D344,1)</f>
        <v>124461</v>
      </c>
      <c r="I344" s="12">
        <f>단가대비표!V88</f>
        <v>0</v>
      </c>
      <c r="J344" s="13">
        <f>TRUNC(I344*D344,1)</f>
        <v>0</v>
      </c>
      <c r="K344" s="12">
        <f>TRUNC(E344+G344+I344,1)</f>
        <v>138290</v>
      </c>
      <c r="L344" s="13">
        <f>TRUNC(F344+H344+J344,1)</f>
        <v>124461</v>
      </c>
      <c r="M344" s="8" t="s">
        <v>52</v>
      </c>
      <c r="N344" s="2" t="s">
        <v>538</v>
      </c>
      <c r="O344" s="2" t="s">
        <v>606</v>
      </c>
      <c r="P344" s="2" t="s">
        <v>65</v>
      </c>
      <c r="Q344" s="2" t="s">
        <v>65</v>
      </c>
      <c r="R344" s="2" t="s">
        <v>64</v>
      </c>
      <c r="S344" s="3"/>
      <c r="T344" s="3"/>
      <c r="U344" s="3"/>
      <c r="V344" s="3">
        <v>1</v>
      </c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52</v>
      </c>
      <c r="AW344" s="2" t="s">
        <v>1096</v>
      </c>
      <c r="AX344" s="2" t="s">
        <v>52</v>
      </c>
      <c r="AY344" s="2" t="s">
        <v>52</v>
      </c>
    </row>
    <row r="345" spans="1:51" ht="30" customHeight="1">
      <c r="A345" s="8" t="s">
        <v>616</v>
      </c>
      <c r="B345" s="8" t="s">
        <v>1081</v>
      </c>
      <c r="C345" s="8" t="s">
        <v>312</v>
      </c>
      <c r="D345" s="9">
        <v>1</v>
      </c>
      <c r="E345" s="12">
        <v>0</v>
      </c>
      <c r="F345" s="13">
        <f>TRUNC(E345*D345,1)</f>
        <v>0</v>
      </c>
      <c r="G345" s="12">
        <v>0</v>
      </c>
      <c r="H345" s="13">
        <f>TRUNC(G345*D345,1)</f>
        <v>0</v>
      </c>
      <c r="I345" s="12">
        <f>TRUNC(SUMIF(V344:V345, RIGHTB(O345, 1), H344:H345)*U345, 2)</f>
        <v>6223.05</v>
      </c>
      <c r="J345" s="13">
        <f>TRUNC(I345*D345,1)</f>
        <v>6223</v>
      </c>
      <c r="K345" s="12">
        <f>TRUNC(E345+G345+I345,1)</f>
        <v>6223</v>
      </c>
      <c r="L345" s="13">
        <f>TRUNC(F345+H345+J345,1)</f>
        <v>6223</v>
      </c>
      <c r="M345" s="8" t="s">
        <v>52</v>
      </c>
      <c r="N345" s="2" t="s">
        <v>538</v>
      </c>
      <c r="O345" s="2" t="s">
        <v>313</v>
      </c>
      <c r="P345" s="2" t="s">
        <v>65</v>
      </c>
      <c r="Q345" s="2" t="s">
        <v>65</v>
      </c>
      <c r="R345" s="2" t="s">
        <v>65</v>
      </c>
      <c r="S345" s="3">
        <v>1</v>
      </c>
      <c r="T345" s="3">
        <v>2</v>
      </c>
      <c r="U345" s="3">
        <v>0.05</v>
      </c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1097</v>
      </c>
      <c r="AX345" s="2" t="s">
        <v>52</v>
      </c>
      <c r="AY345" s="2" t="s">
        <v>52</v>
      </c>
    </row>
    <row r="346" spans="1:51" ht="30" customHeight="1">
      <c r="A346" s="8" t="s">
        <v>608</v>
      </c>
      <c r="B346" s="8" t="s">
        <v>52</v>
      </c>
      <c r="C346" s="8" t="s">
        <v>52</v>
      </c>
      <c r="D346" s="9"/>
      <c r="E346" s="12"/>
      <c r="F346" s="13">
        <f>TRUNC(SUMIF(N344:N345, N343, F344:F345),0)</f>
        <v>0</v>
      </c>
      <c r="G346" s="12"/>
      <c r="H346" s="13">
        <f>TRUNC(SUMIF(N344:N345, N343, H344:H345),0)</f>
        <v>124461</v>
      </c>
      <c r="I346" s="12"/>
      <c r="J346" s="13">
        <f>TRUNC(SUMIF(N344:N345, N343, J344:J345),0)</f>
        <v>6223</v>
      </c>
      <c r="K346" s="12"/>
      <c r="L346" s="13">
        <f>F346+H346+J346</f>
        <v>130684</v>
      </c>
      <c r="M346" s="8" t="s">
        <v>52</v>
      </c>
      <c r="N346" s="2" t="s">
        <v>68</v>
      </c>
      <c r="O346" s="2" t="s">
        <v>68</v>
      </c>
      <c r="P346" s="2" t="s">
        <v>52</v>
      </c>
      <c r="Q346" s="2" t="s">
        <v>52</v>
      </c>
      <c r="R346" s="2" t="s">
        <v>52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52</v>
      </c>
      <c r="AX346" s="2" t="s">
        <v>52</v>
      </c>
      <c r="AY346" s="2" t="s">
        <v>52</v>
      </c>
    </row>
    <row r="347" spans="1:51" ht="30" customHeight="1">
      <c r="A347" s="9"/>
      <c r="B347" s="9"/>
      <c r="C347" s="9"/>
      <c r="D347" s="9"/>
      <c r="E347" s="12"/>
      <c r="F347" s="13"/>
      <c r="G347" s="12"/>
      <c r="H347" s="13"/>
      <c r="I347" s="12"/>
      <c r="J347" s="13"/>
      <c r="K347" s="12"/>
      <c r="L347" s="13"/>
      <c r="M347" s="9"/>
    </row>
    <row r="348" spans="1:51" ht="30" customHeight="1">
      <c r="A348" s="47" t="s">
        <v>1098</v>
      </c>
      <c r="B348" s="47"/>
      <c r="C348" s="47"/>
      <c r="D348" s="47"/>
      <c r="E348" s="48"/>
      <c r="F348" s="49"/>
      <c r="G348" s="48"/>
      <c r="H348" s="49"/>
      <c r="I348" s="48"/>
      <c r="J348" s="49"/>
      <c r="K348" s="48"/>
      <c r="L348" s="49"/>
      <c r="M348" s="47"/>
      <c r="N348" s="1" t="s">
        <v>542</v>
      </c>
    </row>
    <row r="349" spans="1:51" ht="30" customHeight="1">
      <c r="A349" s="8" t="s">
        <v>603</v>
      </c>
      <c r="B349" s="8" t="s">
        <v>604</v>
      </c>
      <c r="C349" s="8" t="s">
        <v>605</v>
      </c>
      <c r="D349" s="9">
        <v>0.8</v>
      </c>
      <c r="E349" s="12">
        <f>단가대비표!O88</f>
        <v>0</v>
      </c>
      <c r="F349" s="13">
        <f>TRUNC(E349*D349,1)</f>
        <v>0</v>
      </c>
      <c r="G349" s="12">
        <f>단가대비표!P88</f>
        <v>138290</v>
      </c>
      <c r="H349" s="13">
        <f>TRUNC(G349*D349,1)</f>
        <v>110632</v>
      </c>
      <c r="I349" s="12">
        <f>단가대비표!V88</f>
        <v>0</v>
      </c>
      <c r="J349" s="13">
        <f>TRUNC(I349*D349,1)</f>
        <v>0</v>
      </c>
      <c r="K349" s="12">
        <f>TRUNC(E349+G349+I349,1)</f>
        <v>138290</v>
      </c>
      <c r="L349" s="13">
        <f>TRUNC(F349+H349+J349,1)</f>
        <v>110632</v>
      </c>
      <c r="M349" s="8" t="s">
        <v>52</v>
      </c>
      <c r="N349" s="2" t="s">
        <v>542</v>
      </c>
      <c r="O349" s="2" t="s">
        <v>606</v>
      </c>
      <c r="P349" s="2" t="s">
        <v>65</v>
      </c>
      <c r="Q349" s="2" t="s">
        <v>65</v>
      </c>
      <c r="R349" s="2" t="s">
        <v>64</v>
      </c>
      <c r="S349" s="3"/>
      <c r="T349" s="3"/>
      <c r="U349" s="3"/>
      <c r="V349" s="3">
        <v>1</v>
      </c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1099</v>
      </c>
      <c r="AX349" s="2" t="s">
        <v>52</v>
      </c>
      <c r="AY349" s="2" t="s">
        <v>52</v>
      </c>
    </row>
    <row r="350" spans="1:51" ht="30" customHeight="1">
      <c r="A350" s="8" t="s">
        <v>616</v>
      </c>
      <c r="B350" s="8" t="s">
        <v>1081</v>
      </c>
      <c r="C350" s="8" t="s">
        <v>312</v>
      </c>
      <c r="D350" s="9">
        <v>1</v>
      </c>
      <c r="E350" s="12">
        <v>0</v>
      </c>
      <c r="F350" s="13">
        <f>TRUNC(E350*D350,1)</f>
        <v>0</v>
      </c>
      <c r="G350" s="12">
        <v>0</v>
      </c>
      <c r="H350" s="13">
        <f>TRUNC(G350*D350,1)</f>
        <v>0</v>
      </c>
      <c r="I350" s="12">
        <f>TRUNC(SUMIF(V349:V350, RIGHTB(O350, 1), H349:H350)*U350, 2)</f>
        <v>5531.6</v>
      </c>
      <c r="J350" s="13">
        <f>TRUNC(I350*D350,1)</f>
        <v>5531.6</v>
      </c>
      <c r="K350" s="12">
        <f>TRUNC(E350+G350+I350,1)</f>
        <v>5531.6</v>
      </c>
      <c r="L350" s="13">
        <f>TRUNC(F350+H350+J350,1)</f>
        <v>5531.6</v>
      </c>
      <c r="M350" s="8" t="s">
        <v>52</v>
      </c>
      <c r="N350" s="2" t="s">
        <v>542</v>
      </c>
      <c r="O350" s="2" t="s">
        <v>313</v>
      </c>
      <c r="P350" s="2" t="s">
        <v>65</v>
      </c>
      <c r="Q350" s="2" t="s">
        <v>65</v>
      </c>
      <c r="R350" s="2" t="s">
        <v>65</v>
      </c>
      <c r="S350" s="3">
        <v>1</v>
      </c>
      <c r="T350" s="3">
        <v>2</v>
      </c>
      <c r="U350" s="3">
        <v>0.05</v>
      </c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1100</v>
      </c>
      <c r="AX350" s="2" t="s">
        <v>52</v>
      </c>
      <c r="AY350" s="2" t="s">
        <v>52</v>
      </c>
    </row>
    <row r="351" spans="1:51" ht="30" customHeight="1">
      <c r="A351" s="8" t="s">
        <v>608</v>
      </c>
      <c r="B351" s="8" t="s">
        <v>52</v>
      </c>
      <c r="C351" s="8" t="s">
        <v>52</v>
      </c>
      <c r="D351" s="9"/>
      <c r="E351" s="12"/>
      <c r="F351" s="13">
        <f>TRUNC(SUMIF(N349:N350, N348, F349:F350),0)</f>
        <v>0</v>
      </c>
      <c r="G351" s="12"/>
      <c r="H351" s="13">
        <f>TRUNC(SUMIF(N349:N350, N348, H349:H350),0)</f>
        <v>110632</v>
      </c>
      <c r="I351" s="12"/>
      <c r="J351" s="13">
        <f>TRUNC(SUMIF(N349:N350, N348, J349:J350),0)</f>
        <v>5531</v>
      </c>
      <c r="K351" s="12"/>
      <c r="L351" s="13">
        <f>F351+H351+J351</f>
        <v>116163</v>
      </c>
      <c r="M351" s="8" t="s">
        <v>52</v>
      </c>
      <c r="N351" s="2" t="s">
        <v>68</v>
      </c>
      <c r="O351" s="2" t="s">
        <v>68</v>
      </c>
      <c r="P351" s="2" t="s">
        <v>52</v>
      </c>
      <c r="Q351" s="2" t="s">
        <v>52</v>
      </c>
      <c r="R351" s="2" t="s">
        <v>52</v>
      </c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52</v>
      </c>
      <c r="AW351" s="2" t="s">
        <v>52</v>
      </c>
      <c r="AX351" s="2" t="s">
        <v>52</v>
      </c>
      <c r="AY351" s="2" t="s">
        <v>52</v>
      </c>
    </row>
    <row r="352" spans="1:51" ht="30" customHeight="1">
      <c r="A352" s="9"/>
      <c r="B352" s="9"/>
      <c r="C352" s="9"/>
      <c r="D352" s="9"/>
      <c r="E352" s="12"/>
      <c r="F352" s="13"/>
      <c r="G352" s="12"/>
      <c r="H352" s="13"/>
      <c r="I352" s="12"/>
      <c r="J352" s="13"/>
      <c r="K352" s="12"/>
      <c r="L352" s="13"/>
      <c r="M352" s="9"/>
    </row>
    <row r="353" spans="1:51" ht="30" customHeight="1">
      <c r="A353" s="47" t="s">
        <v>1101</v>
      </c>
      <c r="B353" s="47"/>
      <c r="C353" s="47"/>
      <c r="D353" s="47"/>
      <c r="E353" s="48"/>
      <c r="F353" s="49"/>
      <c r="G353" s="48"/>
      <c r="H353" s="49"/>
      <c r="I353" s="48"/>
      <c r="J353" s="49"/>
      <c r="K353" s="48"/>
      <c r="L353" s="49"/>
      <c r="M353" s="47"/>
      <c r="N353" s="1" t="s">
        <v>547</v>
      </c>
    </row>
    <row r="354" spans="1:51" ht="30" customHeight="1">
      <c r="A354" s="8" t="s">
        <v>1102</v>
      </c>
      <c r="B354" s="8" t="s">
        <v>612</v>
      </c>
      <c r="C354" s="8" t="s">
        <v>605</v>
      </c>
      <c r="D354" s="9">
        <v>1.5</v>
      </c>
      <c r="E354" s="12">
        <f>단가대비표!O90</f>
        <v>0</v>
      </c>
      <c r="F354" s="13">
        <f>TRUNC(E354*D354,1)</f>
        <v>0</v>
      </c>
      <c r="G354" s="12">
        <f>단가대비표!P90</f>
        <v>192968</v>
      </c>
      <c r="H354" s="13">
        <f>TRUNC(G354*D354,1)</f>
        <v>289452</v>
      </c>
      <c r="I354" s="12">
        <f>단가대비표!V90</f>
        <v>0</v>
      </c>
      <c r="J354" s="13">
        <f>TRUNC(I354*D354,1)</f>
        <v>0</v>
      </c>
      <c r="K354" s="12">
        <f t="shared" ref="K354:L356" si="34">TRUNC(E354+G354+I354,1)</f>
        <v>192968</v>
      </c>
      <c r="L354" s="13">
        <f t="shared" si="34"/>
        <v>289452</v>
      </c>
      <c r="M354" s="8" t="s">
        <v>52</v>
      </c>
      <c r="N354" s="2" t="s">
        <v>547</v>
      </c>
      <c r="O354" s="2" t="s">
        <v>1103</v>
      </c>
      <c r="P354" s="2" t="s">
        <v>65</v>
      </c>
      <c r="Q354" s="2" t="s">
        <v>65</v>
      </c>
      <c r="R354" s="2" t="s">
        <v>64</v>
      </c>
      <c r="S354" s="3"/>
      <c r="T354" s="3"/>
      <c r="U354" s="3"/>
      <c r="V354" s="3">
        <v>1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52</v>
      </c>
      <c r="AW354" s="2" t="s">
        <v>1104</v>
      </c>
      <c r="AX354" s="2" t="s">
        <v>52</v>
      </c>
      <c r="AY354" s="2" t="s">
        <v>52</v>
      </c>
    </row>
    <row r="355" spans="1:51" ht="30" customHeight="1">
      <c r="A355" s="8" t="s">
        <v>603</v>
      </c>
      <c r="B355" s="8" t="s">
        <v>604</v>
      </c>
      <c r="C355" s="8" t="s">
        <v>605</v>
      </c>
      <c r="D355" s="9">
        <v>1.8</v>
      </c>
      <c r="E355" s="12">
        <f>단가대비표!O88</f>
        <v>0</v>
      </c>
      <c r="F355" s="13">
        <f>TRUNC(E355*D355,1)</f>
        <v>0</v>
      </c>
      <c r="G355" s="12">
        <f>단가대비표!P88</f>
        <v>138290</v>
      </c>
      <c r="H355" s="13">
        <f>TRUNC(G355*D355,1)</f>
        <v>248922</v>
      </c>
      <c r="I355" s="12">
        <f>단가대비표!V88</f>
        <v>0</v>
      </c>
      <c r="J355" s="13">
        <f>TRUNC(I355*D355,1)</f>
        <v>0</v>
      </c>
      <c r="K355" s="12">
        <f t="shared" si="34"/>
        <v>138290</v>
      </c>
      <c r="L355" s="13">
        <f t="shared" si="34"/>
        <v>248922</v>
      </c>
      <c r="M355" s="8" t="s">
        <v>52</v>
      </c>
      <c r="N355" s="2" t="s">
        <v>547</v>
      </c>
      <c r="O355" s="2" t="s">
        <v>606</v>
      </c>
      <c r="P355" s="2" t="s">
        <v>65</v>
      </c>
      <c r="Q355" s="2" t="s">
        <v>65</v>
      </c>
      <c r="R355" s="2" t="s">
        <v>64</v>
      </c>
      <c r="S355" s="3"/>
      <c r="T355" s="3"/>
      <c r="U355" s="3"/>
      <c r="V355" s="3">
        <v>1</v>
      </c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52</v>
      </c>
      <c r="AW355" s="2" t="s">
        <v>1105</v>
      </c>
      <c r="AX355" s="2" t="s">
        <v>52</v>
      </c>
      <c r="AY355" s="2" t="s">
        <v>52</v>
      </c>
    </row>
    <row r="356" spans="1:51" ht="30" customHeight="1">
      <c r="A356" s="8" t="s">
        <v>616</v>
      </c>
      <c r="B356" s="8" t="s">
        <v>760</v>
      </c>
      <c r="C356" s="8" t="s">
        <v>312</v>
      </c>
      <c r="D356" s="9">
        <v>1</v>
      </c>
      <c r="E356" s="12">
        <v>0</v>
      </c>
      <c r="F356" s="13">
        <f>TRUNC(E356*D356,1)</f>
        <v>0</v>
      </c>
      <c r="G356" s="12">
        <v>0</v>
      </c>
      <c r="H356" s="13">
        <f>TRUNC(G356*D356,1)</f>
        <v>0</v>
      </c>
      <c r="I356" s="12">
        <f>TRUNC(SUMIF(V354:V356, RIGHTB(O356, 1), H354:H356)*U356, 2)</f>
        <v>16151.22</v>
      </c>
      <c r="J356" s="13">
        <f>TRUNC(I356*D356,1)</f>
        <v>16151.2</v>
      </c>
      <c r="K356" s="12">
        <f t="shared" si="34"/>
        <v>16151.2</v>
      </c>
      <c r="L356" s="13">
        <f t="shared" si="34"/>
        <v>16151.2</v>
      </c>
      <c r="M356" s="8" t="s">
        <v>52</v>
      </c>
      <c r="N356" s="2" t="s">
        <v>547</v>
      </c>
      <c r="O356" s="2" t="s">
        <v>313</v>
      </c>
      <c r="P356" s="2" t="s">
        <v>65</v>
      </c>
      <c r="Q356" s="2" t="s">
        <v>65</v>
      </c>
      <c r="R356" s="2" t="s">
        <v>65</v>
      </c>
      <c r="S356" s="3">
        <v>1</v>
      </c>
      <c r="T356" s="3">
        <v>2</v>
      </c>
      <c r="U356" s="3">
        <v>0.03</v>
      </c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52</v>
      </c>
      <c r="AW356" s="2" t="s">
        <v>1106</v>
      </c>
      <c r="AX356" s="2" t="s">
        <v>52</v>
      </c>
      <c r="AY356" s="2" t="s">
        <v>52</v>
      </c>
    </row>
    <row r="357" spans="1:51" ht="30" customHeight="1">
      <c r="A357" s="8" t="s">
        <v>608</v>
      </c>
      <c r="B357" s="8" t="s">
        <v>52</v>
      </c>
      <c r="C357" s="8" t="s">
        <v>52</v>
      </c>
      <c r="D357" s="9"/>
      <c r="E357" s="12"/>
      <c r="F357" s="13">
        <f>TRUNC(SUMIF(N354:N356, N353, F354:F356),0)</f>
        <v>0</v>
      </c>
      <c r="G357" s="12"/>
      <c r="H357" s="13">
        <f>TRUNC(SUMIF(N354:N356, N353, H354:H356),0)</f>
        <v>538374</v>
      </c>
      <c r="I357" s="12"/>
      <c r="J357" s="13">
        <f>TRUNC(SUMIF(N354:N356, N353, J354:J356),0)</f>
        <v>16151</v>
      </c>
      <c r="K357" s="12"/>
      <c r="L357" s="13">
        <f>F357+H357+J357</f>
        <v>554525</v>
      </c>
      <c r="M357" s="8" t="s">
        <v>52</v>
      </c>
      <c r="N357" s="2" t="s">
        <v>68</v>
      </c>
      <c r="O357" s="2" t="s">
        <v>68</v>
      </c>
      <c r="P357" s="2" t="s">
        <v>52</v>
      </c>
      <c r="Q357" s="2" t="s">
        <v>52</v>
      </c>
      <c r="R357" s="2" t="s">
        <v>52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52</v>
      </c>
      <c r="AX357" s="2" t="s">
        <v>52</v>
      </c>
      <c r="AY357" s="2" t="s">
        <v>52</v>
      </c>
    </row>
    <row r="358" spans="1:51" ht="30" customHeight="1">
      <c r="A358" s="9"/>
      <c r="B358" s="9"/>
      <c r="C358" s="9"/>
      <c r="D358" s="9"/>
      <c r="E358" s="12"/>
      <c r="F358" s="13"/>
      <c r="G358" s="12"/>
      <c r="H358" s="13"/>
      <c r="I358" s="12"/>
      <c r="J358" s="13"/>
      <c r="K358" s="12"/>
      <c r="L358" s="13"/>
      <c r="M358" s="9"/>
    </row>
    <row r="359" spans="1:51" ht="30" customHeight="1">
      <c r="A359" s="47" t="s">
        <v>1107</v>
      </c>
      <c r="B359" s="47"/>
      <c r="C359" s="47"/>
      <c r="D359" s="47"/>
      <c r="E359" s="48"/>
      <c r="F359" s="49"/>
      <c r="G359" s="48"/>
      <c r="H359" s="49"/>
      <c r="I359" s="48"/>
      <c r="J359" s="49"/>
      <c r="K359" s="48"/>
      <c r="L359" s="49"/>
      <c r="M359" s="47"/>
      <c r="N359" s="1" t="s">
        <v>551</v>
      </c>
    </row>
    <row r="360" spans="1:51" ht="30" customHeight="1">
      <c r="A360" s="8" t="s">
        <v>1102</v>
      </c>
      <c r="B360" s="8" t="s">
        <v>612</v>
      </c>
      <c r="C360" s="8" t="s">
        <v>605</v>
      </c>
      <c r="D360" s="9">
        <v>0.8</v>
      </c>
      <c r="E360" s="12">
        <f>단가대비표!O90</f>
        <v>0</v>
      </c>
      <c r="F360" s="13">
        <f>TRUNC(E360*D360,1)</f>
        <v>0</v>
      </c>
      <c r="G360" s="12">
        <f>단가대비표!P90</f>
        <v>192968</v>
      </c>
      <c r="H360" s="13">
        <f>TRUNC(G360*D360,1)</f>
        <v>154374.39999999999</v>
      </c>
      <c r="I360" s="12">
        <f>단가대비표!V90</f>
        <v>0</v>
      </c>
      <c r="J360" s="13">
        <f>TRUNC(I360*D360,1)</f>
        <v>0</v>
      </c>
      <c r="K360" s="12">
        <f t="shared" ref="K360:L362" si="35">TRUNC(E360+G360+I360,1)</f>
        <v>192968</v>
      </c>
      <c r="L360" s="13">
        <f t="shared" si="35"/>
        <v>154374.39999999999</v>
      </c>
      <c r="M360" s="8" t="s">
        <v>52</v>
      </c>
      <c r="N360" s="2" t="s">
        <v>551</v>
      </c>
      <c r="O360" s="2" t="s">
        <v>1103</v>
      </c>
      <c r="P360" s="2" t="s">
        <v>65</v>
      </c>
      <c r="Q360" s="2" t="s">
        <v>65</v>
      </c>
      <c r="R360" s="2" t="s">
        <v>64</v>
      </c>
      <c r="S360" s="3"/>
      <c r="T360" s="3"/>
      <c r="U360" s="3"/>
      <c r="V360" s="3">
        <v>1</v>
      </c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52</v>
      </c>
      <c r="AW360" s="2" t="s">
        <v>1108</v>
      </c>
      <c r="AX360" s="2" t="s">
        <v>52</v>
      </c>
      <c r="AY360" s="2" t="s">
        <v>52</v>
      </c>
    </row>
    <row r="361" spans="1:51" ht="30" customHeight="1">
      <c r="A361" s="8" t="s">
        <v>603</v>
      </c>
      <c r="B361" s="8" t="s">
        <v>604</v>
      </c>
      <c r="C361" s="8" t="s">
        <v>605</v>
      </c>
      <c r="D361" s="9">
        <v>1.2</v>
      </c>
      <c r="E361" s="12">
        <f>단가대비표!O88</f>
        <v>0</v>
      </c>
      <c r="F361" s="13">
        <f>TRUNC(E361*D361,1)</f>
        <v>0</v>
      </c>
      <c r="G361" s="12">
        <f>단가대비표!P88</f>
        <v>138290</v>
      </c>
      <c r="H361" s="13">
        <f>TRUNC(G361*D361,1)</f>
        <v>165948</v>
      </c>
      <c r="I361" s="12">
        <f>단가대비표!V88</f>
        <v>0</v>
      </c>
      <c r="J361" s="13">
        <f>TRUNC(I361*D361,1)</f>
        <v>0</v>
      </c>
      <c r="K361" s="12">
        <f t="shared" si="35"/>
        <v>138290</v>
      </c>
      <c r="L361" s="13">
        <f t="shared" si="35"/>
        <v>165948</v>
      </c>
      <c r="M361" s="8" t="s">
        <v>52</v>
      </c>
      <c r="N361" s="2" t="s">
        <v>551</v>
      </c>
      <c r="O361" s="2" t="s">
        <v>606</v>
      </c>
      <c r="P361" s="2" t="s">
        <v>65</v>
      </c>
      <c r="Q361" s="2" t="s">
        <v>65</v>
      </c>
      <c r="R361" s="2" t="s">
        <v>64</v>
      </c>
      <c r="S361" s="3"/>
      <c r="T361" s="3"/>
      <c r="U361" s="3"/>
      <c r="V361" s="3">
        <v>1</v>
      </c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2" t="s">
        <v>52</v>
      </c>
      <c r="AW361" s="2" t="s">
        <v>1109</v>
      </c>
      <c r="AX361" s="2" t="s">
        <v>52</v>
      </c>
      <c r="AY361" s="2" t="s">
        <v>52</v>
      </c>
    </row>
    <row r="362" spans="1:51" ht="30" customHeight="1">
      <c r="A362" s="8" t="s">
        <v>616</v>
      </c>
      <c r="B362" s="8" t="s">
        <v>760</v>
      </c>
      <c r="C362" s="8" t="s">
        <v>312</v>
      </c>
      <c r="D362" s="9">
        <v>1</v>
      </c>
      <c r="E362" s="12">
        <v>0</v>
      </c>
      <c r="F362" s="13">
        <f>TRUNC(E362*D362,1)</f>
        <v>0</v>
      </c>
      <c r="G362" s="12">
        <v>0</v>
      </c>
      <c r="H362" s="13">
        <f>TRUNC(G362*D362,1)</f>
        <v>0</v>
      </c>
      <c r="I362" s="12">
        <f>TRUNC(SUMIF(V360:V362, RIGHTB(O362, 1), H360:H362)*U362, 2)</f>
        <v>9609.67</v>
      </c>
      <c r="J362" s="13">
        <f>TRUNC(I362*D362,1)</f>
        <v>9609.6</v>
      </c>
      <c r="K362" s="12">
        <f t="shared" si="35"/>
        <v>9609.6</v>
      </c>
      <c r="L362" s="13">
        <f t="shared" si="35"/>
        <v>9609.6</v>
      </c>
      <c r="M362" s="8" t="s">
        <v>52</v>
      </c>
      <c r="N362" s="2" t="s">
        <v>551</v>
      </c>
      <c r="O362" s="2" t="s">
        <v>313</v>
      </c>
      <c r="P362" s="2" t="s">
        <v>65</v>
      </c>
      <c r="Q362" s="2" t="s">
        <v>65</v>
      </c>
      <c r="R362" s="2" t="s">
        <v>65</v>
      </c>
      <c r="S362" s="3">
        <v>1</v>
      </c>
      <c r="T362" s="3">
        <v>2</v>
      </c>
      <c r="U362" s="3">
        <v>0.03</v>
      </c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1110</v>
      </c>
      <c r="AX362" s="2" t="s">
        <v>52</v>
      </c>
      <c r="AY362" s="2" t="s">
        <v>52</v>
      </c>
    </row>
    <row r="363" spans="1:51" ht="30" customHeight="1">
      <c r="A363" s="8" t="s">
        <v>608</v>
      </c>
      <c r="B363" s="8" t="s">
        <v>52</v>
      </c>
      <c r="C363" s="8" t="s">
        <v>52</v>
      </c>
      <c r="D363" s="9"/>
      <c r="E363" s="12"/>
      <c r="F363" s="13">
        <f>TRUNC(SUMIF(N360:N362, N359, F360:F362),0)</f>
        <v>0</v>
      </c>
      <c r="G363" s="12"/>
      <c r="H363" s="13">
        <f>TRUNC(SUMIF(N360:N362, N359, H360:H362),0)</f>
        <v>320322</v>
      </c>
      <c r="I363" s="12"/>
      <c r="J363" s="13">
        <f>TRUNC(SUMIF(N360:N362, N359, J360:J362),0)</f>
        <v>9609</v>
      </c>
      <c r="K363" s="12"/>
      <c r="L363" s="13">
        <f>F363+H363+J363</f>
        <v>329931</v>
      </c>
      <c r="M363" s="8" t="s">
        <v>52</v>
      </c>
      <c r="N363" s="2" t="s">
        <v>68</v>
      </c>
      <c r="O363" s="2" t="s">
        <v>68</v>
      </c>
      <c r="P363" s="2" t="s">
        <v>52</v>
      </c>
      <c r="Q363" s="2" t="s">
        <v>52</v>
      </c>
      <c r="R363" s="2" t="s">
        <v>52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52</v>
      </c>
      <c r="AX363" s="2" t="s">
        <v>52</v>
      </c>
      <c r="AY363" s="2" t="s">
        <v>52</v>
      </c>
    </row>
    <row r="364" spans="1:51" ht="30" customHeight="1">
      <c r="A364" s="9"/>
      <c r="B364" s="9"/>
      <c r="C364" s="9"/>
      <c r="D364" s="9"/>
      <c r="E364" s="12"/>
      <c r="F364" s="13"/>
      <c r="G364" s="12"/>
      <c r="H364" s="13"/>
      <c r="I364" s="12"/>
      <c r="J364" s="13"/>
      <c r="K364" s="12"/>
      <c r="L364" s="13"/>
      <c r="M364" s="9"/>
    </row>
    <row r="365" spans="1:51" ht="30" customHeight="1">
      <c r="A365" s="47" t="s">
        <v>1111</v>
      </c>
      <c r="B365" s="47"/>
      <c r="C365" s="47"/>
      <c r="D365" s="47"/>
      <c r="E365" s="48"/>
      <c r="F365" s="49"/>
      <c r="G365" s="48"/>
      <c r="H365" s="49"/>
      <c r="I365" s="48"/>
      <c r="J365" s="49"/>
      <c r="K365" s="48"/>
      <c r="L365" s="49"/>
      <c r="M365" s="47"/>
      <c r="N365" s="1" t="s">
        <v>555</v>
      </c>
    </row>
    <row r="366" spans="1:51" ht="30" customHeight="1">
      <c r="A366" s="8" t="s">
        <v>1102</v>
      </c>
      <c r="B366" s="8" t="s">
        <v>612</v>
      </c>
      <c r="C366" s="8" t="s">
        <v>605</v>
      </c>
      <c r="D366" s="9">
        <v>0.8</v>
      </c>
      <c r="E366" s="12">
        <f>단가대비표!O90</f>
        <v>0</v>
      </c>
      <c r="F366" s="13">
        <f>TRUNC(E366*D366,1)</f>
        <v>0</v>
      </c>
      <c r="G366" s="12">
        <f>단가대비표!P90</f>
        <v>192968</v>
      </c>
      <c r="H366" s="13">
        <f>TRUNC(G366*D366,1)</f>
        <v>154374.39999999999</v>
      </c>
      <c r="I366" s="12">
        <f>단가대비표!V90</f>
        <v>0</v>
      </c>
      <c r="J366" s="13">
        <f>TRUNC(I366*D366,1)</f>
        <v>0</v>
      </c>
      <c r="K366" s="12">
        <f t="shared" ref="K366:L368" si="36">TRUNC(E366+G366+I366,1)</f>
        <v>192968</v>
      </c>
      <c r="L366" s="13">
        <f t="shared" si="36"/>
        <v>154374.39999999999</v>
      </c>
      <c r="M366" s="8" t="s">
        <v>52</v>
      </c>
      <c r="N366" s="2" t="s">
        <v>555</v>
      </c>
      <c r="O366" s="2" t="s">
        <v>1103</v>
      </c>
      <c r="P366" s="2" t="s">
        <v>65</v>
      </c>
      <c r="Q366" s="2" t="s">
        <v>65</v>
      </c>
      <c r="R366" s="2" t="s">
        <v>64</v>
      </c>
      <c r="S366" s="3"/>
      <c r="T366" s="3"/>
      <c r="U366" s="3"/>
      <c r="V366" s="3">
        <v>1</v>
      </c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1112</v>
      </c>
      <c r="AX366" s="2" t="s">
        <v>52</v>
      </c>
      <c r="AY366" s="2" t="s">
        <v>52</v>
      </c>
    </row>
    <row r="367" spans="1:51" ht="30" customHeight="1">
      <c r="A367" s="8" t="s">
        <v>603</v>
      </c>
      <c r="B367" s="8" t="s">
        <v>604</v>
      </c>
      <c r="C367" s="8" t="s">
        <v>605</v>
      </c>
      <c r="D367" s="9">
        <v>0.35</v>
      </c>
      <c r="E367" s="12">
        <f>단가대비표!O88</f>
        <v>0</v>
      </c>
      <c r="F367" s="13">
        <f>TRUNC(E367*D367,1)</f>
        <v>0</v>
      </c>
      <c r="G367" s="12">
        <f>단가대비표!P88</f>
        <v>138290</v>
      </c>
      <c r="H367" s="13">
        <f>TRUNC(G367*D367,1)</f>
        <v>48401.5</v>
      </c>
      <c r="I367" s="12">
        <f>단가대비표!V88</f>
        <v>0</v>
      </c>
      <c r="J367" s="13">
        <f>TRUNC(I367*D367,1)</f>
        <v>0</v>
      </c>
      <c r="K367" s="12">
        <f t="shared" si="36"/>
        <v>138290</v>
      </c>
      <c r="L367" s="13">
        <f t="shared" si="36"/>
        <v>48401.5</v>
      </c>
      <c r="M367" s="8" t="s">
        <v>52</v>
      </c>
      <c r="N367" s="2" t="s">
        <v>555</v>
      </c>
      <c r="O367" s="2" t="s">
        <v>606</v>
      </c>
      <c r="P367" s="2" t="s">
        <v>65</v>
      </c>
      <c r="Q367" s="2" t="s">
        <v>65</v>
      </c>
      <c r="R367" s="2" t="s">
        <v>64</v>
      </c>
      <c r="S367" s="3"/>
      <c r="T367" s="3"/>
      <c r="U367" s="3"/>
      <c r="V367" s="3">
        <v>1</v>
      </c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2" t="s">
        <v>52</v>
      </c>
      <c r="AW367" s="2" t="s">
        <v>1113</v>
      </c>
      <c r="AX367" s="2" t="s">
        <v>52</v>
      </c>
      <c r="AY367" s="2" t="s">
        <v>52</v>
      </c>
    </row>
    <row r="368" spans="1:51" ht="30" customHeight="1">
      <c r="A368" s="8" t="s">
        <v>616</v>
      </c>
      <c r="B368" s="8" t="s">
        <v>760</v>
      </c>
      <c r="C368" s="8" t="s">
        <v>312</v>
      </c>
      <c r="D368" s="9">
        <v>1</v>
      </c>
      <c r="E368" s="12">
        <v>0</v>
      </c>
      <c r="F368" s="13">
        <f>TRUNC(E368*D368,1)</f>
        <v>0</v>
      </c>
      <c r="G368" s="12">
        <v>0</v>
      </c>
      <c r="H368" s="13">
        <f>TRUNC(G368*D368,1)</f>
        <v>0</v>
      </c>
      <c r="I368" s="12">
        <f>TRUNC(SUMIF(V366:V368, RIGHTB(O368, 1), H366:H368)*U368, 2)</f>
        <v>6083.27</v>
      </c>
      <c r="J368" s="13">
        <f>TRUNC(I368*D368,1)</f>
        <v>6083.2</v>
      </c>
      <c r="K368" s="12">
        <f t="shared" si="36"/>
        <v>6083.2</v>
      </c>
      <c r="L368" s="13">
        <f t="shared" si="36"/>
        <v>6083.2</v>
      </c>
      <c r="M368" s="8" t="s">
        <v>52</v>
      </c>
      <c r="N368" s="2" t="s">
        <v>555</v>
      </c>
      <c r="O368" s="2" t="s">
        <v>313</v>
      </c>
      <c r="P368" s="2" t="s">
        <v>65</v>
      </c>
      <c r="Q368" s="2" t="s">
        <v>65</v>
      </c>
      <c r="R368" s="2" t="s">
        <v>65</v>
      </c>
      <c r="S368" s="3">
        <v>1</v>
      </c>
      <c r="T368" s="3">
        <v>2</v>
      </c>
      <c r="U368" s="3">
        <v>0.03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2" t="s">
        <v>52</v>
      </c>
      <c r="AW368" s="2" t="s">
        <v>1114</v>
      </c>
      <c r="AX368" s="2" t="s">
        <v>52</v>
      </c>
      <c r="AY368" s="2" t="s">
        <v>52</v>
      </c>
    </row>
    <row r="369" spans="1:51" ht="30" customHeight="1">
      <c r="A369" s="8" t="s">
        <v>608</v>
      </c>
      <c r="B369" s="8" t="s">
        <v>52</v>
      </c>
      <c r="C369" s="8" t="s">
        <v>52</v>
      </c>
      <c r="D369" s="9"/>
      <c r="E369" s="12"/>
      <c r="F369" s="13">
        <f>TRUNC(SUMIF(N366:N368, N365, F366:F368),0)</f>
        <v>0</v>
      </c>
      <c r="G369" s="12"/>
      <c r="H369" s="13">
        <f>TRUNC(SUMIF(N366:N368, N365, H366:H368),0)</f>
        <v>202775</v>
      </c>
      <c r="I369" s="12"/>
      <c r="J369" s="13">
        <f>TRUNC(SUMIF(N366:N368, N365, J366:J368),0)</f>
        <v>6083</v>
      </c>
      <c r="K369" s="12"/>
      <c r="L369" s="13">
        <f>F369+H369+J369</f>
        <v>208858</v>
      </c>
      <c r="M369" s="8" t="s">
        <v>52</v>
      </c>
      <c r="N369" s="2" t="s">
        <v>68</v>
      </c>
      <c r="O369" s="2" t="s">
        <v>68</v>
      </c>
      <c r="P369" s="2" t="s">
        <v>52</v>
      </c>
      <c r="Q369" s="2" t="s">
        <v>52</v>
      </c>
      <c r="R369" s="2" t="s">
        <v>52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52</v>
      </c>
      <c r="AW369" s="2" t="s">
        <v>52</v>
      </c>
      <c r="AX369" s="2" t="s">
        <v>52</v>
      </c>
      <c r="AY369" s="2" t="s">
        <v>52</v>
      </c>
    </row>
    <row r="370" spans="1:51" ht="30" customHeight="1">
      <c r="A370" s="9"/>
      <c r="B370" s="9"/>
      <c r="C370" s="9"/>
      <c r="D370" s="9"/>
      <c r="E370" s="12"/>
      <c r="F370" s="13"/>
      <c r="G370" s="12"/>
      <c r="H370" s="13"/>
      <c r="I370" s="12"/>
      <c r="J370" s="13"/>
      <c r="K370" s="12"/>
      <c r="L370" s="13"/>
      <c r="M370" s="9"/>
    </row>
    <row r="371" spans="1:51" ht="30" customHeight="1">
      <c r="A371" s="47" t="s">
        <v>1115</v>
      </c>
      <c r="B371" s="47"/>
      <c r="C371" s="47"/>
      <c r="D371" s="47"/>
      <c r="E371" s="48"/>
      <c r="F371" s="49"/>
      <c r="G371" s="48"/>
      <c r="H371" s="49"/>
      <c r="I371" s="48"/>
      <c r="J371" s="49"/>
      <c r="K371" s="48"/>
      <c r="L371" s="49"/>
      <c r="M371" s="47"/>
      <c r="N371" s="1" t="s">
        <v>559</v>
      </c>
    </row>
    <row r="372" spans="1:51" ht="30" customHeight="1">
      <c r="A372" s="8" t="s">
        <v>1052</v>
      </c>
      <c r="B372" s="8" t="s">
        <v>604</v>
      </c>
      <c r="C372" s="8" t="s">
        <v>605</v>
      </c>
      <c r="D372" s="9">
        <v>0.05</v>
      </c>
      <c r="E372" s="12">
        <f>단가대비표!O95</f>
        <v>0</v>
      </c>
      <c r="F372" s="13">
        <f>TRUNC(E372*D372,1)</f>
        <v>0</v>
      </c>
      <c r="G372" s="12">
        <f>단가대비표!P95</f>
        <v>210176</v>
      </c>
      <c r="H372" s="13">
        <f>TRUNC(G372*D372,1)</f>
        <v>10508.8</v>
      </c>
      <c r="I372" s="12">
        <f>단가대비표!V95</f>
        <v>0</v>
      </c>
      <c r="J372" s="13">
        <f>TRUNC(I372*D372,1)</f>
        <v>0</v>
      </c>
      <c r="K372" s="12">
        <f>TRUNC(E372+G372+I372,1)</f>
        <v>210176</v>
      </c>
      <c r="L372" s="13">
        <f>TRUNC(F372+H372+J372,1)</f>
        <v>10508.8</v>
      </c>
      <c r="M372" s="8" t="s">
        <v>52</v>
      </c>
      <c r="N372" s="2" t="s">
        <v>559</v>
      </c>
      <c r="O372" s="2" t="s">
        <v>1053</v>
      </c>
      <c r="P372" s="2" t="s">
        <v>65</v>
      </c>
      <c r="Q372" s="2" t="s">
        <v>65</v>
      </c>
      <c r="R372" s="2" t="s">
        <v>64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1116</v>
      </c>
      <c r="AX372" s="2" t="s">
        <v>52</v>
      </c>
      <c r="AY372" s="2" t="s">
        <v>52</v>
      </c>
    </row>
    <row r="373" spans="1:51" ht="30" customHeight="1">
      <c r="A373" s="8" t="s">
        <v>603</v>
      </c>
      <c r="B373" s="8" t="s">
        <v>604</v>
      </c>
      <c r="C373" s="8" t="s">
        <v>605</v>
      </c>
      <c r="D373" s="9">
        <v>0.08</v>
      </c>
      <c r="E373" s="12">
        <f>단가대비표!O88</f>
        <v>0</v>
      </c>
      <c r="F373" s="13">
        <f>TRUNC(E373*D373,1)</f>
        <v>0</v>
      </c>
      <c r="G373" s="12">
        <f>단가대비표!P88</f>
        <v>138290</v>
      </c>
      <c r="H373" s="13">
        <f>TRUNC(G373*D373,1)</f>
        <v>11063.2</v>
      </c>
      <c r="I373" s="12">
        <f>단가대비표!V88</f>
        <v>0</v>
      </c>
      <c r="J373" s="13">
        <f>TRUNC(I373*D373,1)</f>
        <v>0</v>
      </c>
      <c r="K373" s="12">
        <f>TRUNC(E373+G373+I373,1)</f>
        <v>138290</v>
      </c>
      <c r="L373" s="13">
        <f>TRUNC(F373+H373+J373,1)</f>
        <v>11063.2</v>
      </c>
      <c r="M373" s="8" t="s">
        <v>52</v>
      </c>
      <c r="N373" s="2" t="s">
        <v>559</v>
      </c>
      <c r="O373" s="2" t="s">
        <v>606</v>
      </c>
      <c r="P373" s="2" t="s">
        <v>65</v>
      </c>
      <c r="Q373" s="2" t="s">
        <v>65</v>
      </c>
      <c r="R373" s="2" t="s">
        <v>64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1117</v>
      </c>
      <c r="AX373" s="2" t="s">
        <v>52</v>
      </c>
      <c r="AY373" s="2" t="s">
        <v>52</v>
      </c>
    </row>
    <row r="374" spans="1:51" ht="30" customHeight="1">
      <c r="A374" s="8" t="s">
        <v>608</v>
      </c>
      <c r="B374" s="8" t="s">
        <v>52</v>
      </c>
      <c r="C374" s="8" t="s">
        <v>52</v>
      </c>
      <c r="D374" s="9"/>
      <c r="E374" s="12"/>
      <c r="F374" s="13">
        <f>TRUNC(SUMIF(N372:N373, N371, F372:F373),0)</f>
        <v>0</v>
      </c>
      <c r="G374" s="12"/>
      <c r="H374" s="13">
        <f>TRUNC(SUMIF(N372:N373, N371, H372:H373),0)</f>
        <v>21572</v>
      </c>
      <c r="I374" s="12"/>
      <c r="J374" s="13">
        <f>TRUNC(SUMIF(N372:N373, N371, J372:J373),0)</f>
        <v>0</v>
      </c>
      <c r="K374" s="12"/>
      <c r="L374" s="13">
        <f>F374+H374+J374</f>
        <v>21572</v>
      </c>
      <c r="M374" s="8" t="s">
        <v>52</v>
      </c>
      <c r="N374" s="2" t="s">
        <v>68</v>
      </c>
      <c r="O374" s="2" t="s">
        <v>68</v>
      </c>
      <c r="P374" s="2" t="s">
        <v>52</v>
      </c>
      <c r="Q374" s="2" t="s">
        <v>52</v>
      </c>
      <c r="R374" s="2" t="s">
        <v>52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52</v>
      </c>
      <c r="AX374" s="2" t="s">
        <v>52</v>
      </c>
      <c r="AY374" s="2" t="s">
        <v>52</v>
      </c>
    </row>
    <row r="375" spans="1:51" ht="30" customHeight="1">
      <c r="A375" s="9"/>
      <c r="B375" s="9"/>
      <c r="C375" s="9"/>
      <c r="D375" s="9"/>
      <c r="E375" s="12"/>
      <c r="F375" s="13"/>
      <c r="G375" s="12"/>
      <c r="H375" s="13"/>
      <c r="I375" s="12"/>
      <c r="J375" s="13"/>
      <c r="K375" s="12"/>
      <c r="L375" s="13"/>
      <c r="M375" s="9"/>
    </row>
    <row r="376" spans="1:51" ht="30" customHeight="1">
      <c r="A376" s="47" t="s">
        <v>1118</v>
      </c>
      <c r="B376" s="47"/>
      <c r="C376" s="47"/>
      <c r="D376" s="47"/>
      <c r="E376" s="48"/>
      <c r="F376" s="49"/>
      <c r="G376" s="48"/>
      <c r="H376" s="49"/>
      <c r="I376" s="48"/>
      <c r="J376" s="49"/>
      <c r="K376" s="48"/>
      <c r="L376" s="49"/>
      <c r="M376" s="47"/>
      <c r="N376" s="1" t="s">
        <v>564</v>
      </c>
    </row>
    <row r="377" spans="1:51" ht="30" customHeight="1">
      <c r="A377" s="8" t="s">
        <v>1077</v>
      </c>
      <c r="B377" s="8" t="s">
        <v>612</v>
      </c>
      <c r="C377" s="8" t="s">
        <v>605</v>
      </c>
      <c r="D377" s="9">
        <v>2.5000000000000001E-2</v>
      </c>
      <c r="E377" s="12">
        <f>단가대비표!O92</f>
        <v>0</v>
      </c>
      <c r="F377" s="13">
        <f>TRUNC(E377*D377,1)</f>
        <v>0</v>
      </c>
      <c r="G377" s="12">
        <f>단가대비표!P92</f>
        <v>223094</v>
      </c>
      <c r="H377" s="13">
        <f>TRUNC(G377*D377,1)</f>
        <v>5577.3</v>
      </c>
      <c r="I377" s="12">
        <f>단가대비표!V92</f>
        <v>0</v>
      </c>
      <c r="J377" s="13">
        <f>TRUNC(I377*D377,1)</f>
        <v>0</v>
      </c>
      <c r="K377" s="12">
        <f t="shared" ref="K377:L380" si="37">TRUNC(E377+G377+I377,1)</f>
        <v>223094</v>
      </c>
      <c r="L377" s="13">
        <f t="shared" si="37"/>
        <v>5577.3</v>
      </c>
      <c r="M377" s="8" t="s">
        <v>52</v>
      </c>
      <c r="N377" s="2" t="s">
        <v>564</v>
      </c>
      <c r="O377" s="2" t="s">
        <v>1078</v>
      </c>
      <c r="P377" s="2" t="s">
        <v>65</v>
      </c>
      <c r="Q377" s="2" t="s">
        <v>65</v>
      </c>
      <c r="R377" s="2" t="s">
        <v>64</v>
      </c>
      <c r="S377" s="3"/>
      <c r="T377" s="3"/>
      <c r="U377" s="3"/>
      <c r="V377" s="3">
        <v>1</v>
      </c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1119</v>
      </c>
      <c r="AX377" s="2" t="s">
        <v>52</v>
      </c>
      <c r="AY377" s="2" t="s">
        <v>52</v>
      </c>
    </row>
    <row r="378" spans="1:51" ht="30" customHeight="1">
      <c r="A378" s="8" t="s">
        <v>1102</v>
      </c>
      <c r="B378" s="8" t="s">
        <v>612</v>
      </c>
      <c r="C378" s="8" t="s">
        <v>605</v>
      </c>
      <c r="D378" s="9">
        <v>2.1000000000000001E-2</v>
      </c>
      <c r="E378" s="12">
        <f>단가대비표!O90</f>
        <v>0</v>
      </c>
      <c r="F378" s="13">
        <f>TRUNC(E378*D378,1)</f>
        <v>0</v>
      </c>
      <c r="G378" s="12">
        <f>단가대비표!P90</f>
        <v>192968</v>
      </c>
      <c r="H378" s="13">
        <f>TRUNC(G378*D378,1)</f>
        <v>4052.3</v>
      </c>
      <c r="I378" s="12">
        <f>단가대비표!V90</f>
        <v>0</v>
      </c>
      <c r="J378" s="13">
        <f>TRUNC(I378*D378,1)</f>
        <v>0</v>
      </c>
      <c r="K378" s="12">
        <f t="shared" si="37"/>
        <v>192968</v>
      </c>
      <c r="L378" s="13">
        <f t="shared" si="37"/>
        <v>4052.3</v>
      </c>
      <c r="M378" s="8" t="s">
        <v>52</v>
      </c>
      <c r="N378" s="2" t="s">
        <v>564</v>
      </c>
      <c r="O378" s="2" t="s">
        <v>1103</v>
      </c>
      <c r="P378" s="2" t="s">
        <v>65</v>
      </c>
      <c r="Q378" s="2" t="s">
        <v>65</v>
      </c>
      <c r="R378" s="2" t="s">
        <v>64</v>
      </c>
      <c r="S378" s="3"/>
      <c r="T378" s="3"/>
      <c r="U378" s="3"/>
      <c r="V378" s="3">
        <v>1</v>
      </c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1120</v>
      </c>
      <c r="AX378" s="2" t="s">
        <v>52</v>
      </c>
      <c r="AY378" s="2" t="s">
        <v>52</v>
      </c>
    </row>
    <row r="379" spans="1:51" ht="30" customHeight="1">
      <c r="A379" s="8" t="s">
        <v>603</v>
      </c>
      <c r="B379" s="8" t="s">
        <v>604</v>
      </c>
      <c r="C379" s="8" t="s">
        <v>605</v>
      </c>
      <c r="D379" s="9">
        <v>4.5999999999999999E-3</v>
      </c>
      <c r="E379" s="12">
        <f>단가대비표!O88</f>
        <v>0</v>
      </c>
      <c r="F379" s="13">
        <f>TRUNC(E379*D379,1)</f>
        <v>0</v>
      </c>
      <c r="G379" s="12">
        <f>단가대비표!P88</f>
        <v>138290</v>
      </c>
      <c r="H379" s="13">
        <f>TRUNC(G379*D379,1)</f>
        <v>636.1</v>
      </c>
      <c r="I379" s="12">
        <f>단가대비표!V88</f>
        <v>0</v>
      </c>
      <c r="J379" s="13">
        <f>TRUNC(I379*D379,1)</f>
        <v>0</v>
      </c>
      <c r="K379" s="12">
        <f t="shared" si="37"/>
        <v>138290</v>
      </c>
      <c r="L379" s="13">
        <f t="shared" si="37"/>
        <v>636.1</v>
      </c>
      <c r="M379" s="8" t="s">
        <v>52</v>
      </c>
      <c r="N379" s="2" t="s">
        <v>564</v>
      </c>
      <c r="O379" s="2" t="s">
        <v>606</v>
      </c>
      <c r="P379" s="2" t="s">
        <v>65</v>
      </c>
      <c r="Q379" s="2" t="s">
        <v>65</v>
      </c>
      <c r="R379" s="2" t="s">
        <v>64</v>
      </c>
      <c r="S379" s="3"/>
      <c r="T379" s="3"/>
      <c r="U379" s="3"/>
      <c r="V379" s="3">
        <v>1</v>
      </c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1121</v>
      </c>
      <c r="AX379" s="2" t="s">
        <v>52</v>
      </c>
      <c r="AY379" s="2" t="s">
        <v>52</v>
      </c>
    </row>
    <row r="380" spans="1:51" ht="30" customHeight="1">
      <c r="A380" s="8" t="s">
        <v>1086</v>
      </c>
      <c r="B380" s="8" t="s">
        <v>1087</v>
      </c>
      <c r="C380" s="8" t="s">
        <v>312</v>
      </c>
      <c r="D380" s="9">
        <v>1</v>
      </c>
      <c r="E380" s="12">
        <v>0</v>
      </c>
      <c r="F380" s="13">
        <f>TRUNC(E380*D380,1)</f>
        <v>0</v>
      </c>
      <c r="G380" s="12">
        <v>0</v>
      </c>
      <c r="H380" s="13">
        <f>TRUNC(G380*D380,1)</f>
        <v>0</v>
      </c>
      <c r="I380" s="12">
        <f>TRUNC(SUMIF(V377:V380, RIGHTB(O380, 1), H377:H380)*U380, 2)</f>
        <v>102.65</v>
      </c>
      <c r="J380" s="13">
        <f>TRUNC(I380*D380,1)</f>
        <v>102.6</v>
      </c>
      <c r="K380" s="12">
        <f t="shared" si="37"/>
        <v>102.6</v>
      </c>
      <c r="L380" s="13">
        <f t="shared" si="37"/>
        <v>102.6</v>
      </c>
      <c r="M380" s="8" t="s">
        <v>52</v>
      </c>
      <c r="N380" s="2" t="s">
        <v>564</v>
      </c>
      <c r="O380" s="2" t="s">
        <v>313</v>
      </c>
      <c r="P380" s="2" t="s">
        <v>65</v>
      </c>
      <c r="Q380" s="2" t="s">
        <v>65</v>
      </c>
      <c r="R380" s="2" t="s">
        <v>65</v>
      </c>
      <c r="S380" s="3">
        <v>1</v>
      </c>
      <c r="T380" s="3">
        <v>2</v>
      </c>
      <c r="U380" s="3">
        <v>0.01</v>
      </c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2" t="s">
        <v>52</v>
      </c>
      <c r="AW380" s="2" t="s">
        <v>1122</v>
      </c>
      <c r="AX380" s="2" t="s">
        <v>52</v>
      </c>
      <c r="AY380" s="2" t="s">
        <v>52</v>
      </c>
    </row>
    <row r="381" spans="1:51" ht="30" customHeight="1">
      <c r="A381" s="8" t="s">
        <v>608</v>
      </c>
      <c r="B381" s="8" t="s">
        <v>52</v>
      </c>
      <c r="C381" s="8" t="s">
        <v>52</v>
      </c>
      <c r="D381" s="9"/>
      <c r="E381" s="12"/>
      <c r="F381" s="13">
        <f>TRUNC(SUMIF(N377:N380, N376, F377:F380),0)</f>
        <v>0</v>
      </c>
      <c r="G381" s="12"/>
      <c r="H381" s="13">
        <f>TRUNC(SUMIF(N377:N380, N376, H377:H380),0)</f>
        <v>10265</v>
      </c>
      <c r="I381" s="12"/>
      <c r="J381" s="13">
        <f>TRUNC(SUMIF(N377:N380, N376, J377:J380),0)</f>
        <v>102</v>
      </c>
      <c r="K381" s="12"/>
      <c r="L381" s="13">
        <f>F381+H381+J381</f>
        <v>10367</v>
      </c>
      <c r="M381" s="8" t="s">
        <v>52</v>
      </c>
      <c r="N381" s="2" t="s">
        <v>68</v>
      </c>
      <c r="O381" s="2" t="s">
        <v>68</v>
      </c>
      <c r="P381" s="2" t="s">
        <v>52</v>
      </c>
      <c r="Q381" s="2" t="s">
        <v>52</v>
      </c>
      <c r="R381" s="2" t="s">
        <v>52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52</v>
      </c>
      <c r="AW381" s="2" t="s">
        <v>52</v>
      </c>
      <c r="AX381" s="2" t="s">
        <v>52</v>
      </c>
      <c r="AY381" s="2" t="s">
        <v>52</v>
      </c>
    </row>
    <row r="382" spans="1:51" ht="30" customHeight="1">
      <c r="A382" s="9"/>
      <c r="B382" s="9"/>
      <c r="C382" s="9"/>
      <c r="D382" s="9"/>
      <c r="E382" s="12"/>
      <c r="F382" s="13"/>
      <c r="G382" s="12"/>
      <c r="H382" s="13"/>
      <c r="I382" s="12"/>
      <c r="J382" s="13"/>
      <c r="K382" s="12"/>
      <c r="L382" s="13"/>
      <c r="M382" s="9"/>
    </row>
    <row r="383" spans="1:51" ht="30" customHeight="1">
      <c r="A383" s="47" t="s">
        <v>1123</v>
      </c>
      <c r="B383" s="47"/>
      <c r="C383" s="47"/>
      <c r="D383" s="47"/>
      <c r="E383" s="48"/>
      <c r="F383" s="49"/>
      <c r="G383" s="48"/>
      <c r="H383" s="49"/>
      <c r="I383" s="48"/>
      <c r="J383" s="49"/>
      <c r="K383" s="48"/>
      <c r="L383" s="49"/>
      <c r="M383" s="47"/>
      <c r="N383" s="1" t="s">
        <v>569</v>
      </c>
    </row>
    <row r="384" spans="1:51" ht="30" customHeight="1">
      <c r="A384" s="8" t="s">
        <v>1102</v>
      </c>
      <c r="B384" s="8" t="s">
        <v>612</v>
      </c>
      <c r="C384" s="8" t="s">
        <v>605</v>
      </c>
      <c r="D384" s="9">
        <v>1.6799999999999999E-2</v>
      </c>
      <c r="E384" s="12">
        <f>단가대비표!O90</f>
        <v>0</v>
      </c>
      <c r="F384" s="13">
        <f>TRUNC(E384*D384,1)</f>
        <v>0</v>
      </c>
      <c r="G384" s="12">
        <f>단가대비표!P90</f>
        <v>192968</v>
      </c>
      <c r="H384" s="13">
        <f>TRUNC(G384*D384,1)</f>
        <v>3241.8</v>
      </c>
      <c r="I384" s="12">
        <f>단가대비표!V90</f>
        <v>0</v>
      </c>
      <c r="J384" s="13">
        <f>TRUNC(I384*D384,1)</f>
        <v>0</v>
      </c>
      <c r="K384" s="12">
        <f t="shared" ref="K384:L386" si="38">TRUNC(E384+G384+I384,1)</f>
        <v>192968</v>
      </c>
      <c r="L384" s="13">
        <f t="shared" si="38"/>
        <v>3241.8</v>
      </c>
      <c r="M384" s="8" t="s">
        <v>52</v>
      </c>
      <c r="N384" s="2" t="s">
        <v>569</v>
      </c>
      <c r="O384" s="2" t="s">
        <v>1103</v>
      </c>
      <c r="P384" s="2" t="s">
        <v>65</v>
      </c>
      <c r="Q384" s="2" t="s">
        <v>65</v>
      </c>
      <c r="R384" s="2" t="s">
        <v>64</v>
      </c>
      <c r="S384" s="3"/>
      <c r="T384" s="3"/>
      <c r="U384" s="3"/>
      <c r="V384" s="3">
        <v>1</v>
      </c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52</v>
      </c>
      <c r="AW384" s="2" t="s">
        <v>1124</v>
      </c>
      <c r="AX384" s="2" t="s">
        <v>52</v>
      </c>
      <c r="AY384" s="2" t="s">
        <v>52</v>
      </c>
    </row>
    <row r="385" spans="1:51" ht="30" customHeight="1">
      <c r="A385" s="8" t="s">
        <v>603</v>
      </c>
      <c r="B385" s="8" t="s">
        <v>604</v>
      </c>
      <c r="C385" s="8" t="s">
        <v>605</v>
      </c>
      <c r="D385" s="9">
        <v>1.1599999999999999E-2</v>
      </c>
      <c r="E385" s="12">
        <f>단가대비표!O88</f>
        <v>0</v>
      </c>
      <c r="F385" s="13">
        <f>TRUNC(E385*D385,1)</f>
        <v>0</v>
      </c>
      <c r="G385" s="12">
        <f>단가대비표!P88</f>
        <v>138290</v>
      </c>
      <c r="H385" s="13">
        <f>TRUNC(G385*D385,1)</f>
        <v>1604.1</v>
      </c>
      <c r="I385" s="12">
        <f>단가대비표!V88</f>
        <v>0</v>
      </c>
      <c r="J385" s="13">
        <f>TRUNC(I385*D385,1)</f>
        <v>0</v>
      </c>
      <c r="K385" s="12">
        <f t="shared" si="38"/>
        <v>138290</v>
      </c>
      <c r="L385" s="13">
        <f t="shared" si="38"/>
        <v>1604.1</v>
      </c>
      <c r="M385" s="8" t="s">
        <v>52</v>
      </c>
      <c r="N385" s="2" t="s">
        <v>569</v>
      </c>
      <c r="O385" s="2" t="s">
        <v>606</v>
      </c>
      <c r="P385" s="2" t="s">
        <v>65</v>
      </c>
      <c r="Q385" s="2" t="s">
        <v>65</v>
      </c>
      <c r="R385" s="2" t="s">
        <v>64</v>
      </c>
      <c r="S385" s="3"/>
      <c r="T385" s="3"/>
      <c r="U385" s="3"/>
      <c r="V385" s="3">
        <v>1</v>
      </c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52</v>
      </c>
      <c r="AW385" s="2" t="s">
        <v>1125</v>
      </c>
      <c r="AX385" s="2" t="s">
        <v>52</v>
      </c>
      <c r="AY385" s="2" t="s">
        <v>52</v>
      </c>
    </row>
    <row r="386" spans="1:51" ht="30" customHeight="1">
      <c r="A386" s="8" t="s">
        <v>1086</v>
      </c>
      <c r="B386" s="8" t="s">
        <v>1087</v>
      </c>
      <c r="C386" s="8" t="s">
        <v>312</v>
      </c>
      <c r="D386" s="9">
        <v>1</v>
      </c>
      <c r="E386" s="12">
        <v>0</v>
      </c>
      <c r="F386" s="13">
        <f>TRUNC(E386*D386,1)</f>
        <v>0</v>
      </c>
      <c r="G386" s="12">
        <v>0</v>
      </c>
      <c r="H386" s="13">
        <f>TRUNC(G386*D386,1)</f>
        <v>0</v>
      </c>
      <c r="I386" s="12">
        <f>TRUNC(SUMIF(V384:V386, RIGHTB(O386, 1), H384:H386)*U386, 2)</f>
        <v>48.45</v>
      </c>
      <c r="J386" s="13">
        <f>TRUNC(I386*D386,1)</f>
        <v>48.4</v>
      </c>
      <c r="K386" s="12">
        <f t="shared" si="38"/>
        <v>48.4</v>
      </c>
      <c r="L386" s="13">
        <f t="shared" si="38"/>
        <v>48.4</v>
      </c>
      <c r="M386" s="8" t="s">
        <v>52</v>
      </c>
      <c r="N386" s="2" t="s">
        <v>569</v>
      </c>
      <c r="O386" s="2" t="s">
        <v>313</v>
      </c>
      <c r="P386" s="2" t="s">
        <v>65</v>
      </c>
      <c r="Q386" s="2" t="s">
        <v>65</v>
      </c>
      <c r="R386" s="2" t="s">
        <v>65</v>
      </c>
      <c r="S386" s="3">
        <v>1</v>
      </c>
      <c r="T386" s="3">
        <v>2</v>
      </c>
      <c r="U386" s="3">
        <v>0.01</v>
      </c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1126</v>
      </c>
      <c r="AX386" s="2" t="s">
        <v>52</v>
      </c>
      <c r="AY386" s="2" t="s">
        <v>52</v>
      </c>
    </row>
    <row r="387" spans="1:51" ht="30" customHeight="1">
      <c r="A387" s="8" t="s">
        <v>608</v>
      </c>
      <c r="B387" s="8" t="s">
        <v>52</v>
      </c>
      <c r="C387" s="8" t="s">
        <v>52</v>
      </c>
      <c r="D387" s="9"/>
      <c r="E387" s="12"/>
      <c r="F387" s="13">
        <f>TRUNC(SUMIF(N384:N386, N383, F384:F386),0)</f>
        <v>0</v>
      </c>
      <c r="G387" s="12"/>
      <c r="H387" s="13">
        <f>TRUNC(SUMIF(N384:N386, N383, H384:H386),0)</f>
        <v>4845</v>
      </c>
      <c r="I387" s="12"/>
      <c r="J387" s="13">
        <f>TRUNC(SUMIF(N384:N386, N383, J384:J386),0)</f>
        <v>48</v>
      </c>
      <c r="K387" s="12"/>
      <c r="L387" s="13">
        <f>F387+H387+J387</f>
        <v>4893</v>
      </c>
      <c r="M387" s="8" t="s">
        <v>52</v>
      </c>
      <c r="N387" s="2" t="s">
        <v>68</v>
      </c>
      <c r="O387" s="2" t="s">
        <v>68</v>
      </c>
      <c r="P387" s="2" t="s">
        <v>52</v>
      </c>
      <c r="Q387" s="2" t="s">
        <v>52</v>
      </c>
      <c r="R387" s="2" t="s">
        <v>52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52</v>
      </c>
      <c r="AW387" s="2" t="s">
        <v>52</v>
      </c>
      <c r="AX387" s="2" t="s">
        <v>52</v>
      </c>
      <c r="AY387" s="2" t="s">
        <v>52</v>
      </c>
    </row>
    <row r="388" spans="1:51" ht="30" customHeight="1">
      <c r="A388" s="9"/>
      <c r="B388" s="9"/>
      <c r="C388" s="9"/>
      <c r="D388" s="9"/>
      <c r="E388" s="12"/>
      <c r="F388" s="13"/>
      <c r="G388" s="12"/>
      <c r="H388" s="13"/>
      <c r="I388" s="12"/>
      <c r="J388" s="13"/>
      <c r="K388" s="12"/>
      <c r="L388" s="13"/>
      <c r="M388" s="9"/>
    </row>
    <row r="389" spans="1:51" ht="30" customHeight="1">
      <c r="A389" s="47" t="s">
        <v>1127</v>
      </c>
      <c r="B389" s="47"/>
      <c r="C389" s="47"/>
      <c r="D389" s="47"/>
      <c r="E389" s="48"/>
      <c r="F389" s="49"/>
      <c r="G389" s="48"/>
      <c r="H389" s="49"/>
      <c r="I389" s="48"/>
      <c r="J389" s="49"/>
      <c r="K389" s="48"/>
      <c r="L389" s="49"/>
      <c r="M389" s="47"/>
      <c r="N389" s="1" t="s">
        <v>622</v>
      </c>
    </row>
    <row r="390" spans="1:51" ht="30" customHeight="1">
      <c r="A390" s="8" t="s">
        <v>1129</v>
      </c>
      <c r="B390" s="8" t="s">
        <v>1130</v>
      </c>
      <c r="C390" s="8" t="s">
        <v>363</v>
      </c>
      <c r="D390" s="9">
        <v>510</v>
      </c>
      <c r="E390" s="12">
        <f>단가대비표!O30</f>
        <v>102.27</v>
      </c>
      <c r="F390" s="13">
        <f>TRUNC(E390*D390,1)</f>
        <v>52157.7</v>
      </c>
      <c r="G390" s="12">
        <f>단가대비표!P30</f>
        <v>0</v>
      </c>
      <c r="H390" s="13">
        <f>TRUNC(G390*D390,1)</f>
        <v>0</v>
      </c>
      <c r="I390" s="12">
        <f>단가대비표!V30</f>
        <v>0</v>
      </c>
      <c r="J390" s="13">
        <f>TRUNC(I390*D390,1)</f>
        <v>0</v>
      </c>
      <c r="K390" s="12">
        <f t="shared" ref="K390:L392" si="39">TRUNC(E390+G390+I390,1)</f>
        <v>102.2</v>
      </c>
      <c r="L390" s="13">
        <f t="shared" si="39"/>
        <v>52157.7</v>
      </c>
      <c r="M390" s="8" t="s">
        <v>52</v>
      </c>
      <c r="N390" s="2" t="s">
        <v>622</v>
      </c>
      <c r="O390" s="2" t="s">
        <v>1131</v>
      </c>
      <c r="P390" s="2" t="s">
        <v>65</v>
      </c>
      <c r="Q390" s="2" t="s">
        <v>65</v>
      </c>
      <c r="R390" s="2" t="s">
        <v>64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1132</v>
      </c>
      <c r="AX390" s="2" t="s">
        <v>52</v>
      </c>
      <c r="AY390" s="2" t="s">
        <v>52</v>
      </c>
    </row>
    <row r="391" spans="1:51" ht="30" customHeight="1">
      <c r="A391" s="8" t="s">
        <v>1133</v>
      </c>
      <c r="B391" s="8" t="s">
        <v>1134</v>
      </c>
      <c r="C391" s="8" t="s">
        <v>349</v>
      </c>
      <c r="D391" s="9">
        <v>1.1000000000000001</v>
      </c>
      <c r="E391" s="12">
        <f>단가대비표!O8</f>
        <v>29000</v>
      </c>
      <c r="F391" s="13">
        <f>TRUNC(E391*D391,1)</f>
        <v>31900</v>
      </c>
      <c r="G391" s="12">
        <f>단가대비표!P8</f>
        <v>0</v>
      </c>
      <c r="H391" s="13">
        <f>TRUNC(G391*D391,1)</f>
        <v>0</v>
      </c>
      <c r="I391" s="12">
        <f>단가대비표!V8</f>
        <v>0</v>
      </c>
      <c r="J391" s="13">
        <f>TRUNC(I391*D391,1)</f>
        <v>0</v>
      </c>
      <c r="K391" s="12">
        <f t="shared" si="39"/>
        <v>29000</v>
      </c>
      <c r="L391" s="13">
        <f t="shared" si="39"/>
        <v>31900</v>
      </c>
      <c r="M391" s="8" t="s">
        <v>52</v>
      </c>
      <c r="N391" s="2" t="s">
        <v>622</v>
      </c>
      <c r="O391" s="2" t="s">
        <v>1135</v>
      </c>
      <c r="P391" s="2" t="s">
        <v>65</v>
      </c>
      <c r="Q391" s="2" t="s">
        <v>65</v>
      </c>
      <c r="R391" s="2" t="s">
        <v>64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52</v>
      </c>
      <c r="AW391" s="2" t="s">
        <v>1136</v>
      </c>
      <c r="AX391" s="2" t="s">
        <v>52</v>
      </c>
      <c r="AY391" s="2" t="s">
        <v>52</v>
      </c>
    </row>
    <row r="392" spans="1:51" ht="30" customHeight="1">
      <c r="A392" s="8" t="s">
        <v>1137</v>
      </c>
      <c r="B392" s="8" t="s">
        <v>1138</v>
      </c>
      <c r="C392" s="8" t="s">
        <v>349</v>
      </c>
      <c r="D392" s="9">
        <v>1</v>
      </c>
      <c r="E392" s="12">
        <f>일위대가목록!E76</f>
        <v>0</v>
      </c>
      <c r="F392" s="13">
        <f>TRUNC(E392*D392,1)</f>
        <v>0</v>
      </c>
      <c r="G392" s="12">
        <f>일위대가목록!F76</f>
        <v>91271</v>
      </c>
      <c r="H392" s="13">
        <f>TRUNC(G392*D392,1)</f>
        <v>91271</v>
      </c>
      <c r="I392" s="12">
        <f>일위대가목록!G76</f>
        <v>0</v>
      </c>
      <c r="J392" s="13">
        <f>TRUNC(I392*D392,1)</f>
        <v>0</v>
      </c>
      <c r="K392" s="12">
        <f t="shared" si="39"/>
        <v>91271</v>
      </c>
      <c r="L392" s="13">
        <f t="shared" si="39"/>
        <v>91271</v>
      </c>
      <c r="M392" s="8" t="s">
        <v>1139</v>
      </c>
      <c r="N392" s="2" t="s">
        <v>622</v>
      </c>
      <c r="O392" s="2" t="s">
        <v>1140</v>
      </c>
      <c r="P392" s="2" t="s">
        <v>64</v>
      </c>
      <c r="Q392" s="2" t="s">
        <v>65</v>
      </c>
      <c r="R392" s="2" t="s">
        <v>65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52</v>
      </c>
      <c r="AW392" s="2" t="s">
        <v>1141</v>
      </c>
      <c r="AX392" s="2" t="s">
        <v>52</v>
      </c>
      <c r="AY392" s="2" t="s">
        <v>52</v>
      </c>
    </row>
    <row r="393" spans="1:51" ht="30" customHeight="1">
      <c r="A393" s="8" t="s">
        <v>608</v>
      </c>
      <c r="B393" s="8" t="s">
        <v>52</v>
      </c>
      <c r="C393" s="8" t="s">
        <v>52</v>
      </c>
      <c r="D393" s="9"/>
      <c r="E393" s="12"/>
      <c r="F393" s="13">
        <f>TRUNC(SUMIF(N390:N392, N389, F390:F392),0)</f>
        <v>84057</v>
      </c>
      <c r="G393" s="12"/>
      <c r="H393" s="13">
        <f>TRUNC(SUMIF(N390:N392, N389, H390:H392),0)</f>
        <v>91271</v>
      </c>
      <c r="I393" s="12"/>
      <c r="J393" s="13">
        <f>TRUNC(SUMIF(N390:N392, N389, J390:J392),0)</f>
        <v>0</v>
      </c>
      <c r="K393" s="12"/>
      <c r="L393" s="13">
        <f>F393+H393+J393</f>
        <v>175328</v>
      </c>
      <c r="M393" s="8" t="s">
        <v>52</v>
      </c>
      <c r="N393" s="2" t="s">
        <v>68</v>
      </c>
      <c r="O393" s="2" t="s">
        <v>68</v>
      </c>
      <c r="P393" s="2" t="s">
        <v>52</v>
      </c>
      <c r="Q393" s="2" t="s">
        <v>52</v>
      </c>
      <c r="R393" s="2" t="s">
        <v>52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52</v>
      </c>
      <c r="AX393" s="2" t="s">
        <v>52</v>
      </c>
      <c r="AY393" s="2" t="s">
        <v>52</v>
      </c>
    </row>
    <row r="394" spans="1:51" ht="30" customHeight="1">
      <c r="A394" s="9"/>
      <c r="B394" s="9"/>
      <c r="C394" s="9"/>
      <c r="D394" s="9"/>
      <c r="E394" s="12"/>
      <c r="F394" s="13"/>
      <c r="G394" s="12"/>
      <c r="H394" s="13"/>
      <c r="I394" s="12"/>
      <c r="J394" s="13"/>
      <c r="K394" s="12"/>
      <c r="L394" s="13"/>
      <c r="M394" s="9"/>
    </row>
    <row r="395" spans="1:51" ht="30" customHeight="1">
      <c r="A395" s="47" t="s">
        <v>1142</v>
      </c>
      <c r="B395" s="47"/>
      <c r="C395" s="47"/>
      <c r="D395" s="47"/>
      <c r="E395" s="48"/>
      <c r="F395" s="49"/>
      <c r="G395" s="48"/>
      <c r="H395" s="49"/>
      <c r="I395" s="48"/>
      <c r="J395" s="49"/>
      <c r="K395" s="48"/>
      <c r="L395" s="49"/>
      <c r="M395" s="47"/>
      <c r="N395" s="1" t="s">
        <v>1140</v>
      </c>
    </row>
    <row r="396" spans="1:51" ht="30" customHeight="1">
      <c r="A396" s="8" t="s">
        <v>603</v>
      </c>
      <c r="B396" s="8" t="s">
        <v>604</v>
      </c>
      <c r="C396" s="8" t="s">
        <v>605</v>
      </c>
      <c r="D396" s="9">
        <v>0.66</v>
      </c>
      <c r="E396" s="12">
        <f>단가대비표!O88</f>
        <v>0</v>
      </c>
      <c r="F396" s="13">
        <f>TRUNC(E396*D396,1)</f>
        <v>0</v>
      </c>
      <c r="G396" s="12">
        <f>단가대비표!P88</f>
        <v>138290</v>
      </c>
      <c r="H396" s="13">
        <f>TRUNC(G396*D396,1)</f>
        <v>91271.4</v>
      </c>
      <c r="I396" s="12">
        <f>단가대비표!V88</f>
        <v>0</v>
      </c>
      <c r="J396" s="13">
        <f>TRUNC(I396*D396,1)</f>
        <v>0</v>
      </c>
      <c r="K396" s="12">
        <f>TRUNC(E396+G396+I396,1)</f>
        <v>138290</v>
      </c>
      <c r="L396" s="13">
        <f>TRUNC(F396+H396+J396,1)</f>
        <v>91271.4</v>
      </c>
      <c r="M396" s="8" t="s">
        <v>52</v>
      </c>
      <c r="N396" s="2" t="s">
        <v>1140</v>
      </c>
      <c r="O396" s="2" t="s">
        <v>606</v>
      </c>
      <c r="P396" s="2" t="s">
        <v>65</v>
      </c>
      <c r="Q396" s="2" t="s">
        <v>65</v>
      </c>
      <c r="R396" s="2" t="s">
        <v>64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2" t="s">
        <v>52</v>
      </c>
      <c r="AW396" s="2" t="s">
        <v>1143</v>
      </c>
      <c r="AX396" s="2" t="s">
        <v>52</v>
      </c>
      <c r="AY396" s="2" t="s">
        <v>52</v>
      </c>
    </row>
    <row r="397" spans="1:51" ht="30" customHeight="1">
      <c r="A397" s="8" t="s">
        <v>608</v>
      </c>
      <c r="B397" s="8" t="s">
        <v>52</v>
      </c>
      <c r="C397" s="8" t="s">
        <v>52</v>
      </c>
      <c r="D397" s="9"/>
      <c r="E397" s="12"/>
      <c r="F397" s="13">
        <f>TRUNC(SUMIF(N396:N396, N395, F396:F396),0)</f>
        <v>0</v>
      </c>
      <c r="G397" s="12"/>
      <c r="H397" s="13">
        <f>TRUNC(SUMIF(N396:N396, N395, H396:H396),0)</f>
        <v>91271</v>
      </c>
      <c r="I397" s="12"/>
      <c r="J397" s="13">
        <f>TRUNC(SUMIF(N396:N396, N395, J396:J396),0)</f>
        <v>0</v>
      </c>
      <c r="K397" s="12"/>
      <c r="L397" s="13">
        <f>F397+H397+J397</f>
        <v>91271</v>
      </c>
      <c r="M397" s="8" t="s">
        <v>52</v>
      </c>
      <c r="N397" s="2" t="s">
        <v>68</v>
      </c>
      <c r="O397" s="2" t="s">
        <v>68</v>
      </c>
      <c r="P397" s="2" t="s">
        <v>52</v>
      </c>
      <c r="Q397" s="2" t="s">
        <v>52</v>
      </c>
      <c r="R397" s="2" t="s">
        <v>52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52</v>
      </c>
      <c r="AX397" s="2" t="s">
        <v>52</v>
      </c>
      <c r="AY397" s="2" t="s">
        <v>52</v>
      </c>
    </row>
    <row r="398" spans="1:51" ht="30" customHeight="1">
      <c r="A398" s="9"/>
      <c r="B398" s="9"/>
      <c r="C398" s="9"/>
      <c r="D398" s="9"/>
      <c r="E398" s="12"/>
      <c r="F398" s="13"/>
      <c r="G398" s="12"/>
      <c r="H398" s="13"/>
      <c r="I398" s="12"/>
      <c r="J398" s="13"/>
      <c r="K398" s="12"/>
      <c r="L398" s="13"/>
      <c r="M398" s="9"/>
    </row>
    <row r="399" spans="1:51" ht="30" customHeight="1">
      <c r="A399" s="47" t="s">
        <v>1144</v>
      </c>
      <c r="B399" s="47"/>
      <c r="C399" s="47"/>
      <c r="D399" s="47"/>
      <c r="E399" s="48"/>
      <c r="F399" s="49"/>
      <c r="G399" s="48"/>
      <c r="H399" s="49"/>
      <c r="I399" s="48"/>
      <c r="J399" s="49"/>
      <c r="K399" s="48"/>
      <c r="L399" s="49"/>
      <c r="M399" s="47"/>
      <c r="N399" s="1" t="s">
        <v>641</v>
      </c>
    </row>
    <row r="400" spans="1:51" ht="30" customHeight="1">
      <c r="A400" s="8" t="s">
        <v>1146</v>
      </c>
      <c r="B400" s="8" t="s">
        <v>612</v>
      </c>
      <c r="C400" s="8" t="s">
        <v>605</v>
      </c>
      <c r="D400" s="9">
        <v>1.4E-2</v>
      </c>
      <c r="E400" s="12">
        <f>단가대비표!O101</f>
        <v>0</v>
      </c>
      <c r="F400" s="13">
        <f>TRUNC(E400*D400,1)</f>
        <v>0</v>
      </c>
      <c r="G400" s="12">
        <f>단가대비표!P101</f>
        <v>203246</v>
      </c>
      <c r="H400" s="13">
        <f>TRUNC(G400*D400,1)</f>
        <v>2845.4</v>
      </c>
      <c r="I400" s="12">
        <f>단가대비표!V101</f>
        <v>0</v>
      </c>
      <c r="J400" s="13">
        <f>TRUNC(I400*D400,1)</f>
        <v>0</v>
      </c>
      <c r="K400" s="12">
        <f t="shared" ref="K400:L402" si="40">TRUNC(E400+G400+I400,1)</f>
        <v>203246</v>
      </c>
      <c r="L400" s="13">
        <f t="shared" si="40"/>
        <v>2845.4</v>
      </c>
      <c r="M400" s="8" t="s">
        <v>52</v>
      </c>
      <c r="N400" s="2" t="s">
        <v>641</v>
      </c>
      <c r="O400" s="2" t="s">
        <v>1147</v>
      </c>
      <c r="P400" s="2" t="s">
        <v>65</v>
      </c>
      <c r="Q400" s="2" t="s">
        <v>65</v>
      </c>
      <c r="R400" s="2" t="s">
        <v>64</v>
      </c>
      <c r="S400" s="3"/>
      <c r="T400" s="3"/>
      <c r="U400" s="3"/>
      <c r="V400" s="3">
        <v>1</v>
      </c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1148</v>
      </c>
      <c r="AX400" s="2" t="s">
        <v>52</v>
      </c>
      <c r="AY400" s="2" t="s">
        <v>52</v>
      </c>
    </row>
    <row r="401" spans="1:51" ht="30" customHeight="1">
      <c r="A401" s="8" t="s">
        <v>603</v>
      </c>
      <c r="B401" s="8" t="s">
        <v>604</v>
      </c>
      <c r="C401" s="8" t="s">
        <v>605</v>
      </c>
      <c r="D401" s="9">
        <v>3.0000000000000001E-3</v>
      </c>
      <c r="E401" s="12">
        <f>단가대비표!O88</f>
        <v>0</v>
      </c>
      <c r="F401" s="13">
        <f>TRUNC(E401*D401,1)</f>
        <v>0</v>
      </c>
      <c r="G401" s="12">
        <f>단가대비표!P88</f>
        <v>138290</v>
      </c>
      <c r="H401" s="13">
        <f>TRUNC(G401*D401,1)</f>
        <v>414.8</v>
      </c>
      <c r="I401" s="12">
        <f>단가대비표!V88</f>
        <v>0</v>
      </c>
      <c r="J401" s="13">
        <f>TRUNC(I401*D401,1)</f>
        <v>0</v>
      </c>
      <c r="K401" s="12">
        <f t="shared" si="40"/>
        <v>138290</v>
      </c>
      <c r="L401" s="13">
        <f t="shared" si="40"/>
        <v>414.8</v>
      </c>
      <c r="M401" s="8" t="s">
        <v>52</v>
      </c>
      <c r="N401" s="2" t="s">
        <v>641</v>
      </c>
      <c r="O401" s="2" t="s">
        <v>606</v>
      </c>
      <c r="P401" s="2" t="s">
        <v>65</v>
      </c>
      <c r="Q401" s="2" t="s">
        <v>65</v>
      </c>
      <c r="R401" s="2" t="s">
        <v>64</v>
      </c>
      <c r="S401" s="3"/>
      <c r="T401" s="3"/>
      <c r="U401" s="3"/>
      <c r="V401" s="3">
        <v>1</v>
      </c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1149</v>
      </c>
      <c r="AX401" s="2" t="s">
        <v>52</v>
      </c>
      <c r="AY401" s="2" t="s">
        <v>52</v>
      </c>
    </row>
    <row r="402" spans="1:51" ht="30" customHeight="1">
      <c r="A402" s="8" t="s">
        <v>616</v>
      </c>
      <c r="B402" s="8" t="s">
        <v>617</v>
      </c>
      <c r="C402" s="8" t="s">
        <v>312</v>
      </c>
      <c r="D402" s="9">
        <v>1</v>
      </c>
      <c r="E402" s="12">
        <v>0</v>
      </c>
      <c r="F402" s="13">
        <f>TRUNC(E402*D402,1)</f>
        <v>0</v>
      </c>
      <c r="G402" s="12">
        <v>0</v>
      </c>
      <c r="H402" s="13">
        <f>TRUNC(G402*D402,1)</f>
        <v>0</v>
      </c>
      <c r="I402" s="12">
        <f>TRUNC(SUMIF(V400:V402, RIGHTB(O402, 1), H400:H402)*U402, 2)</f>
        <v>65.2</v>
      </c>
      <c r="J402" s="13">
        <f>TRUNC(I402*D402,1)</f>
        <v>65.2</v>
      </c>
      <c r="K402" s="12">
        <f t="shared" si="40"/>
        <v>65.2</v>
      </c>
      <c r="L402" s="13">
        <f t="shared" si="40"/>
        <v>65.2</v>
      </c>
      <c r="M402" s="8" t="s">
        <v>52</v>
      </c>
      <c r="N402" s="2" t="s">
        <v>641</v>
      </c>
      <c r="O402" s="2" t="s">
        <v>313</v>
      </c>
      <c r="P402" s="2" t="s">
        <v>65</v>
      </c>
      <c r="Q402" s="2" t="s">
        <v>65</v>
      </c>
      <c r="R402" s="2" t="s">
        <v>65</v>
      </c>
      <c r="S402" s="3">
        <v>1</v>
      </c>
      <c r="T402" s="3">
        <v>2</v>
      </c>
      <c r="U402" s="3">
        <v>0.02</v>
      </c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1150</v>
      </c>
      <c r="AX402" s="2" t="s">
        <v>52</v>
      </c>
      <c r="AY402" s="2" t="s">
        <v>52</v>
      </c>
    </row>
    <row r="403" spans="1:51" ht="30" customHeight="1">
      <c r="A403" s="8" t="s">
        <v>608</v>
      </c>
      <c r="B403" s="8" t="s">
        <v>52</v>
      </c>
      <c r="C403" s="8" t="s">
        <v>52</v>
      </c>
      <c r="D403" s="9"/>
      <c r="E403" s="12"/>
      <c r="F403" s="13">
        <f>TRUNC(SUMIF(N400:N402, N399, F400:F402),0)</f>
        <v>0</v>
      </c>
      <c r="G403" s="12"/>
      <c r="H403" s="13">
        <f>TRUNC(SUMIF(N400:N402, N399, H400:H402),0)</f>
        <v>3260</v>
      </c>
      <c r="I403" s="12"/>
      <c r="J403" s="13">
        <f>TRUNC(SUMIF(N400:N402, N399, J400:J402),0)</f>
        <v>65</v>
      </c>
      <c r="K403" s="12"/>
      <c r="L403" s="13">
        <f>F403+H403+J403</f>
        <v>3325</v>
      </c>
      <c r="M403" s="8" t="s">
        <v>52</v>
      </c>
      <c r="N403" s="2" t="s">
        <v>68</v>
      </c>
      <c r="O403" s="2" t="s">
        <v>68</v>
      </c>
      <c r="P403" s="2" t="s">
        <v>52</v>
      </c>
      <c r="Q403" s="2" t="s">
        <v>52</v>
      </c>
      <c r="R403" s="2" t="s">
        <v>52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52</v>
      </c>
      <c r="AW403" s="2" t="s">
        <v>52</v>
      </c>
      <c r="AX403" s="2" t="s">
        <v>52</v>
      </c>
      <c r="AY403" s="2" t="s">
        <v>52</v>
      </c>
    </row>
    <row r="404" spans="1:51" ht="30" customHeight="1">
      <c r="A404" s="9"/>
      <c r="B404" s="9"/>
      <c r="C404" s="9"/>
      <c r="D404" s="9"/>
      <c r="E404" s="12"/>
      <c r="F404" s="13"/>
      <c r="G404" s="12"/>
      <c r="H404" s="13"/>
      <c r="I404" s="12"/>
      <c r="J404" s="13"/>
      <c r="K404" s="12"/>
      <c r="L404" s="13"/>
      <c r="M404" s="9"/>
    </row>
    <row r="405" spans="1:51" ht="30" customHeight="1">
      <c r="A405" s="47" t="s">
        <v>1151</v>
      </c>
      <c r="B405" s="47"/>
      <c r="C405" s="47"/>
      <c r="D405" s="47"/>
      <c r="E405" s="48"/>
      <c r="F405" s="49"/>
      <c r="G405" s="48"/>
      <c r="H405" s="49"/>
      <c r="I405" s="48"/>
      <c r="J405" s="49"/>
      <c r="K405" s="48"/>
      <c r="L405" s="49"/>
      <c r="M405" s="47"/>
      <c r="N405" s="1" t="s">
        <v>646</v>
      </c>
    </row>
    <row r="406" spans="1:51" ht="30" customHeight="1">
      <c r="A406" s="8" t="s">
        <v>1153</v>
      </c>
      <c r="B406" s="8" t="s">
        <v>1154</v>
      </c>
      <c r="C406" s="8" t="s">
        <v>91</v>
      </c>
      <c r="D406" s="9">
        <v>1</v>
      </c>
      <c r="E406" s="12">
        <f>단가대비표!O37</f>
        <v>390</v>
      </c>
      <c r="F406" s="13">
        <f>TRUNC(E406*D406,1)</f>
        <v>390</v>
      </c>
      <c r="G406" s="12">
        <f>단가대비표!P37</f>
        <v>0</v>
      </c>
      <c r="H406" s="13">
        <f>TRUNC(G406*D406,1)</f>
        <v>0</v>
      </c>
      <c r="I406" s="12">
        <f>단가대비표!V37</f>
        <v>0</v>
      </c>
      <c r="J406" s="13">
        <f>TRUNC(I406*D406,1)</f>
        <v>0</v>
      </c>
      <c r="K406" s="12">
        <f>TRUNC(E406+G406+I406,1)</f>
        <v>390</v>
      </c>
      <c r="L406" s="13">
        <f>TRUNC(F406+H406+J406,1)</f>
        <v>390</v>
      </c>
      <c r="M406" s="8" t="s">
        <v>52</v>
      </c>
      <c r="N406" s="2" t="s">
        <v>646</v>
      </c>
      <c r="O406" s="2" t="s">
        <v>1155</v>
      </c>
      <c r="P406" s="2" t="s">
        <v>65</v>
      </c>
      <c r="Q406" s="2" t="s">
        <v>65</v>
      </c>
      <c r="R406" s="2" t="s">
        <v>64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1156</v>
      </c>
      <c r="AX406" s="2" t="s">
        <v>52</v>
      </c>
      <c r="AY406" s="2" t="s">
        <v>52</v>
      </c>
    </row>
    <row r="407" spans="1:51" ht="30" customHeight="1">
      <c r="A407" s="8" t="s">
        <v>1157</v>
      </c>
      <c r="B407" s="8" t="s">
        <v>224</v>
      </c>
      <c r="C407" s="8" t="s">
        <v>91</v>
      </c>
      <c r="D407" s="9">
        <v>1</v>
      </c>
      <c r="E407" s="12">
        <f>일위대가목록!E79</f>
        <v>0</v>
      </c>
      <c r="F407" s="13">
        <f>TRUNC(E407*D407,1)</f>
        <v>0</v>
      </c>
      <c r="G407" s="12">
        <f>일위대가목록!F79</f>
        <v>5196</v>
      </c>
      <c r="H407" s="13">
        <f>TRUNC(G407*D407,1)</f>
        <v>5196</v>
      </c>
      <c r="I407" s="12">
        <f>일위대가목록!G79</f>
        <v>0</v>
      </c>
      <c r="J407" s="13">
        <f>TRUNC(I407*D407,1)</f>
        <v>0</v>
      </c>
      <c r="K407" s="12">
        <f>TRUNC(E407+G407+I407,1)</f>
        <v>5196</v>
      </c>
      <c r="L407" s="13">
        <f>TRUNC(F407+H407+J407,1)</f>
        <v>5196</v>
      </c>
      <c r="M407" s="8" t="s">
        <v>1158</v>
      </c>
      <c r="N407" s="2" t="s">
        <v>646</v>
      </c>
      <c r="O407" s="2" t="s">
        <v>1159</v>
      </c>
      <c r="P407" s="2" t="s">
        <v>64</v>
      </c>
      <c r="Q407" s="2" t="s">
        <v>65</v>
      </c>
      <c r="R407" s="2" t="s">
        <v>65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2" t="s">
        <v>52</v>
      </c>
      <c r="AW407" s="2" t="s">
        <v>1160</v>
      </c>
      <c r="AX407" s="2" t="s">
        <v>52</v>
      </c>
      <c r="AY407" s="2" t="s">
        <v>52</v>
      </c>
    </row>
    <row r="408" spans="1:51" ht="30" customHeight="1">
      <c r="A408" s="8" t="s">
        <v>608</v>
      </c>
      <c r="B408" s="8" t="s">
        <v>52</v>
      </c>
      <c r="C408" s="8" t="s">
        <v>52</v>
      </c>
      <c r="D408" s="9"/>
      <c r="E408" s="12"/>
      <c r="F408" s="13">
        <f>TRUNC(SUMIF(N406:N407, N405, F406:F407),0)</f>
        <v>390</v>
      </c>
      <c r="G408" s="12"/>
      <c r="H408" s="13">
        <f>TRUNC(SUMIF(N406:N407, N405, H406:H407),0)</f>
        <v>5196</v>
      </c>
      <c r="I408" s="12"/>
      <c r="J408" s="13">
        <f>TRUNC(SUMIF(N406:N407, N405, J406:J407),0)</f>
        <v>0</v>
      </c>
      <c r="K408" s="12"/>
      <c r="L408" s="13">
        <f>F408+H408+J408</f>
        <v>5586</v>
      </c>
      <c r="M408" s="8" t="s">
        <v>52</v>
      </c>
      <c r="N408" s="2" t="s">
        <v>68</v>
      </c>
      <c r="O408" s="2" t="s">
        <v>68</v>
      </c>
      <c r="P408" s="2" t="s">
        <v>52</v>
      </c>
      <c r="Q408" s="2" t="s">
        <v>52</v>
      </c>
      <c r="R408" s="2" t="s">
        <v>52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2" t="s">
        <v>52</v>
      </c>
      <c r="AW408" s="2" t="s">
        <v>52</v>
      </c>
      <c r="AX408" s="2" t="s">
        <v>52</v>
      </c>
      <c r="AY408" s="2" t="s">
        <v>52</v>
      </c>
    </row>
    <row r="409" spans="1:51" ht="30" customHeight="1">
      <c r="A409" s="9"/>
      <c r="B409" s="9"/>
      <c r="C409" s="9"/>
      <c r="D409" s="9"/>
      <c r="E409" s="12"/>
      <c r="F409" s="13"/>
      <c r="G409" s="12"/>
      <c r="H409" s="13"/>
      <c r="I409" s="12"/>
      <c r="J409" s="13"/>
      <c r="K409" s="12"/>
      <c r="L409" s="13"/>
      <c r="M409" s="9"/>
    </row>
    <row r="410" spans="1:51" ht="30" customHeight="1">
      <c r="A410" s="47" t="s">
        <v>1161</v>
      </c>
      <c r="B410" s="47"/>
      <c r="C410" s="47"/>
      <c r="D410" s="47"/>
      <c r="E410" s="48"/>
      <c r="F410" s="49"/>
      <c r="G410" s="48"/>
      <c r="H410" s="49"/>
      <c r="I410" s="48"/>
      <c r="J410" s="49"/>
      <c r="K410" s="48"/>
      <c r="L410" s="49"/>
      <c r="M410" s="47"/>
      <c r="N410" s="1" t="s">
        <v>1159</v>
      </c>
    </row>
    <row r="411" spans="1:51" ht="30" customHeight="1">
      <c r="A411" s="8" t="s">
        <v>1162</v>
      </c>
      <c r="B411" s="8" t="s">
        <v>612</v>
      </c>
      <c r="C411" s="8" t="s">
        <v>605</v>
      </c>
      <c r="D411" s="9">
        <v>2.4E-2</v>
      </c>
      <c r="E411" s="12">
        <f>단가대비표!O99</f>
        <v>0</v>
      </c>
      <c r="F411" s="13">
        <f>TRUNC(E411*D411,1)</f>
        <v>0</v>
      </c>
      <c r="G411" s="12">
        <f>단가대비표!P99</f>
        <v>216528</v>
      </c>
      <c r="H411" s="13">
        <f>TRUNC(G411*D411,1)</f>
        <v>5196.6000000000004</v>
      </c>
      <c r="I411" s="12">
        <f>단가대비표!V99</f>
        <v>0</v>
      </c>
      <c r="J411" s="13">
        <f>TRUNC(I411*D411,1)</f>
        <v>0</v>
      </c>
      <c r="K411" s="12">
        <f>TRUNC(E411+G411+I411,1)</f>
        <v>216528</v>
      </c>
      <c r="L411" s="13">
        <f>TRUNC(F411+H411+J411,1)</f>
        <v>5196.6000000000004</v>
      </c>
      <c r="M411" s="8" t="s">
        <v>52</v>
      </c>
      <c r="N411" s="2" t="s">
        <v>1159</v>
      </c>
      <c r="O411" s="2" t="s">
        <v>1163</v>
      </c>
      <c r="P411" s="2" t="s">
        <v>65</v>
      </c>
      <c r="Q411" s="2" t="s">
        <v>65</v>
      </c>
      <c r="R411" s="2" t="s">
        <v>64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1164</v>
      </c>
      <c r="AX411" s="2" t="s">
        <v>52</v>
      </c>
      <c r="AY411" s="2" t="s">
        <v>52</v>
      </c>
    </row>
    <row r="412" spans="1:51" ht="30" customHeight="1">
      <c r="A412" s="8" t="s">
        <v>608</v>
      </c>
      <c r="B412" s="8" t="s">
        <v>52</v>
      </c>
      <c r="C412" s="8" t="s">
        <v>52</v>
      </c>
      <c r="D412" s="9"/>
      <c r="E412" s="12"/>
      <c r="F412" s="13">
        <f>TRUNC(SUMIF(N411:N411, N410, F411:F411),0)</f>
        <v>0</v>
      </c>
      <c r="G412" s="12"/>
      <c r="H412" s="13">
        <f>TRUNC(SUMIF(N411:N411, N410, H411:H411),0)</f>
        <v>5196</v>
      </c>
      <c r="I412" s="12"/>
      <c r="J412" s="13">
        <f>TRUNC(SUMIF(N411:N411, N410, J411:J411),0)</f>
        <v>0</v>
      </c>
      <c r="K412" s="12"/>
      <c r="L412" s="13">
        <f>F412+H412+J412</f>
        <v>5196</v>
      </c>
      <c r="M412" s="8" t="s">
        <v>52</v>
      </c>
      <c r="N412" s="2" t="s">
        <v>68</v>
      </c>
      <c r="O412" s="2" t="s">
        <v>68</v>
      </c>
      <c r="P412" s="2" t="s">
        <v>52</v>
      </c>
      <c r="Q412" s="2" t="s">
        <v>52</v>
      </c>
      <c r="R412" s="2" t="s">
        <v>52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52</v>
      </c>
      <c r="AX412" s="2" t="s">
        <v>52</v>
      </c>
      <c r="AY412" s="2" t="s">
        <v>52</v>
      </c>
    </row>
    <row r="413" spans="1:51" ht="30" customHeight="1">
      <c r="A413" s="9"/>
      <c r="B413" s="9"/>
      <c r="C413" s="9"/>
      <c r="D413" s="9"/>
      <c r="E413" s="12"/>
      <c r="F413" s="13"/>
      <c r="G413" s="12"/>
      <c r="H413" s="13"/>
      <c r="I413" s="12"/>
      <c r="J413" s="13"/>
      <c r="K413" s="12"/>
      <c r="L413" s="13"/>
      <c r="M413" s="9"/>
    </row>
    <row r="414" spans="1:51" ht="30" customHeight="1">
      <c r="A414" s="47" t="s">
        <v>1165</v>
      </c>
      <c r="B414" s="47"/>
      <c r="C414" s="47"/>
      <c r="D414" s="47"/>
      <c r="E414" s="48"/>
      <c r="F414" s="49"/>
      <c r="G414" s="48"/>
      <c r="H414" s="49"/>
      <c r="I414" s="48"/>
      <c r="J414" s="49"/>
      <c r="K414" s="48"/>
      <c r="L414" s="49"/>
      <c r="M414" s="47"/>
      <c r="N414" s="1" t="s">
        <v>652</v>
      </c>
    </row>
    <row r="415" spans="1:51" ht="30" customHeight="1">
      <c r="A415" s="8" t="s">
        <v>1167</v>
      </c>
      <c r="B415" s="8" t="s">
        <v>1168</v>
      </c>
      <c r="C415" s="8" t="s">
        <v>91</v>
      </c>
      <c r="D415" s="9">
        <v>0.875</v>
      </c>
      <c r="E415" s="12">
        <f>단가대비표!O39</f>
        <v>2670</v>
      </c>
      <c r="F415" s="13">
        <f t="shared" ref="F415:F420" si="41">TRUNC(E415*D415,1)</f>
        <v>2336.1999999999998</v>
      </c>
      <c r="G415" s="12">
        <f>단가대비표!P39</f>
        <v>0</v>
      </c>
      <c r="H415" s="13">
        <f t="shared" ref="H415:H420" si="42">TRUNC(G415*D415,1)</f>
        <v>0</v>
      </c>
      <c r="I415" s="12">
        <f>단가대비표!V39</f>
        <v>0</v>
      </c>
      <c r="J415" s="13">
        <f t="shared" ref="J415:J420" si="43">TRUNC(I415*D415,1)</f>
        <v>0</v>
      </c>
      <c r="K415" s="12">
        <f t="shared" ref="K415:L420" si="44">TRUNC(E415+G415+I415,1)</f>
        <v>2670</v>
      </c>
      <c r="L415" s="13">
        <f t="shared" si="44"/>
        <v>2336.1999999999998</v>
      </c>
      <c r="M415" s="8" t="s">
        <v>52</v>
      </c>
      <c r="N415" s="2" t="s">
        <v>652</v>
      </c>
      <c r="O415" s="2" t="s">
        <v>1169</v>
      </c>
      <c r="P415" s="2" t="s">
        <v>65</v>
      </c>
      <c r="Q415" s="2" t="s">
        <v>65</v>
      </c>
      <c r="R415" s="2" t="s">
        <v>64</v>
      </c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1170</v>
      </c>
      <c r="AX415" s="2" t="s">
        <v>52</v>
      </c>
      <c r="AY415" s="2" t="s">
        <v>52</v>
      </c>
    </row>
    <row r="416" spans="1:51" ht="30" customHeight="1">
      <c r="A416" s="8" t="s">
        <v>1171</v>
      </c>
      <c r="B416" s="8" t="s">
        <v>1172</v>
      </c>
      <c r="C416" s="8" t="s">
        <v>91</v>
      </c>
      <c r="D416" s="9">
        <v>2.625</v>
      </c>
      <c r="E416" s="12">
        <f>단가대비표!O40</f>
        <v>3140</v>
      </c>
      <c r="F416" s="13">
        <f t="shared" si="41"/>
        <v>8242.5</v>
      </c>
      <c r="G416" s="12">
        <f>단가대비표!P40</f>
        <v>0</v>
      </c>
      <c r="H416" s="13">
        <f t="shared" si="42"/>
        <v>0</v>
      </c>
      <c r="I416" s="12">
        <f>단가대비표!V40</f>
        <v>0</v>
      </c>
      <c r="J416" s="13">
        <f t="shared" si="43"/>
        <v>0</v>
      </c>
      <c r="K416" s="12">
        <f t="shared" si="44"/>
        <v>3140</v>
      </c>
      <c r="L416" s="13">
        <f t="shared" si="44"/>
        <v>8242.5</v>
      </c>
      <c r="M416" s="8" t="s">
        <v>52</v>
      </c>
      <c r="N416" s="2" t="s">
        <v>652</v>
      </c>
      <c r="O416" s="2" t="s">
        <v>1173</v>
      </c>
      <c r="P416" s="2" t="s">
        <v>65</v>
      </c>
      <c r="Q416" s="2" t="s">
        <v>65</v>
      </c>
      <c r="R416" s="2" t="s">
        <v>64</v>
      </c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1174</v>
      </c>
      <c r="AX416" s="2" t="s">
        <v>52</v>
      </c>
      <c r="AY416" s="2" t="s">
        <v>52</v>
      </c>
    </row>
    <row r="417" spans="1:51" ht="30" customHeight="1">
      <c r="A417" s="8" t="s">
        <v>1175</v>
      </c>
      <c r="B417" s="8" t="s">
        <v>1176</v>
      </c>
      <c r="C417" s="8" t="s">
        <v>197</v>
      </c>
      <c r="D417" s="9">
        <v>1.7</v>
      </c>
      <c r="E417" s="12">
        <f>단가대비표!O61</f>
        <v>275</v>
      </c>
      <c r="F417" s="13">
        <f t="shared" si="41"/>
        <v>467.5</v>
      </c>
      <c r="G417" s="12">
        <f>단가대비표!P61</f>
        <v>0</v>
      </c>
      <c r="H417" s="13">
        <f t="shared" si="42"/>
        <v>0</v>
      </c>
      <c r="I417" s="12">
        <f>단가대비표!V61</f>
        <v>0</v>
      </c>
      <c r="J417" s="13">
        <f t="shared" si="43"/>
        <v>0</v>
      </c>
      <c r="K417" s="12">
        <f t="shared" si="44"/>
        <v>275</v>
      </c>
      <c r="L417" s="13">
        <f t="shared" si="44"/>
        <v>467.5</v>
      </c>
      <c r="M417" s="8" t="s">
        <v>52</v>
      </c>
      <c r="N417" s="2" t="s">
        <v>652</v>
      </c>
      <c r="O417" s="2" t="s">
        <v>1177</v>
      </c>
      <c r="P417" s="2" t="s">
        <v>65</v>
      </c>
      <c r="Q417" s="2" t="s">
        <v>65</v>
      </c>
      <c r="R417" s="2" t="s">
        <v>64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1178</v>
      </c>
      <c r="AX417" s="2" t="s">
        <v>52</v>
      </c>
      <c r="AY417" s="2" t="s">
        <v>52</v>
      </c>
    </row>
    <row r="418" spans="1:51" ht="30" customHeight="1">
      <c r="A418" s="8" t="s">
        <v>1179</v>
      </c>
      <c r="B418" s="8" t="s">
        <v>1180</v>
      </c>
      <c r="C418" s="8" t="s">
        <v>197</v>
      </c>
      <c r="D418" s="9">
        <v>4</v>
      </c>
      <c r="E418" s="12">
        <f>단가대비표!O59</f>
        <v>7.2</v>
      </c>
      <c r="F418" s="13">
        <f t="shared" si="41"/>
        <v>28.8</v>
      </c>
      <c r="G418" s="12">
        <f>단가대비표!P59</f>
        <v>0</v>
      </c>
      <c r="H418" s="13">
        <f t="shared" si="42"/>
        <v>0</v>
      </c>
      <c r="I418" s="12">
        <f>단가대비표!V59</f>
        <v>0</v>
      </c>
      <c r="J418" s="13">
        <f t="shared" si="43"/>
        <v>0</v>
      </c>
      <c r="K418" s="12">
        <f t="shared" si="44"/>
        <v>7.2</v>
      </c>
      <c r="L418" s="13">
        <f t="shared" si="44"/>
        <v>28.8</v>
      </c>
      <c r="M418" s="8" t="s">
        <v>52</v>
      </c>
      <c r="N418" s="2" t="s">
        <v>652</v>
      </c>
      <c r="O418" s="2" t="s">
        <v>1181</v>
      </c>
      <c r="P418" s="2" t="s">
        <v>65</v>
      </c>
      <c r="Q418" s="2" t="s">
        <v>65</v>
      </c>
      <c r="R418" s="2" t="s">
        <v>64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52</v>
      </c>
      <c r="AW418" s="2" t="s">
        <v>1182</v>
      </c>
      <c r="AX418" s="2" t="s">
        <v>52</v>
      </c>
      <c r="AY418" s="2" t="s">
        <v>52</v>
      </c>
    </row>
    <row r="419" spans="1:51" ht="30" customHeight="1">
      <c r="A419" s="8" t="s">
        <v>1102</v>
      </c>
      <c r="B419" s="8" t="s">
        <v>612</v>
      </c>
      <c r="C419" s="8" t="s">
        <v>605</v>
      </c>
      <c r="D419" s="9">
        <v>0.04</v>
      </c>
      <c r="E419" s="12">
        <f>단가대비표!O90</f>
        <v>0</v>
      </c>
      <c r="F419" s="13">
        <f t="shared" si="41"/>
        <v>0</v>
      </c>
      <c r="G419" s="12">
        <f>단가대비표!P90</f>
        <v>192968</v>
      </c>
      <c r="H419" s="13">
        <f t="shared" si="42"/>
        <v>7718.7</v>
      </c>
      <c r="I419" s="12">
        <f>단가대비표!V90</f>
        <v>0</v>
      </c>
      <c r="J419" s="13">
        <f t="shared" si="43"/>
        <v>0</v>
      </c>
      <c r="K419" s="12">
        <f t="shared" si="44"/>
        <v>192968</v>
      </c>
      <c r="L419" s="13">
        <f t="shared" si="44"/>
        <v>7718.7</v>
      </c>
      <c r="M419" s="8" t="s">
        <v>52</v>
      </c>
      <c r="N419" s="2" t="s">
        <v>652</v>
      </c>
      <c r="O419" s="2" t="s">
        <v>1103</v>
      </c>
      <c r="P419" s="2" t="s">
        <v>65</v>
      </c>
      <c r="Q419" s="2" t="s">
        <v>65</v>
      </c>
      <c r="R419" s="2" t="s">
        <v>64</v>
      </c>
      <c r="S419" s="3"/>
      <c r="T419" s="3"/>
      <c r="U419" s="3"/>
      <c r="V419" s="3">
        <v>1</v>
      </c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2" t="s">
        <v>52</v>
      </c>
      <c r="AW419" s="2" t="s">
        <v>1183</v>
      </c>
      <c r="AX419" s="2" t="s">
        <v>52</v>
      </c>
      <c r="AY419" s="2" t="s">
        <v>52</v>
      </c>
    </row>
    <row r="420" spans="1:51" ht="30" customHeight="1">
      <c r="A420" s="8" t="s">
        <v>616</v>
      </c>
      <c r="B420" s="8" t="s">
        <v>760</v>
      </c>
      <c r="C420" s="8" t="s">
        <v>312</v>
      </c>
      <c r="D420" s="9">
        <v>1</v>
      </c>
      <c r="E420" s="12">
        <v>0</v>
      </c>
      <c r="F420" s="13">
        <f t="shared" si="41"/>
        <v>0</v>
      </c>
      <c r="G420" s="12">
        <v>0</v>
      </c>
      <c r="H420" s="13">
        <f t="shared" si="42"/>
        <v>0</v>
      </c>
      <c r="I420" s="12">
        <f>TRUNC(SUMIF(V415:V420, RIGHTB(O420, 1), H415:H420)*U420, 2)</f>
        <v>231.56</v>
      </c>
      <c r="J420" s="13">
        <f t="shared" si="43"/>
        <v>231.5</v>
      </c>
      <c r="K420" s="12">
        <f t="shared" si="44"/>
        <v>231.5</v>
      </c>
      <c r="L420" s="13">
        <f t="shared" si="44"/>
        <v>231.5</v>
      </c>
      <c r="M420" s="8" t="s">
        <v>52</v>
      </c>
      <c r="N420" s="2" t="s">
        <v>652</v>
      </c>
      <c r="O420" s="2" t="s">
        <v>313</v>
      </c>
      <c r="P420" s="2" t="s">
        <v>65</v>
      </c>
      <c r="Q420" s="2" t="s">
        <v>65</v>
      </c>
      <c r="R420" s="2" t="s">
        <v>65</v>
      </c>
      <c r="S420" s="3">
        <v>1</v>
      </c>
      <c r="T420" s="3">
        <v>2</v>
      </c>
      <c r="U420" s="3">
        <v>0.03</v>
      </c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1184</v>
      </c>
      <c r="AX420" s="2" t="s">
        <v>52</v>
      </c>
      <c r="AY420" s="2" t="s">
        <v>52</v>
      </c>
    </row>
    <row r="421" spans="1:51" ht="30" customHeight="1">
      <c r="A421" s="8" t="s">
        <v>608</v>
      </c>
      <c r="B421" s="8" t="s">
        <v>52</v>
      </c>
      <c r="C421" s="8" t="s">
        <v>52</v>
      </c>
      <c r="D421" s="9"/>
      <c r="E421" s="12"/>
      <c r="F421" s="13">
        <f>TRUNC(SUMIF(N415:N420, N414, F415:F420),0)</f>
        <v>11075</v>
      </c>
      <c r="G421" s="12"/>
      <c r="H421" s="13">
        <f>TRUNC(SUMIF(N415:N420, N414, H415:H420),0)</f>
        <v>7718</v>
      </c>
      <c r="I421" s="12"/>
      <c r="J421" s="13">
        <f>TRUNC(SUMIF(N415:N420, N414, J415:J420),0)</f>
        <v>231</v>
      </c>
      <c r="K421" s="12"/>
      <c r="L421" s="13">
        <f>F421+H421+J421</f>
        <v>19024</v>
      </c>
      <c r="M421" s="8" t="s">
        <v>52</v>
      </c>
      <c r="N421" s="2" t="s">
        <v>68</v>
      </c>
      <c r="O421" s="2" t="s">
        <v>68</v>
      </c>
      <c r="P421" s="2" t="s">
        <v>52</v>
      </c>
      <c r="Q421" s="2" t="s">
        <v>52</v>
      </c>
      <c r="R421" s="2" t="s">
        <v>52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52</v>
      </c>
      <c r="AX421" s="2" t="s">
        <v>52</v>
      </c>
      <c r="AY421" s="2" t="s">
        <v>52</v>
      </c>
    </row>
    <row r="422" spans="1:51" ht="30" customHeight="1">
      <c r="A422" s="9"/>
      <c r="B422" s="9"/>
      <c r="C422" s="9"/>
      <c r="D422" s="9"/>
      <c r="E422" s="12"/>
      <c r="F422" s="13"/>
      <c r="G422" s="12"/>
      <c r="H422" s="13"/>
      <c r="I422" s="12"/>
      <c r="J422" s="13"/>
      <c r="K422" s="12"/>
      <c r="L422" s="13"/>
      <c r="M422" s="9"/>
    </row>
    <row r="423" spans="1:51" ht="30" customHeight="1">
      <c r="A423" s="47" t="s">
        <v>1185</v>
      </c>
      <c r="B423" s="47"/>
      <c r="C423" s="47"/>
      <c r="D423" s="47"/>
      <c r="E423" s="48"/>
      <c r="F423" s="49"/>
      <c r="G423" s="48"/>
      <c r="H423" s="49"/>
      <c r="I423" s="48"/>
      <c r="J423" s="49"/>
      <c r="K423" s="48"/>
      <c r="L423" s="49"/>
      <c r="M423" s="47"/>
      <c r="N423" s="1" t="s">
        <v>657</v>
      </c>
    </row>
    <row r="424" spans="1:51" ht="30" customHeight="1">
      <c r="A424" s="8" t="s">
        <v>1187</v>
      </c>
      <c r="B424" s="8" t="s">
        <v>1188</v>
      </c>
      <c r="C424" s="8" t="s">
        <v>61</v>
      </c>
      <c r="D424" s="9">
        <v>1.1000000000000001</v>
      </c>
      <c r="E424" s="12">
        <f>단가대비표!O32</f>
        <v>2808</v>
      </c>
      <c r="F424" s="13">
        <f>TRUNC(E424*D424,1)</f>
        <v>3088.8</v>
      </c>
      <c r="G424" s="12">
        <f>단가대비표!P32</f>
        <v>0</v>
      </c>
      <c r="H424" s="13">
        <f>TRUNC(G424*D424,1)</f>
        <v>0</v>
      </c>
      <c r="I424" s="12">
        <f>단가대비표!V32</f>
        <v>0</v>
      </c>
      <c r="J424" s="13">
        <f>TRUNC(I424*D424,1)</f>
        <v>0</v>
      </c>
      <c r="K424" s="12">
        <f t="shared" ref="K424:L426" si="45">TRUNC(E424+G424+I424,1)</f>
        <v>2808</v>
      </c>
      <c r="L424" s="13">
        <f t="shared" si="45"/>
        <v>3088.8</v>
      </c>
      <c r="M424" s="8" t="s">
        <v>52</v>
      </c>
      <c r="N424" s="2" t="s">
        <v>657</v>
      </c>
      <c r="O424" s="2" t="s">
        <v>1189</v>
      </c>
      <c r="P424" s="2" t="s">
        <v>65</v>
      </c>
      <c r="Q424" s="2" t="s">
        <v>65</v>
      </c>
      <c r="R424" s="2" t="s">
        <v>64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52</v>
      </c>
      <c r="AW424" s="2" t="s">
        <v>1190</v>
      </c>
      <c r="AX424" s="2" t="s">
        <v>52</v>
      </c>
      <c r="AY424" s="2" t="s">
        <v>52</v>
      </c>
    </row>
    <row r="425" spans="1:51" ht="30" customHeight="1">
      <c r="A425" s="8" t="s">
        <v>1191</v>
      </c>
      <c r="B425" s="8" t="s">
        <v>1192</v>
      </c>
      <c r="C425" s="8" t="s">
        <v>61</v>
      </c>
      <c r="D425" s="9">
        <v>1.1000000000000001</v>
      </c>
      <c r="E425" s="12">
        <f>단가대비표!O33</f>
        <v>700</v>
      </c>
      <c r="F425" s="13">
        <f>TRUNC(E425*D425,1)</f>
        <v>770</v>
      </c>
      <c r="G425" s="12">
        <f>단가대비표!P33</f>
        <v>0</v>
      </c>
      <c r="H425" s="13">
        <f>TRUNC(G425*D425,1)</f>
        <v>0</v>
      </c>
      <c r="I425" s="12">
        <f>단가대비표!V33</f>
        <v>0</v>
      </c>
      <c r="J425" s="13">
        <f>TRUNC(I425*D425,1)</f>
        <v>0</v>
      </c>
      <c r="K425" s="12">
        <f t="shared" si="45"/>
        <v>700</v>
      </c>
      <c r="L425" s="13">
        <f t="shared" si="45"/>
        <v>770</v>
      </c>
      <c r="M425" s="8" t="s">
        <v>52</v>
      </c>
      <c r="N425" s="2" t="s">
        <v>657</v>
      </c>
      <c r="O425" s="2" t="s">
        <v>1193</v>
      </c>
      <c r="P425" s="2" t="s">
        <v>65</v>
      </c>
      <c r="Q425" s="2" t="s">
        <v>65</v>
      </c>
      <c r="R425" s="2" t="s">
        <v>64</v>
      </c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52</v>
      </c>
      <c r="AW425" s="2" t="s">
        <v>1194</v>
      </c>
      <c r="AX425" s="2" t="s">
        <v>52</v>
      </c>
      <c r="AY425" s="2" t="s">
        <v>52</v>
      </c>
    </row>
    <row r="426" spans="1:51" ht="30" customHeight="1">
      <c r="A426" s="8" t="s">
        <v>1195</v>
      </c>
      <c r="B426" s="8" t="s">
        <v>935</v>
      </c>
      <c r="C426" s="8" t="s">
        <v>61</v>
      </c>
      <c r="D426" s="9">
        <v>1</v>
      </c>
      <c r="E426" s="12">
        <f>일위대가목록!E83</f>
        <v>0</v>
      </c>
      <c r="F426" s="13">
        <f>TRUNC(E426*D426,1)</f>
        <v>0</v>
      </c>
      <c r="G426" s="12">
        <f>일위대가목록!F83</f>
        <v>5495</v>
      </c>
      <c r="H426" s="13">
        <f>TRUNC(G426*D426,1)</f>
        <v>5495</v>
      </c>
      <c r="I426" s="12">
        <f>일위대가목록!G83</f>
        <v>0</v>
      </c>
      <c r="J426" s="13">
        <f>TRUNC(I426*D426,1)</f>
        <v>0</v>
      </c>
      <c r="K426" s="12">
        <f t="shared" si="45"/>
        <v>5495</v>
      </c>
      <c r="L426" s="13">
        <f t="shared" si="45"/>
        <v>5495</v>
      </c>
      <c r="M426" s="8" t="s">
        <v>1196</v>
      </c>
      <c r="N426" s="2" t="s">
        <v>657</v>
      </c>
      <c r="O426" s="2" t="s">
        <v>1197</v>
      </c>
      <c r="P426" s="2" t="s">
        <v>64</v>
      </c>
      <c r="Q426" s="2" t="s">
        <v>65</v>
      </c>
      <c r="R426" s="2" t="s">
        <v>65</v>
      </c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1198</v>
      </c>
      <c r="AX426" s="2" t="s">
        <v>52</v>
      </c>
      <c r="AY426" s="2" t="s">
        <v>52</v>
      </c>
    </row>
    <row r="427" spans="1:51" ht="30" customHeight="1">
      <c r="A427" s="8" t="s">
        <v>608</v>
      </c>
      <c r="B427" s="8" t="s">
        <v>52</v>
      </c>
      <c r="C427" s="8" t="s">
        <v>52</v>
      </c>
      <c r="D427" s="9"/>
      <c r="E427" s="12"/>
      <c r="F427" s="13">
        <f>TRUNC(SUMIF(N424:N426, N423, F424:F426),0)</f>
        <v>3858</v>
      </c>
      <c r="G427" s="12"/>
      <c r="H427" s="13">
        <f>TRUNC(SUMIF(N424:N426, N423, H424:H426),0)</f>
        <v>5495</v>
      </c>
      <c r="I427" s="12"/>
      <c r="J427" s="13">
        <f>TRUNC(SUMIF(N424:N426, N423, J424:J426),0)</f>
        <v>0</v>
      </c>
      <c r="K427" s="12"/>
      <c r="L427" s="13">
        <f>F427+H427+J427</f>
        <v>9353</v>
      </c>
      <c r="M427" s="8" t="s">
        <v>52</v>
      </c>
      <c r="N427" s="2" t="s">
        <v>68</v>
      </c>
      <c r="O427" s="2" t="s">
        <v>68</v>
      </c>
      <c r="P427" s="2" t="s">
        <v>52</v>
      </c>
      <c r="Q427" s="2" t="s">
        <v>52</v>
      </c>
      <c r="R427" s="2" t="s">
        <v>52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52</v>
      </c>
      <c r="AX427" s="2" t="s">
        <v>52</v>
      </c>
      <c r="AY427" s="2" t="s">
        <v>52</v>
      </c>
    </row>
    <row r="428" spans="1:51" ht="30" customHeight="1">
      <c r="A428" s="9"/>
      <c r="B428" s="9"/>
      <c r="C428" s="9"/>
      <c r="D428" s="9"/>
      <c r="E428" s="12"/>
      <c r="F428" s="13"/>
      <c r="G428" s="12"/>
      <c r="H428" s="13"/>
      <c r="I428" s="12"/>
      <c r="J428" s="13"/>
      <c r="K428" s="12"/>
      <c r="L428" s="13"/>
      <c r="M428" s="9"/>
    </row>
    <row r="429" spans="1:51" ht="30" customHeight="1">
      <c r="A429" s="47" t="s">
        <v>1199</v>
      </c>
      <c r="B429" s="47"/>
      <c r="C429" s="47"/>
      <c r="D429" s="47"/>
      <c r="E429" s="48"/>
      <c r="F429" s="49"/>
      <c r="G429" s="48"/>
      <c r="H429" s="49"/>
      <c r="I429" s="48"/>
      <c r="J429" s="49"/>
      <c r="K429" s="48"/>
      <c r="L429" s="49"/>
      <c r="M429" s="47"/>
      <c r="N429" s="1" t="s">
        <v>662</v>
      </c>
    </row>
    <row r="430" spans="1:51" ht="30" customHeight="1">
      <c r="A430" s="8" t="s">
        <v>679</v>
      </c>
      <c r="B430" s="8" t="s">
        <v>680</v>
      </c>
      <c r="C430" s="8" t="s">
        <v>61</v>
      </c>
      <c r="D430" s="9">
        <v>2.1</v>
      </c>
      <c r="E430" s="12">
        <f>단가대비표!O38</f>
        <v>1750</v>
      </c>
      <c r="F430" s="13">
        <f>TRUNC(E430*D430,1)</f>
        <v>3675</v>
      </c>
      <c r="G430" s="12">
        <f>단가대비표!P38</f>
        <v>0</v>
      </c>
      <c r="H430" s="13">
        <f>TRUNC(G430*D430,1)</f>
        <v>0</v>
      </c>
      <c r="I430" s="12">
        <f>단가대비표!V38</f>
        <v>0</v>
      </c>
      <c r="J430" s="13">
        <f>TRUNC(I430*D430,1)</f>
        <v>0</v>
      </c>
      <c r="K430" s="12">
        <f t="shared" ref="K430:L432" si="46">TRUNC(E430+G430+I430,1)</f>
        <v>1750</v>
      </c>
      <c r="L430" s="13">
        <f t="shared" si="46"/>
        <v>3675</v>
      </c>
      <c r="M430" s="8" t="s">
        <v>52</v>
      </c>
      <c r="N430" s="2" t="s">
        <v>662</v>
      </c>
      <c r="O430" s="2" t="s">
        <v>681</v>
      </c>
      <c r="P430" s="2" t="s">
        <v>65</v>
      </c>
      <c r="Q430" s="2" t="s">
        <v>65</v>
      </c>
      <c r="R430" s="2" t="s">
        <v>64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52</v>
      </c>
      <c r="AW430" s="2" t="s">
        <v>1201</v>
      </c>
      <c r="AX430" s="2" t="s">
        <v>52</v>
      </c>
      <c r="AY430" s="2" t="s">
        <v>52</v>
      </c>
    </row>
    <row r="431" spans="1:51" ht="30" customHeight="1">
      <c r="A431" s="8" t="s">
        <v>683</v>
      </c>
      <c r="B431" s="8" t="s">
        <v>684</v>
      </c>
      <c r="C431" s="8" t="s">
        <v>363</v>
      </c>
      <c r="D431" s="9">
        <v>7.0000000000000007E-2</v>
      </c>
      <c r="E431" s="12">
        <f>단가대비표!O58</f>
        <v>1105</v>
      </c>
      <c r="F431" s="13">
        <f>TRUNC(E431*D431,1)</f>
        <v>77.3</v>
      </c>
      <c r="G431" s="12">
        <f>단가대비표!P58</f>
        <v>0</v>
      </c>
      <c r="H431" s="13">
        <f>TRUNC(G431*D431,1)</f>
        <v>0</v>
      </c>
      <c r="I431" s="12">
        <f>단가대비표!V58</f>
        <v>0</v>
      </c>
      <c r="J431" s="13">
        <f>TRUNC(I431*D431,1)</f>
        <v>0</v>
      </c>
      <c r="K431" s="12">
        <f t="shared" si="46"/>
        <v>1105</v>
      </c>
      <c r="L431" s="13">
        <f t="shared" si="46"/>
        <v>77.3</v>
      </c>
      <c r="M431" s="8" t="s">
        <v>52</v>
      </c>
      <c r="N431" s="2" t="s">
        <v>662</v>
      </c>
      <c r="O431" s="2" t="s">
        <v>685</v>
      </c>
      <c r="P431" s="2" t="s">
        <v>65</v>
      </c>
      <c r="Q431" s="2" t="s">
        <v>65</v>
      </c>
      <c r="R431" s="2" t="s">
        <v>64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2" t="s">
        <v>52</v>
      </c>
      <c r="AW431" s="2" t="s">
        <v>1202</v>
      </c>
      <c r="AX431" s="2" t="s">
        <v>52</v>
      </c>
      <c r="AY431" s="2" t="s">
        <v>52</v>
      </c>
    </row>
    <row r="432" spans="1:51" ht="30" customHeight="1">
      <c r="A432" s="8" t="s">
        <v>687</v>
      </c>
      <c r="B432" s="8" t="s">
        <v>1203</v>
      </c>
      <c r="C432" s="8" t="s">
        <v>61</v>
      </c>
      <c r="D432" s="9">
        <v>1</v>
      </c>
      <c r="E432" s="12">
        <f>일위대가목록!E84</f>
        <v>0</v>
      </c>
      <c r="F432" s="13">
        <f>TRUNC(E432*D432,1)</f>
        <v>0</v>
      </c>
      <c r="G432" s="12">
        <f>일위대가목록!F84</f>
        <v>12529</v>
      </c>
      <c r="H432" s="13">
        <f>TRUNC(G432*D432,1)</f>
        <v>12529</v>
      </c>
      <c r="I432" s="12">
        <f>일위대가목록!G84</f>
        <v>125</v>
      </c>
      <c r="J432" s="13">
        <f>TRUNC(I432*D432,1)</f>
        <v>125</v>
      </c>
      <c r="K432" s="12">
        <f t="shared" si="46"/>
        <v>12654</v>
      </c>
      <c r="L432" s="13">
        <f t="shared" si="46"/>
        <v>12654</v>
      </c>
      <c r="M432" s="8" t="s">
        <v>1204</v>
      </c>
      <c r="N432" s="2" t="s">
        <v>662</v>
      </c>
      <c r="O432" s="2" t="s">
        <v>1205</v>
      </c>
      <c r="P432" s="2" t="s">
        <v>64</v>
      </c>
      <c r="Q432" s="2" t="s">
        <v>65</v>
      </c>
      <c r="R432" s="2" t="s">
        <v>65</v>
      </c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2" t="s">
        <v>52</v>
      </c>
      <c r="AW432" s="2" t="s">
        <v>1206</v>
      </c>
      <c r="AX432" s="2" t="s">
        <v>52</v>
      </c>
      <c r="AY432" s="2" t="s">
        <v>52</v>
      </c>
    </row>
    <row r="433" spans="1:51" ht="30" customHeight="1">
      <c r="A433" s="8" t="s">
        <v>608</v>
      </c>
      <c r="B433" s="8" t="s">
        <v>52</v>
      </c>
      <c r="C433" s="8" t="s">
        <v>52</v>
      </c>
      <c r="D433" s="9"/>
      <c r="E433" s="12"/>
      <c r="F433" s="13">
        <f>TRUNC(SUMIF(N430:N432, N429, F430:F432),0)</f>
        <v>3752</v>
      </c>
      <c r="G433" s="12"/>
      <c r="H433" s="13">
        <f>TRUNC(SUMIF(N430:N432, N429, H430:H432),0)</f>
        <v>12529</v>
      </c>
      <c r="I433" s="12"/>
      <c r="J433" s="13">
        <f>TRUNC(SUMIF(N430:N432, N429, J430:J432),0)</f>
        <v>125</v>
      </c>
      <c r="K433" s="12"/>
      <c r="L433" s="13">
        <f>F433+H433+J433</f>
        <v>16406</v>
      </c>
      <c r="M433" s="8" t="s">
        <v>52</v>
      </c>
      <c r="N433" s="2" t="s">
        <v>68</v>
      </c>
      <c r="O433" s="2" t="s">
        <v>68</v>
      </c>
      <c r="P433" s="2" t="s">
        <v>52</v>
      </c>
      <c r="Q433" s="2" t="s">
        <v>52</v>
      </c>
      <c r="R433" s="2" t="s">
        <v>52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52</v>
      </c>
      <c r="AX433" s="2" t="s">
        <v>52</v>
      </c>
      <c r="AY433" s="2" t="s">
        <v>52</v>
      </c>
    </row>
    <row r="434" spans="1:51" ht="30" customHeight="1">
      <c r="A434" s="9"/>
      <c r="B434" s="9"/>
      <c r="C434" s="9"/>
      <c r="D434" s="9"/>
      <c r="E434" s="12"/>
      <c r="F434" s="13"/>
      <c r="G434" s="12"/>
      <c r="H434" s="13"/>
      <c r="I434" s="12"/>
      <c r="J434" s="13"/>
      <c r="K434" s="12"/>
      <c r="L434" s="13"/>
      <c r="M434" s="9"/>
    </row>
    <row r="435" spans="1:51" ht="30" customHeight="1">
      <c r="A435" s="47" t="s">
        <v>1207</v>
      </c>
      <c r="B435" s="47"/>
      <c r="C435" s="47"/>
      <c r="D435" s="47"/>
      <c r="E435" s="48"/>
      <c r="F435" s="49"/>
      <c r="G435" s="48"/>
      <c r="H435" s="49"/>
      <c r="I435" s="48"/>
      <c r="J435" s="49"/>
      <c r="K435" s="48"/>
      <c r="L435" s="49"/>
      <c r="M435" s="47"/>
      <c r="N435" s="1" t="s">
        <v>1197</v>
      </c>
    </row>
    <row r="436" spans="1:51" ht="30" customHeight="1">
      <c r="A436" s="8" t="s">
        <v>1146</v>
      </c>
      <c r="B436" s="8" t="s">
        <v>612</v>
      </c>
      <c r="C436" s="8" t="s">
        <v>605</v>
      </c>
      <c r="D436" s="9">
        <v>2.5000000000000001E-2</v>
      </c>
      <c r="E436" s="12">
        <f>단가대비표!O101</f>
        <v>0</v>
      </c>
      <c r="F436" s="13">
        <f>TRUNC(E436*D436,1)</f>
        <v>0</v>
      </c>
      <c r="G436" s="12">
        <f>단가대비표!P101</f>
        <v>203246</v>
      </c>
      <c r="H436" s="13">
        <f>TRUNC(G436*D436,1)</f>
        <v>5081.1000000000004</v>
      </c>
      <c r="I436" s="12">
        <f>단가대비표!V101</f>
        <v>0</v>
      </c>
      <c r="J436" s="13">
        <f>TRUNC(I436*D436,1)</f>
        <v>0</v>
      </c>
      <c r="K436" s="12">
        <f>TRUNC(E436+G436+I436,1)</f>
        <v>203246</v>
      </c>
      <c r="L436" s="13">
        <f>TRUNC(F436+H436+J436,1)</f>
        <v>5081.1000000000004</v>
      </c>
      <c r="M436" s="8" t="s">
        <v>52</v>
      </c>
      <c r="N436" s="2" t="s">
        <v>1197</v>
      </c>
      <c r="O436" s="2" t="s">
        <v>1147</v>
      </c>
      <c r="P436" s="2" t="s">
        <v>65</v>
      </c>
      <c r="Q436" s="2" t="s">
        <v>65</v>
      </c>
      <c r="R436" s="2" t="s">
        <v>64</v>
      </c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2" t="s">
        <v>52</v>
      </c>
      <c r="AW436" s="2" t="s">
        <v>1209</v>
      </c>
      <c r="AX436" s="2" t="s">
        <v>52</v>
      </c>
      <c r="AY436" s="2" t="s">
        <v>52</v>
      </c>
    </row>
    <row r="437" spans="1:51" ht="30" customHeight="1">
      <c r="A437" s="8" t="s">
        <v>603</v>
      </c>
      <c r="B437" s="8" t="s">
        <v>604</v>
      </c>
      <c r="C437" s="8" t="s">
        <v>605</v>
      </c>
      <c r="D437" s="9">
        <v>3.0000000000000001E-3</v>
      </c>
      <c r="E437" s="12">
        <f>단가대비표!O88</f>
        <v>0</v>
      </c>
      <c r="F437" s="13">
        <f>TRUNC(E437*D437,1)</f>
        <v>0</v>
      </c>
      <c r="G437" s="12">
        <f>단가대비표!P88</f>
        <v>138290</v>
      </c>
      <c r="H437" s="13">
        <f>TRUNC(G437*D437,1)</f>
        <v>414.8</v>
      </c>
      <c r="I437" s="12">
        <f>단가대비표!V88</f>
        <v>0</v>
      </c>
      <c r="J437" s="13">
        <f>TRUNC(I437*D437,1)</f>
        <v>0</v>
      </c>
      <c r="K437" s="12">
        <f>TRUNC(E437+G437+I437,1)</f>
        <v>138290</v>
      </c>
      <c r="L437" s="13">
        <f>TRUNC(F437+H437+J437,1)</f>
        <v>414.8</v>
      </c>
      <c r="M437" s="8" t="s">
        <v>52</v>
      </c>
      <c r="N437" s="2" t="s">
        <v>1197</v>
      </c>
      <c r="O437" s="2" t="s">
        <v>606</v>
      </c>
      <c r="P437" s="2" t="s">
        <v>65</v>
      </c>
      <c r="Q437" s="2" t="s">
        <v>65</v>
      </c>
      <c r="R437" s="2" t="s">
        <v>64</v>
      </c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2" t="s">
        <v>52</v>
      </c>
      <c r="AW437" s="2" t="s">
        <v>1210</v>
      </c>
      <c r="AX437" s="2" t="s">
        <v>52</v>
      </c>
      <c r="AY437" s="2" t="s">
        <v>52</v>
      </c>
    </row>
    <row r="438" spans="1:51" ht="30" customHeight="1">
      <c r="A438" s="8" t="s">
        <v>608</v>
      </c>
      <c r="B438" s="8" t="s">
        <v>52</v>
      </c>
      <c r="C438" s="8" t="s">
        <v>52</v>
      </c>
      <c r="D438" s="9"/>
      <c r="E438" s="12"/>
      <c r="F438" s="13">
        <f>TRUNC(SUMIF(N436:N437, N435, F436:F437),0)</f>
        <v>0</v>
      </c>
      <c r="G438" s="12"/>
      <c r="H438" s="13">
        <f>TRUNC(SUMIF(N436:N437, N435, H436:H437),0)</f>
        <v>5495</v>
      </c>
      <c r="I438" s="12"/>
      <c r="J438" s="13">
        <f>TRUNC(SUMIF(N436:N437, N435, J436:J437),0)</f>
        <v>0</v>
      </c>
      <c r="K438" s="12"/>
      <c r="L438" s="13">
        <f>F438+H438+J438</f>
        <v>5495</v>
      </c>
      <c r="M438" s="8" t="s">
        <v>52</v>
      </c>
      <c r="N438" s="2" t="s">
        <v>68</v>
      </c>
      <c r="O438" s="2" t="s">
        <v>68</v>
      </c>
      <c r="P438" s="2" t="s">
        <v>52</v>
      </c>
      <c r="Q438" s="2" t="s">
        <v>52</v>
      </c>
      <c r="R438" s="2" t="s">
        <v>52</v>
      </c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2" t="s">
        <v>52</v>
      </c>
      <c r="AW438" s="2" t="s">
        <v>52</v>
      </c>
      <c r="AX438" s="2" t="s">
        <v>52</v>
      </c>
      <c r="AY438" s="2" t="s">
        <v>52</v>
      </c>
    </row>
    <row r="439" spans="1:51" ht="30" customHeight="1">
      <c r="A439" s="9"/>
      <c r="B439" s="9"/>
      <c r="C439" s="9"/>
      <c r="D439" s="9"/>
      <c r="E439" s="12"/>
      <c r="F439" s="13"/>
      <c r="G439" s="12"/>
      <c r="H439" s="13"/>
      <c r="I439" s="12"/>
      <c r="J439" s="13"/>
      <c r="K439" s="12"/>
      <c r="L439" s="13"/>
      <c r="M439" s="9"/>
    </row>
    <row r="440" spans="1:51" ht="30" customHeight="1">
      <c r="A440" s="47" t="s">
        <v>1211</v>
      </c>
      <c r="B440" s="47"/>
      <c r="C440" s="47"/>
      <c r="D440" s="47"/>
      <c r="E440" s="48"/>
      <c r="F440" s="49"/>
      <c r="G440" s="48"/>
      <c r="H440" s="49"/>
      <c r="I440" s="48"/>
      <c r="J440" s="49"/>
      <c r="K440" s="48"/>
      <c r="L440" s="49"/>
      <c r="M440" s="47"/>
      <c r="N440" s="1" t="s">
        <v>1205</v>
      </c>
    </row>
    <row r="441" spans="1:51" ht="30" customHeight="1">
      <c r="A441" s="8" t="s">
        <v>1146</v>
      </c>
      <c r="B441" s="8" t="s">
        <v>612</v>
      </c>
      <c r="C441" s="8" t="s">
        <v>605</v>
      </c>
      <c r="D441" s="9">
        <v>4.5999999999999999E-2</v>
      </c>
      <c r="E441" s="12">
        <f>단가대비표!O101</f>
        <v>0</v>
      </c>
      <c r="F441" s="13">
        <f>TRUNC(E441*D441,1)</f>
        <v>0</v>
      </c>
      <c r="G441" s="12">
        <f>단가대비표!P101</f>
        <v>203246</v>
      </c>
      <c r="H441" s="13">
        <f>TRUNC(G441*D441,1)</f>
        <v>9349.2999999999993</v>
      </c>
      <c r="I441" s="12">
        <f>단가대비표!V101</f>
        <v>0</v>
      </c>
      <c r="J441" s="13">
        <f>TRUNC(I441*D441,1)</f>
        <v>0</v>
      </c>
      <c r="K441" s="12">
        <f t="shared" ref="K441:L443" si="47">TRUNC(E441+G441+I441,1)</f>
        <v>203246</v>
      </c>
      <c r="L441" s="13">
        <f t="shared" si="47"/>
        <v>9349.2999999999993</v>
      </c>
      <c r="M441" s="8" t="s">
        <v>52</v>
      </c>
      <c r="N441" s="2" t="s">
        <v>1205</v>
      </c>
      <c r="O441" s="2" t="s">
        <v>1147</v>
      </c>
      <c r="P441" s="2" t="s">
        <v>65</v>
      </c>
      <c r="Q441" s="2" t="s">
        <v>65</v>
      </c>
      <c r="R441" s="2" t="s">
        <v>64</v>
      </c>
      <c r="S441" s="3"/>
      <c r="T441" s="3"/>
      <c r="U441" s="3"/>
      <c r="V441" s="3">
        <v>1</v>
      </c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2" t="s">
        <v>52</v>
      </c>
      <c r="AW441" s="2" t="s">
        <v>1213</v>
      </c>
      <c r="AX441" s="2" t="s">
        <v>52</v>
      </c>
      <c r="AY441" s="2" t="s">
        <v>52</v>
      </c>
    </row>
    <row r="442" spans="1:51" ht="30" customHeight="1">
      <c r="A442" s="8" t="s">
        <v>603</v>
      </c>
      <c r="B442" s="8" t="s">
        <v>604</v>
      </c>
      <c r="C442" s="8" t="s">
        <v>605</v>
      </c>
      <c r="D442" s="9">
        <v>2.3E-2</v>
      </c>
      <c r="E442" s="12">
        <f>단가대비표!O88</f>
        <v>0</v>
      </c>
      <c r="F442" s="13">
        <f>TRUNC(E442*D442,1)</f>
        <v>0</v>
      </c>
      <c r="G442" s="12">
        <f>단가대비표!P88</f>
        <v>138290</v>
      </c>
      <c r="H442" s="13">
        <f>TRUNC(G442*D442,1)</f>
        <v>3180.6</v>
      </c>
      <c r="I442" s="12">
        <f>단가대비표!V88</f>
        <v>0</v>
      </c>
      <c r="J442" s="13">
        <f>TRUNC(I442*D442,1)</f>
        <v>0</v>
      </c>
      <c r="K442" s="12">
        <f t="shared" si="47"/>
        <v>138290</v>
      </c>
      <c r="L442" s="13">
        <f t="shared" si="47"/>
        <v>3180.6</v>
      </c>
      <c r="M442" s="8" t="s">
        <v>52</v>
      </c>
      <c r="N442" s="2" t="s">
        <v>1205</v>
      </c>
      <c r="O442" s="2" t="s">
        <v>606</v>
      </c>
      <c r="P442" s="2" t="s">
        <v>65</v>
      </c>
      <c r="Q442" s="2" t="s">
        <v>65</v>
      </c>
      <c r="R442" s="2" t="s">
        <v>64</v>
      </c>
      <c r="S442" s="3"/>
      <c r="T442" s="3"/>
      <c r="U442" s="3"/>
      <c r="V442" s="3">
        <v>1</v>
      </c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2" t="s">
        <v>52</v>
      </c>
      <c r="AW442" s="2" t="s">
        <v>1214</v>
      </c>
      <c r="AX442" s="2" t="s">
        <v>52</v>
      </c>
      <c r="AY442" s="2" t="s">
        <v>52</v>
      </c>
    </row>
    <row r="443" spans="1:51" ht="30" customHeight="1">
      <c r="A443" s="8" t="s">
        <v>616</v>
      </c>
      <c r="B443" s="8" t="s">
        <v>1087</v>
      </c>
      <c r="C443" s="8" t="s">
        <v>312</v>
      </c>
      <c r="D443" s="9">
        <v>1</v>
      </c>
      <c r="E443" s="12">
        <v>0</v>
      </c>
      <c r="F443" s="13">
        <f>TRUNC(E443*D443,1)</f>
        <v>0</v>
      </c>
      <c r="G443" s="12">
        <v>0</v>
      </c>
      <c r="H443" s="13">
        <f>TRUNC(G443*D443,1)</f>
        <v>0</v>
      </c>
      <c r="I443" s="12">
        <f>TRUNC(SUMIF(V441:V443, RIGHTB(O443, 1), H441:H443)*U443, 2)</f>
        <v>125.29</v>
      </c>
      <c r="J443" s="13">
        <f>TRUNC(I443*D443,1)</f>
        <v>125.2</v>
      </c>
      <c r="K443" s="12">
        <f t="shared" si="47"/>
        <v>125.2</v>
      </c>
      <c r="L443" s="13">
        <f t="shared" si="47"/>
        <v>125.2</v>
      </c>
      <c r="M443" s="8" t="s">
        <v>52</v>
      </c>
      <c r="N443" s="2" t="s">
        <v>1205</v>
      </c>
      <c r="O443" s="2" t="s">
        <v>313</v>
      </c>
      <c r="P443" s="2" t="s">
        <v>65</v>
      </c>
      <c r="Q443" s="2" t="s">
        <v>65</v>
      </c>
      <c r="R443" s="2" t="s">
        <v>65</v>
      </c>
      <c r="S443" s="3">
        <v>1</v>
      </c>
      <c r="T443" s="3">
        <v>2</v>
      </c>
      <c r="U443" s="3">
        <v>0.01</v>
      </c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52</v>
      </c>
      <c r="AW443" s="2" t="s">
        <v>1215</v>
      </c>
      <c r="AX443" s="2" t="s">
        <v>52</v>
      </c>
      <c r="AY443" s="2" t="s">
        <v>52</v>
      </c>
    </row>
    <row r="444" spans="1:51" ht="30" customHeight="1">
      <c r="A444" s="8" t="s">
        <v>608</v>
      </c>
      <c r="B444" s="8" t="s">
        <v>52</v>
      </c>
      <c r="C444" s="8" t="s">
        <v>52</v>
      </c>
      <c r="D444" s="9"/>
      <c r="E444" s="12"/>
      <c r="F444" s="13">
        <f>TRUNC(SUMIF(N441:N443, N440, F441:F443),0)</f>
        <v>0</v>
      </c>
      <c r="G444" s="12"/>
      <c r="H444" s="13">
        <f>TRUNC(SUMIF(N441:N443, N440, H441:H443),0)</f>
        <v>12529</v>
      </c>
      <c r="I444" s="12"/>
      <c r="J444" s="13">
        <f>TRUNC(SUMIF(N441:N443, N440, J441:J443),0)</f>
        <v>125</v>
      </c>
      <c r="K444" s="12"/>
      <c r="L444" s="13">
        <f>F444+H444+J444</f>
        <v>12654</v>
      </c>
      <c r="M444" s="8" t="s">
        <v>52</v>
      </c>
      <c r="N444" s="2" t="s">
        <v>68</v>
      </c>
      <c r="O444" s="2" t="s">
        <v>68</v>
      </c>
      <c r="P444" s="2" t="s">
        <v>52</v>
      </c>
      <c r="Q444" s="2" t="s">
        <v>52</v>
      </c>
      <c r="R444" s="2" t="s">
        <v>52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2" t="s">
        <v>52</v>
      </c>
      <c r="AW444" s="2" t="s">
        <v>52</v>
      </c>
      <c r="AX444" s="2" t="s">
        <v>52</v>
      </c>
      <c r="AY444" s="2" t="s">
        <v>52</v>
      </c>
    </row>
    <row r="445" spans="1:51" ht="30" customHeight="1">
      <c r="A445" s="9"/>
      <c r="B445" s="9"/>
      <c r="C445" s="9"/>
      <c r="D445" s="9"/>
      <c r="E445" s="12"/>
      <c r="F445" s="13"/>
      <c r="G445" s="12"/>
      <c r="H445" s="13"/>
      <c r="I445" s="12"/>
      <c r="J445" s="13"/>
      <c r="K445" s="12"/>
      <c r="L445" s="13"/>
      <c r="M445" s="9"/>
    </row>
    <row r="446" spans="1:51" ht="30" customHeight="1">
      <c r="A446" s="47" t="s">
        <v>1216</v>
      </c>
      <c r="B446" s="47"/>
      <c r="C446" s="47"/>
      <c r="D446" s="47"/>
      <c r="E446" s="48"/>
      <c r="F446" s="49"/>
      <c r="G446" s="48"/>
      <c r="H446" s="49"/>
      <c r="I446" s="48"/>
      <c r="J446" s="49"/>
      <c r="K446" s="48"/>
      <c r="L446" s="49"/>
      <c r="M446" s="47"/>
      <c r="N446" s="1" t="s">
        <v>671</v>
      </c>
    </row>
    <row r="447" spans="1:51" ht="30" customHeight="1">
      <c r="A447" s="8" t="s">
        <v>1217</v>
      </c>
      <c r="B447" s="8" t="s">
        <v>1218</v>
      </c>
      <c r="C447" s="8" t="s">
        <v>91</v>
      </c>
      <c r="D447" s="9">
        <v>1.05</v>
      </c>
      <c r="E447" s="12">
        <f>단가대비표!O81</f>
        <v>1511</v>
      </c>
      <c r="F447" s="13">
        <f>TRUNC(E447*D447,1)</f>
        <v>1586.5</v>
      </c>
      <c r="G447" s="12">
        <f>단가대비표!P81</f>
        <v>0</v>
      </c>
      <c r="H447" s="13">
        <f>TRUNC(G447*D447,1)</f>
        <v>0</v>
      </c>
      <c r="I447" s="12">
        <f>단가대비표!V81</f>
        <v>0</v>
      </c>
      <c r="J447" s="13">
        <f>TRUNC(I447*D447,1)</f>
        <v>0</v>
      </c>
      <c r="K447" s="12">
        <f t="shared" ref="K447:L450" si="48">TRUNC(E447+G447+I447,1)</f>
        <v>1511</v>
      </c>
      <c r="L447" s="13">
        <f t="shared" si="48"/>
        <v>1586.5</v>
      </c>
      <c r="M447" s="8" t="s">
        <v>52</v>
      </c>
      <c r="N447" s="2" t="s">
        <v>671</v>
      </c>
      <c r="O447" s="2" t="s">
        <v>1219</v>
      </c>
      <c r="P447" s="2" t="s">
        <v>65</v>
      </c>
      <c r="Q447" s="2" t="s">
        <v>65</v>
      </c>
      <c r="R447" s="2" t="s">
        <v>64</v>
      </c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2" t="s">
        <v>52</v>
      </c>
      <c r="AW447" s="2" t="s">
        <v>1220</v>
      </c>
      <c r="AX447" s="2" t="s">
        <v>52</v>
      </c>
      <c r="AY447" s="2" t="s">
        <v>52</v>
      </c>
    </row>
    <row r="448" spans="1:51" ht="30" customHeight="1">
      <c r="A448" s="8" t="s">
        <v>1221</v>
      </c>
      <c r="B448" s="8" t="s">
        <v>1222</v>
      </c>
      <c r="C448" s="8" t="s">
        <v>363</v>
      </c>
      <c r="D448" s="9">
        <v>1.89</v>
      </c>
      <c r="E448" s="12">
        <f>일위대가목록!E86</f>
        <v>89</v>
      </c>
      <c r="F448" s="13">
        <f>TRUNC(E448*D448,1)</f>
        <v>168.2</v>
      </c>
      <c r="G448" s="12">
        <f>일위대가목록!F86</f>
        <v>6128</v>
      </c>
      <c r="H448" s="13">
        <f>TRUNC(G448*D448,1)</f>
        <v>11581.9</v>
      </c>
      <c r="I448" s="12">
        <f>일위대가목록!G86</f>
        <v>188</v>
      </c>
      <c r="J448" s="13">
        <f>TRUNC(I448*D448,1)</f>
        <v>355.3</v>
      </c>
      <c r="K448" s="12">
        <f t="shared" si="48"/>
        <v>6405</v>
      </c>
      <c r="L448" s="13">
        <f t="shared" si="48"/>
        <v>12105.4</v>
      </c>
      <c r="M448" s="8" t="s">
        <v>1223</v>
      </c>
      <c r="N448" s="2" t="s">
        <v>671</v>
      </c>
      <c r="O448" s="2" t="s">
        <v>1224</v>
      </c>
      <c r="P448" s="2" t="s">
        <v>64</v>
      </c>
      <c r="Q448" s="2" t="s">
        <v>65</v>
      </c>
      <c r="R448" s="2" t="s">
        <v>65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2" t="s">
        <v>52</v>
      </c>
      <c r="AW448" s="2" t="s">
        <v>1225</v>
      </c>
      <c r="AX448" s="2" t="s">
        <v>52</v>
      </c>
      <c r="AY448" s="2" t="s">
        <v>52</v>
      </c>
    </row>
    <row r="449" spans="1:51" ht="30" customHeight="1">
      <c r="A449" s="8" t="s">
        <v>1226</v>
      </c>
      <c r="B449" s="8" t="s">
        <v>1227</v>
      </c>
      <c r="C449" s="8" t="s">
        <v>61</v>
      </c>
      <c r="D449" s="9">
        <v>0.12</v>
      </c>
      <c r="E449" s="12">
        <f>일위대가목록!E87</f>
        <v>795</v>
      </c>
      <c r="F449" s="13">
        <f>TRUNC(E449*D449,1)</f>
        <v>95.4</v>
      </c>
      <c r="G449" s="12">
        <f>일위대가목록!F87</f>
        <v>3393</v>
      </c>
      <c r="H449" s="13">
        <f>TRUNC(G449*D449,1)</f>
        <v>407.1</v>
      </c>
      <c r="I449" s="12">
        <f>일위대가목록!G87</f>
        <v>0</v>
      </c>
      <c r="J449" s="13">
        <f>TRUNC(I449*D449,1)</f>
        <v>0</v>
      </c>
      <c r="K449" s="12">
        <f t="shared" si="48"/>
        <v>4188</v>
      </c>
      <c r="L449" s="13">
        <f t="shared" si="48"/>
        <v>502.5</v>
      </c>
      <c r="M449" s="8" t="s">
        <v>1228</v>
      </c>
      <c r="N449" s="2" t="s">
        <v>671</v>
      </c>
      <c r="O449" s="2" t="s">
        <v>1229</v>
      </c>
      <c r="P449" s="2" t="s">
        <v>64</v>
      </c>
      <c r="Q449" s="2" t="s">
        <v>65</v>
      </c>
      <c r="R449" s="2" t="s">
        <v>65</v>
      </c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52</v>
      </c>
      <c r="AW449" s="2" t="s">
        <v>1230</v>
      </c>
      <c r="AX449" s="2" t="s">
        <v>52</v>
      </c>
      <c r="AY449" s="2" t="s">
        <v>52</v>
      </c>
    </row>
    <row r="450" spans="1:51" ht="30" customHeight="1">
      <c r="A450" s="8" t="s">
        <v>361</v>
      </c>
      <c r="B450" s="8" t="s">
        <v>362</v>
      </c>
      <c r="C450" s="8" t="s">
        <v>363</v>
      </c>
      <c r="D450" s="9">
        <v>-9.4500000000000001E-2</v>
      </c>
      <c r="E450" s="12">
        <f>단가대비표!O11</f>
        <v>229</v>
      </c>
      <c r="F450" s="13">
        <f>TRUNC(E450*D450,1)</f>
        <v>-21.6</v>
      </c>
      <c r="G450" s="12">
        <f>단가대비표!P11</f>
        <v>0</v>
      </c>
      <c r="H450" s="13">
        <f>TRUNC(G450*D450,1)</f>
        <v>0</v>
      </c>
      <c r="I450" s="12">
        <f>단가대비표!V11</f>
        <v>0</v>
      </c>
      <c r="J450" s="13">
        <f>TRUNC(I450*D450,1)</f>
        <v>0</v>
      </c>
      <c r="K450" s="12">
        <f t="shared" si="48"/>
        <v>229</v>
      </c>
      <c r="L450" s="13">
        <f t="shared" si="48"/>
        <v>-21.6</v>
      </c>
      <c r="M450" s="8" t="s">
        <v>364</v>
      </c>
      <c r="N450" s="2" t="s">
        <v>671</v>
      </c>
      <c r="O450" s="2" t="s">
        <v>365</v>
      </c>
      <c r="P450" s="2" t="s">
        <v>65</v>
      </c>
      <c r="Q450" s="2" t="s">
        <v>65</v>
      </c>
      <c r="R450" s="2" t="s">
        <v>64</v>
      </c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2" t="s">
        <v>52</v>
      </c>
      <c r="AW450" s="2" t="s">
        <v>1231</v>
      </c>
      <c r="AX450" s="2" t="s">
        <v>52</v>
      </c>
      <c r="AY450" s="2" t="s">
        <v>52</v>
      </c>
    </row>
    <row r="451" spans="1:51" ht="30" customHeight="1">
      <c r="A451" s="8" t="s">
        <v>608</v>
      </c>
      <c r="B451" s="8" t="s">
        <v>52</v>
      </c>
      <c r="C451" s="8" t="s">
        <v>52</v>
      </c>
      <c r="D451" s="9"/>
      <c r="E451" s="12"/>
      <c r="F451" s="13">
        <f>TRUNC(SUMIF(N447:N450, N446, F447:F450),0)</f>
        <v>1828</v>
      </c>
      <c r="G451" s="12"/>
      <c r="H451" s="13">
        <f>TRUNC(SUMIF(N447:N450, N446, H447:H450),0)</f>
        <v>11989</v>
      </c>
      <c r="I451" s="12"/>
      <c r="J451" s="13">
        <f>TRUNC(SUMIF(N447:N450, N446, J447:J450),0)</f>
        <v>355</v>
      </c>
      <c r="K451" s="12"/>
      <c r="L451" s="13">
        <f>F451+H451+J451</f>
        <v>14172</v>
      </c>
      <c r="M451" s="8" t="s">
        <v>52</v>
      </c>
      <c r="N451" s="2" t="s">
        <v>68</v>
      </c>
      <c r="O451" s="2" t="s">
        <v>68</v>
      </c>
      <c r="P451" s="2" t="s">
        <v>52</v>
      </c>
      <c r="Q451" s="2" t="s">
        <v>52</v>
      </c>
      <c r="R451" s="2" t="s">
        <v>52</v>
      </c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2" t="s">
        <v>52</v>
      </c>
      <c r="AW451" s="2" t="s">
        <v>52</v>
      </c>
      <c r="AX451" s="2" t="s">
        <v>52</v>
      </c>
      <c r="AY451" s="2" t="s">
        <v>52</v>
      </c>
    </row>
    <row r="452" spans="1:51" ht="30" customHeight="1">
      <c r="A452" s="9"/>
      <c r="B452" s="9"/>
      <c r="C452" s="9"/>
      <c r="D452" s="9"/>
      <c r="E452" s="12"/>
      <c r="F452" s="13"/>
      <c r="G452" s="12"/>
      <c r="H452" s="13"/>
      <c r="I452" s="12"/>
      <c r="J452" s="13"/>
      <c r="K452" s="12"/>
      <c r="L452" s="13"/>
      <c r="M452" s="9"/>
    </row>
    <row r="453" spans="1:51" ht="30" customHeight="1">
      <c r="A453" s="47" t="s">
        <v>1232</v>
      </c>
      <c r="B453" s="47"/>
      <c r="C453" s="47"/>
      <c r="D453" s="47"/>
      <c r="E453" s="48"/>
      <c r="F453" s="49"/>
      <c r="G453" s="48"/>
      <c r="H453" s="49"/>
      <c r="I453" s="48"/>
      <c r="J453" s="49"/>
      <c r="K453" s="48"/>
      <c r="L453" s="49"/>
      <c r="M453" s="47"/>
      <c r="N453" s="1" t="s">
        <v>1224</v>
      </c>
    </row>
    <row r="454" spans="1:51" ht="30" customHeight="1">
      <c r="A454" s="8" t="s">
        <v>1234</v>
      </c>
      <c r="B454" s="8" t="s">
        <v>1222</v>
      </c>
      <c r="C454" s="8" t="s">
        <v>363</v>
      </c>
      <c r="D454" s="9">
        <v>1</v>
      </c>
      <c r="E454" s="12">
        <f>일위대가목록!E88</f>
        <v>76</v>
      </c>
      <c r="F454" s="13">
        <f>TRUNC(E454*D454,1)</f>
        <v>76</v>
      </c>
      <c r="G454" s="12">
        <f>일위대가목록!F88</f>
        <v>4881</v>
      </c>
      <c r="H454" s="13">
        <f>TRUNC(G454*D454,1)</f>
        <v>4881</v>
      </c>
      <c r="I454" s="12">
        <f>일위대가목록!G88</f>
        <v>149</v>
      </c>
      <c r="J454" s="13">
        <f>TRUNC(I454*D454,1)</f>
        <v>149</v>
      </c>
      <c r="K454" s="12">
        <f>TRUNC(E454+G454+I454,1)</f>
        <v>5106</v>
      </c>
      <c r="L454" s="13">
        <f>TRUNC(F454+H454+J454,1)</f>
        <v>5106</v>
      </c>
      <c r="M454" s="8" t="s">
        <v>1235</v>
      </c>
      <c r="N454" s="2" t="s">
        <v>1224</v>
      </c>
      <c r="O454" s="2" t="s">
        <v>1236</v>
      </c>
      <c r="P454" s="2" t="s">
        <v>64</v>
      </c>
      <c r="Q454" s="2" t="s">
        <v>65</v>
      </c>
      <c r="R454" s="2" t="s">
        <v>65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2" t="s">
        <v>52</v>
      </c>
      <c r="AW454" s="2" t="s">
        <v>1237</v>
      </c>
      <c r="AX454" s="2" t="s">
        <v>52</v>
      </c>
      <c r="AY454" s="2" t="s">
        <v>52</v>
      </c>
    </row>
    <row r="455" spans="1:51" ht="30" customHeight="1">
      <c r="A455" s="8" t="s">
        <v>1238</v>
      </c>
      <c r="B455" s="8" t="s">
        <v>1222</v>
      </c>
      <c r="C455" s="8" t="s">
        <v>363</v>
      </c>
      <c r="D455" s="9">
        <v>1</v>
      </c>
      <c r="E455" s="12">
        <f>일위대가목록!E89</f>
        <v>13</v>
      </c>
      <c r="F455" s="13">
        <f>TRUNC(E455*D455,1)</f>
        <v>13</v>
      </c>
      <c r="G455" s="12">
        <f>일위대가목록!F89</f>
        <v>1247</v>
      </c>
      <c r="H455" s="13">
        <f>TRUNC(G455*D455,1)</f>
        <v>1247</v>
      </c>
      <c r="I455" s="12">
        <f>일위대가목록!G89</f>
        <v>39</v>
      </c>
      <c r="J455" s="13">
        <f>TRUNC(I455*D455,1)</f>
        <v>39</v>
      </c>
      <c r="K455" s="12">
        <f>TRUNC(E455+G455+I455,1)</f>
        <v>1299</v>
      </c>
      <c r="L455" s="13">
        <f>TRUNC(F455+H455+J455,1)</f>
        <v>1299</v>
      </c>
      <c r="M455" s="8" t="s">
        <v>1239</v>
      </c>
      <c r="N455" s="2" t="s">
        <v>1224</v>
      </c>
      <c r="O455" s="2" t="s">
        <v>1240</v>
      </c>
      <c r="P455" s="2" t="s">
        <v>64</v>
      </c>
      <c r="Q455" s="2" t="s">
        <v>65</v>
      </c>
      <c r="R455" s="2" t="s">
        <v>65</v>
      </c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2" t="s">
        <v>52</v>
      </c>
      <c r="AW455" s="2" t="s">
        <v>1241</v>
      </c>
      <c r="AX455" s="2" t="s">
        <v>52</v>
      </c>
      <c r="AY455" s="2" t="s">
        <v>52</v>
      </c>
    </row>
    <row r="456" spans="1:51" ht="30" customHeight="1">
      <c r="A456" s="8" t="s">
        <v>608</v>
      </c>
      <c r="B456" s="8" t="s">
        <v>52</v>
      </c>
      <c r="C456" s="8" t="s">
        <v>52</v>
      </c>
      <c r="D456" s="9"/>
      <c r="E456" s="12"/>
      <c r="F456" s="13">
        <f>TRUNC(SUMIF(N454:N455, N453, F454:F455),0)</f>
        <v>89</v>
      </c>
      <c r="G456" s="12"/>
      <c r="H456" s="13">
        <f>TRUNC(SUMIF(N454:N455, N453, H454:H455),0)</f>
        <v>6128</v>
      </c>
      <c r="I456" s="12"/>
      <c r="J456" s="13">
        <f>TRUNC(SUMIF(N454:N455, N453, J454:J455),0)</f>
        <v>188</v>
      </c>
      <c r="K456" s="12"/>
      <c r="L456" s="13">
        <f>F456+H456+J456</f>
        <v>6405</v>
      </c>
      <c r="M456" s="8" t="s">
        <v>52</v>
      </c>
      <c r="N456" s="2" t="s">
        <v>68</v>
      </c>
      <c r="O456" s="2" t="s">
        <v>68</v>
      </c>
      <c r="P456" s="2" t="s">
        <v>52</v>
      </c>
      <c r="Q456" s="2" t="s">
        <v>52</v>
      </c>
      <c r="R456" s="2" t="s">
        <v>52</v>
      </c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2" t="s">
        <v>52</v>
      </c>
      <c r="AW456" s="2" t="s">
        <v>52</v>
      </c>
      <c r="AX456" s="2" t="s">
        <v>52</v>
      </c>
      <c r="AY456" s="2" t="s">
        <v>52</v>
      </c>
    </row>
    <row r="457" spans="1:51" ht="30" customHeight="1">
      <c r="A457" s="9"/>
      <c r="B457" s="9"/>
      <c r="C457" s="9"/>
      <c r="D457" s="9"/>
      <c r="E457" s="12"/>
      <c r="F457" s="13"/>
      <c r="G457" s="12"/>
      <c r="H457" s="13"/>
      <c r="I457" s="12"/>
      <c r="J457" s="13"/>
      <c r="K457" s="12"/>
      <c r="L457" s="13"/>
      <c r="M457" s="9"/>
    </row>
    <row r="458" spans="1:51" ht="30" customHeight="1">
      <c r="A458" s="47" t="s">
        <v>1242</v>
      </c>
      <c r="B458" s="47"/>
      <c r="C458" s="47"/>
      <c r="D458" s="47"/>
      <c r="E458" s="48"/>
      <c r="F458" s="49"/>
      <c r="G458" s="48"/>
      <c r="H458" s="49"/>
      <c r="I458" s="48"/>
      <c r="J458" s="49"/>
      <c r="K458" s="48"/>
      <c r="L458" s="49"/>
      <c r="M458" s="47"/>
      <c r="N458" s="1" t="s">
        <v>1229</v>
      </c>
    </row>
    <row r="459" spans="1:51" ht="30" customHeight="1">
      <c r="A459" s="8" t="s">
        <v>1244</v>
      </c>
      <c r="B459" s="8" t="s">
        <v>1227</v>
      </c>
      <c r="C459" s="8" t="s">
        <v>61</v>
      </c>
      <c r="D459" s="9">
        <v>1</v>
      </c>
      <c r="E459" s="12">
        <f>일위대가목록!E90</f>
        <v>795</v>
      </c>
      <c r="F459" s="13">
        <f>TRUNC(E459*D459,1)</f>
        <v>795</v>
      </c>
      <c r="G459" s="12">
        <f>일위대가목록!F90</f>
        <v>0</v>
      </c>
      <c r="H459" s="13">
        <f>TRUNC(G459*D459,1)</f>
        <v>0</v>
      </c>
      <c r="I459" s="12">
        <f>일위대가목록!G90</f>
        <v>0</v>
      </c>
      <c r="J459" s="13">
        <f>TRUNC(I459*D459,1)</f>
        <v>0</v>
      </c>
      <c r="K459" s="12">
        <f>TRUNC(E459+G459+I459,1)</f>
        <v>795</v>
      </c>
      <c r="L459" s="13">
        <f>TRUNC(F459+H459+J459,1)</f>
        <v>795</v>
      </c>
      <c r="M459" s="8" t="s">
        <v>1245</v>
      </c>
      <c r="N459" s="2" t="s">
        <v>1229</v>
      </c>
      <c r="O459" s="2" t="s">
        <v>1246</v>
      </c>
      <c r="P459" s="2" t="s">
        <v>64</v>
      </c>
      <c r="Q459" s="2" t="s">
        <v>65</v>
      </c>
      <c r="R459" s="2" t="s">
        <v>65</v>
      </c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2" t="s">
        <v>52</v>
      </c>
      <c r="AW459" s="2" t="s">
        <v>1247</v>
      </c>
      <c r="AX459" s="2" t="s">
        <v>52</v>
      </c>
      <c r="AY459" s="2" t="s">
        <v>52</v>
      </c>
    </row>
    <row r="460" spans="1:51" ht="30" customHeight="1">
      <c r="A460" s="8" t="s">
        <v>1244</v>
      </c>
      <c r="B460" s="8" t="s">
        <v>1248</v>
      </c>
      <c r="C460" s="8" t="s">
        <v>61</v>
      </c>
      <c r="D460" s="9">
        <v>1</v>
      </c>
      <c r="E460" s="12">
        <f>일위대가목록!E91</f>
        <v>0</v>
      </c>
      <c r="F460" s="13">
        <f>TRUNC(E460*D460,1)</f>
        <v>0</v>
      </c>
      <c r="G460" s="12">
        <f>일위대가목록!F91</f>
        <v>3393</v>
      </c>
      <c r="H460" s="13">
        <f>TRUNC(G460*D460,1)</f>
        <v>3393</v>
      </c>
      <c r="I460" s="12">
        <f>일위대가목록!G91</f>
        <v>0</v>
      </c>
      <c r="J460" s="13">
        <f>TRUNC(I460*D460,1)</f>
        <v>0</v>
      </c>
      <c r="K460" s="12">
        <f>TRUNC(E460+G460+I460,1)</f>
        <v>3393</v>
      </c>
      <c r="L460" s="13">
        <f>TRUNC(F460+H460+J460,1)</f>
        <v>3393</v>
      </c>
      <c r="M460" s="8" t="s">
        <v>1249</v>
      </c>
      <c r="N460" s="2" t="s">
        <v>1229</v>
      </c>
      <c r="O460" s="2" t="s">
        <v>1250</v>
      </c>
      <c r="P460" s="2" t="s">
        <v>64</v>
      </c>
      <c r="Q460" s="2" t="s">
        <v>65</v>
      </c>
      <c r="R460" s="2" t="s">
        <v>65</v>
      </c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2" t="s">
        <v>52</v>
      </c>
      <c r="AW460" s="2" t="s">
        <v>1251</v>
      </c>
      <c r="AX460" s="2" t="s">
        <v>52</v>
      </c>
      <c r="AY460" s="2" t="s">
        <v>52</v>
      </c>
    </row>
    <row r="461" spans="1:51" ht="30" customHeight="1">
      <c r="A461" s="8" t="s">
        <v>608</v>
      </c>
      <c r="B461" s="8" t="s">
        <v>52</v>
      </c>
      <c r="C461" s="8" t="s">
        <v>52</v>
      </c>
      <c r="D461" s="9"/>
      <c r="E461" s="12"/>
      <c r="F461" s="13">
        <f>TRUNC(SUMIF(N459:N460, N458, F459:F460),0)</f>
        <v>795</v>
      </c>
      <c r="G461" s="12"/>
      <c r="H461" s="13">
        <f>TRUNC(SUMIF(N459:N460, N458, H459:H460),0)</f>
        <v>3393</v>
      </c>
      <c r="I461" s="12"/>
      <c r="J461" s="13">
        <f>TRUNC(SUMIF(N459:N460, N458, J459:J460),0)</f>
        <v>0</v>
      </c>
      <c r="K461" s="12"/>
      <c r="L461" s="13">
        <f>F461+H461+J461</f>
        <v>4188</v>
      </c>
      <c r="M461" s="8" t="s">
        <v>52</v>
      </c>
      <c r="N461" s="2" t="s">
        <v>68</v>
      </c>
      <c r="O461" s="2" t="s">
        <v>68</v>
      </c>
      <c r="P461" s="2" t="s">
        <v>52</v>
      </c>
      <c r="Q461" s="2" t="s">
        <v>52</v>
      </c>
      <c r="R461" s="2" t="s">
        <v>52</v>
      </c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2" t="s">
        <v>52</v>
      </c>
      <c r="AW461" s="2" t="s">
        <v>52</v>
      </c>
      <c r="AX461" s="2" t="s">
        <v>52</v>
      </c>
      <c r="AY461" s="2" t="s">
        <v>52</v>
      </c>
    </row>
    <row r="462" spans="1:51" ht="30" customHeight="1">
      <c r="A462" s="9"/>
      <c r="B462" s="9"/>
      <c r="C462" s="9"/>
      <c r="D462" s="9"/>
      <c r="E462" s="12"/>
      <c r="F462" s="13"/>
      <c r="G462" s="12"/>
      <c r="H462" s="13"/>
      <c r="I462" s="12"/>
      <c r="J462" s="13"/>
      <c r="K462" s="12"/>
      <c r="L462" s="13"/>
      <c r="M462" s="9"/>
    </row>
    <row r="463" spans="1:51" ht="30" customHeight="1">
      <c r="A463" s="47" t="s">
        <v>1252</v>
      </c>
      <c r="B463" s="47"/>
      <c r="C463" s="47"/>
      <c r="D463" s="47"/>
      <c r="E463" s="48"/>
      <c r="F463" s="49"/>
      <c r="G463" s="48"/>
      <c r="H463" s="49"/>
      <c r="I463" s="48"/>
      <c r="J463" s="49"/>
      <c r="K463" s="48"/>
      <c r="L463" s="49"/>
      <c r="M463" s="47"/>
      <c r="N463" s="1" t="s">
        <v>1236</v>
      </c>
    </row>
    <row r="464" spans="1:51" ht="30" customHeight="1">
      <c r="A464" s="8" t="s">
        <v>1253</v>
      </c>
      <c r="B464" s="8" t="s">
        <v>1254</v>
      </c>
      <c r="C464" s="8" t="s">
        <v>363</v>
      </c>
      <c r="D464" s="9">
        <v>1.5709999999999998E-2</v>
      </c>
      <c r="E464" s="12">
        <f>단가대비표!O22</f>
        <v>2290</v>
      </c>
      <c r="F464" s="13">
        <f t="shared" ref="F464:F473" si="49">TRUNC(E464*D464,1)</f>
        <v>35.9</v>
      </c>
      <c r="G464" s="12">
        <f>단가대비표!P22</f>
        <v>0</v>
      </c>
      <c r="H464" s="13">
        <f t="shared" ref="H464:H473" si="50">TRUNC(G464*D464,1)</f>
        <v>0</v>
      </c>
      <c r="I464" s="12">
        <f>단가대비표!V22</f>
        <v>0</v>
      </c>
      <c r="J464" s="13">
        <f t="shared" ref="J464:J473" si="51">TRUNC(I464*D464,1)</f>
        <v>0</v>
      </c>
      <c r="K464" s="12">
        <f t="shared" ref="K464:K473" si="52">TRUNC(E464+G464+I464,1)</f>
        <v>2290</v>
      </c>
      <c r="L464" s="13">
        <f t="shared" ref="L464:L473" si="53">TRUNC(F464+H464+J464,1)</f>
        <v>35.9</v>
      </c>
      <c r="M464" s="8" t="s">
        <v>52</v>
      </c>
      <c r="N464" s="2" t="s">
        <v>1236</v>
      </c>
      <c r="O464" s="2" t="s">
        <v>1255</v>
      </c>
      <c r="P464" s="2" t="s">
        <v>65</v>
      </c>
      <c r="Q464" s="2" t="s">
        <v>65</v>
      </c>
      <c r="R464" s="2" t="s">
        <v>64</v>
      </c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2" t="s">
        <v>52</v>
      </c>
      <c r="AW464" s="2" t="s">
        <v>1256</v>
      </c>
      <c r="AX464" s="2" t="s">
        <v>52</v>
      </c>
      <c r="AY464" s="2" t="s">
        <v>52</v>
      </c>
    </row>
    <row r="465" spans="1:51" ht="30" customHeight="1">
      <c r="A465" s="8" t="s">
        <v>1066</v>
      </c>
      <c r="B465" s="8" t="s">
        <v>1257</v>
      </c>
      <c r="C465" s="8" t="s">
        <v>797</v>
      </c>
      <c r="D465" s="9">
        <v>5.3550000000000004</v>
      </c>
      <c r="E465" s="12">
        <f>단가대비표!O14</f>
        <v>2.2200000000000002</v>
      </c>
      <c r="F465" s="13">
        <f t="shared" si="49"/>
        <v>11.8</v>
      </c>
      <c r="G465" s="12">
        <f>단가대비표!P14</f>
        <v>0</v>
      </c>
      <c r="H465" s="13">
        <f t="shared" si="50"/>
        <v>0</v>
      </c>
      <c r="I465" s="12">
        <f>단가대비표!V14</f>
        <v>0</v>
      </c>
      <c r="J465" s="13">
        <f t="shared" si="51"/>
        <v>0</v>
      </c>
      <c r="K465" s="12">
        <f t="shared" si="52"/>
        <v>2.2000000000000002</v>
      </c>
      <c r="L465" s="13">
        <f t="shared" si="53"/>
        <v>11.8</v>
      </c>
      <c r="M465" s="8" t="s">
        <v>1069</v>
      </c>
      <c r="N465" s="2" t="s">
        <v>1236</v>
      </c>
      <c r="O465" s="2" t="s">
        <v>1258</v>
      </c>
      <c r="P465" s="2" t="s">
        <v>65</v>
      </c>
      <c r="Q465" s="2" t="s">
        <v>65</v>
      </c>
      <c r="R465" s="2" t="s">
        <v>64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2" t="s">
        <v>52</v>
      </c>
      <c r="AW465" s="2" t="s">
        <v>1259</v>
      </c>
      <c r="AX465" s="2" t="s">
        <v>52</v>
      </c>
      <c r="AY465" s="2" t="s">
        <v>52</v>
      </c>
    </row>
    <row r="466" spans="1:51" ht="30" customHeight="1">
      <c r="A466" s="8" t="s">
        <v>1072</v>
      </c>
      <c r="B466" s="8" t="s">
        <v>1073</v>
      </c>
      <c r="C466" s="8" t="s">
        <v>363</v>
      </c>
      <c r="D466" s="9">
        <v>2.3999999999999998E-3</v>
      </c>
      <c r="E466" s="12">
        <f>단가대비표!O20</f>
        <v>12042</v>
      </c>
      <c r="F466" s="13">
        <f t="shared" si="49"/>
        <v>28.9</v>
      </c>
      <c r="G466" s="12">
        <f>단가대비표!P20</f>
        <v>0</v>
      </c>
      <c r="H466" s="13">
        <f t="shared" si="50"/>
        <v>0</v>
      </c>
      <c r="I466" s="12">
        <f>단가대비표!V20</f>
        <v>0</v>
      </c>
      <c r="J466" s="13">
        <f t="shared" si="51"/>
        <v>0</v>
      </c>
      <c r="K466" s="12">
        <f t="shared" si="52"/>
        <v>12042</v>
      </c>
      <c r="L466" s="13">
        <f t="shared" si="53"/>
        <v>28.9</v>
      </c>
      <c r="M466" s="8" t="s">
        <v>52</v>
      </c>
      <c r="N466" s="2" t="s">
        <v>1236</v>
      </c>
      <c r="O466" s="2" t="s">
        <v>1074</v>
      </c>
      <c r="P466" s="2" t="s">
        <v>65</v>
      </c>
      <c r="Q466" s="2" t="s">
        <v>65</v>
      </c>
      <c r="R466" s="2" t="s">
        <v>64</v>
      </c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2" t="s">
        <v>52</v>
      </c>
      <c r="AW466" s="2" t="s">
        <v>1260</v>
      </c>
      <c r="AX466" s="2" t="s">
        <v>52</v>
      </c>
      <c r="AY466" s="2" t="s">
        <v>52</v>
      </c>
    </row>
    <row r="467" spans="1:51" ht="30" customHeight="1">
      <c r="A467" s="8" t="s">
        <v>1261</v>
      </c>
      <c r="B467" s="8" t="s">
        <v>1262</v>
      </c>
      <c r="C467" s="8" t="s">
        <v>1263</v>
      </c>
      <c r="D467" s="9">
        <v>1.771E-2</v>
      </c>
      <c r="E467" s="12">
        <f>일위대가목록!E92</f>
        <v>0</v>
      </c>
      <c r="F467" s="13">
        <f t="shared" si="49"/>
        <v>0</v>
      </c>
      <c r="G467" s="12">
        <f>일위대가목록!F92</f>
        <v>0</v>
      </c>
      <c r="H467" s="13">
        <f t="shared" si="50"/>
        <v>0</v>
      </c>
      <c r="I467" s="12">
        <f>일위대가목록!G92</f>
        <v>137</v>
      </c>
      <c r="J467" s="13">
        <f t="shared" si="51"/>
        <v>2.4</v>
      </c>
      <c r="K467" s="12">
        <f t="shared" si="52"/>
        <v>137</v>
      </c>
      <c r="L467" s="13">
        <f t="shared" si="53"/>
        <v>2.4</v>
      </c>
      <c r="M467" s="8" t="s">
        <v>1264</v>
      </c>
      <c r="N467" s="2" t="s">
        <v>1236</v>
      </c>
      <c r="O467" s="2" t="s">
        <v>1265</v>
      </c>
      <c r="P467" s="2" t="s">
        <v>64</v>
      </c>
      <c r="Q467" s="2" t="s">
        <v>65</v>
      </c>
      <c r="R467" s="2" t="s">
        <v>65</v>
      </c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2" t="s">
        <v>52</v>
      </c>
      <c r="AW467" s="2" t="s">
        <v>1266</v>
      </c>
      <c r="AX467" s="2" t="s">
        <v>52</v>
      </c>
      <c r="AY467" s="2" t="s">
        <v>52</v>
      </c>
    </row>
    <row r="468" spans="1:51" ht="30" customHeight="1">
      <c r="A468" s="8" t="s">
        <v>1267</v>
      </c>
      <c r="B468" s="8" t="s">
        <v>1268</v>
      </c>
      <c r="C468" s="8" t="s">
        <v>1269</v>
      </c>
      <c r="D468" s="9">
        <v>1.0710000000000001E-2</v>
      </c>
      <c r="E468" s="12">
        <f>단가대비표!O87</f>
        <v>0</v>
      </c>
      <c r="F468" s="13">
        <f t="shared" si="49"/>
        <v>0</v>
      </c>
      <c r="G468" s="12">
        <f>단가대비표!P87</f>
        <v>0</v>
      </c>
      <c r="H468" s="13">
        <f t="shared" si="50"/>
        <v>0</v>
      </c>
      <c r="I468" s="12">
        <f>단가대비표!V87</f>
        <v>87</v>
      </c>
      <c r="J468" s="13">
        <f t="shared" si="51"/>
        <v>0.9</v>
      </c>
      <c r="K468" s="12">
        <f t="shared" si="52"/>
        <v>87</v>
      </c>
      <c r="L468" s="13">
        <f t="shared" si="53"/>
        <v>0.9</v>
      </c>
      <c r="M468" s="8" t="s">
        <v>52</v>
      </c>
      <c r="N468" s="2" t="s">
        <v>1236</v>
      </c>
      <c r="O468" s="2" t="s">
        <v>1270</v>
      </c>
      <c r="P468" s="2" t="s">
        <v>65</v>
      </c>
      <c r="Q468" s="2" t="s">
        <v>65</v>
      </c>
      <c r="R468" s="2" t="s">
        <v>64</v>
      </c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2" t="s">
        <v>52</v>
      </c>
      <c r="AW468" s="2" t="s">
        <v>1271</v>
      </c>
      <c r="AX468" s="2" t="s">
        <v>52</v>
      </c>
      <c r="AY468" s="2" t="s">
        <v>52</v>
      </c>
    </row>
    <row r="469" spans="1:51" ht="30" customHeight="1">
      <c r="A469" s="8" t="s">
        <v>1102</v>
      </c>
      <c r="B469" s="8" t="s">
        <v>612</v>
      </c>
      <c r="C469" s="8" t="s">
        <v>605</v>
      </c>
      <c r="D469" s="9">
        <v>2.18E-2</v>
      </c>
      <c r="E469" s="12">
        <f>단가대비표!O90</f>
        <v>0</v>
      </c>
      <c r="F469" s="13">
        <f t="shared" si="49"/>
        <v>0</v>
      </c>
      <c r="G469" s="12">
        <f>단가대비표!P90</f>
        <v>192968</v>
      </c>
      <c r="H469" s="13">
        <f t="shared" si="50"/>
        <v>4206.7</v>
      </c>
      <c r="I469" s="12">
        <f>단가대비표!V90</f>
        <v>0</v>
      </c>
      <c r="J469" s="13">
        <f t="shared" si="51"/>
        <v>0</v>
      </c>
      <c r="K469" s="12">
        <f t="shared" si="52"/>
        <v>192968</v>
      </c>
      <c r="L469" s="13">
        <f t="shared" si="53"/>
        <v>4206.7</v>
      </c>
      <c r="M469" s="8" t="s">
        <v>52</v>
      </c>
      <c r="N469" s="2" t="s">
        <v>1236</v>
      </c>
      <c r="O469" s="2" t="s">
        <v>1103</v>
      </c>
      <c r="P469" s="2" t="s">
        <v>65</v>
      </c>
      <c r="Q469" s="2" t="s">
        <v>65</v>
      </c>
      <c r="R469" s="2" t="s">
        <v>64</v>
      </c>
      <c r="S469" s="3"/>
      <c r="T469" s="3"/>
      <c r="U469" s="3"/>
      <c r="V469" s="3">
        <v>1</v>
      </c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2" t="s">
        <v>52</v>
      </c>
      <c r="AW469" s="2" t="s">
        <v>1272</v>
      </c>
      <c r="AX469" s="2" t="s">
        <v>52</v>
      </c>
      <c r="AY469" s="2" t="s">
        <v>52</v>
      </c>
    </row>
    <row r="470" spans="1:51" ht="30" customHeight="1">
      <c r="A470" s="8" t="s">
        <v>603</v>
      </c>
      <c r="B470" s="8" t="s">
        <v>604</v>
      </c>
      <c r="C470" s="8" t="s">
        <v>605</v>
      </c>
      <c r="D470" s="9">
        <v>5.5999999999999995E-4</v>
      </c>
      <c r="E470" s="12">
        <f>단가대비표!O88</f>
        <v>0</v>
      </c>
      <c r="F470" s="13">
        <f t="shared" si="49"/>
        <v>0</v>
      </c>
      <c r="G470" s="12">
        <f>단가대비표!P88</f>
        <v>138290</v>
      </c>
      <c r="H470" s="13">
        <f t="shared" si="50"/>
        <v>77.400000000000006</v>
      </c>
      <c r="I470" s="12">
        <f>단가대비표!V88</f>
        <v>0</v>
      </c>
      <c r="J470" s="13">
        <f t="shared" si="51"/>
        <v>0</v>
      </c>
      <c r="K470" s="12">
        <f t="shared" si="52"/>
        <v>138290</v>
      </c>
      <c r="L470" s="13">
        <f t="shared" si="53"/>
        <v>77.400000000000006</v>
      </c>
      <c r="M470" s="8" t="s">
        <v>52</v>
      </c>
      <c r="N470" s="2" t="s">
        <v>1236</v>
      </c>
      <c r="O470" s="2" t="s">
        <v>606</v>
      </c>
      <c r="P470" s="2" t="s">
        <v>65</v>
      </c>
      <c r="Q470" s="2" t="s">
        <v>65</v>
      </c>
      <c r="R470" s="2" t="s">
        <v>64</v>
      </c>
      <c r="S470" s="3"/>
      <c r="T470" s="3"/>
      <c r="U470" s="3"/>
      <c r="V470" s="3">
        <v>1</v>
      </c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2" t="s">
        <v>52</v>
      </c>
      <c r="AW470" s="2" t="s">
        <v>1273</v>
      </c>
      <c r="AX470" s="2" t="s">
        <v>52</v>
      </c>
      <c r="AY470" s="2" t="s">
        <v>52</v>
      </c>
    </row>
    <row r="471" spans="1:51" ht="30" customHeight="1">
      <c r="A471" s="8" t="s">
        <v>1077</v>
      </c>
      <c r="B471" s="8" t="s">
        <v>612</v>
      </c>
      <c r="C471" s="8" t="s">
        <v>605</v>
      </c>
      <c r="D471" s="9">
        <v>2.2100000000000002E-3</v>
      </c>
      <c r="E471" s="12">
        <f>단가대비표!O92</f>
        <v>0</v>
      </c>
      <c r="F471" s="13">
        <f t="shared" si="49"/>
        <v>0</v>
      </c>
      <c r="G471" s="12">
        <f>단가대비표!P92</f>
        <v>223094</v>
      </c>
      <c r="H471" s="13">
        <f t="shared" si="50"/>
        <v>493</v>
      </c>
      <c r="I471" s="12">
        <f>단가대비표!V92</f>
        <v>0</v>
      </c>
      <c r="J471" s="13">
        <f t="shared" si="51"/>
        <v>0</v>
      </c>
      <c r="K471" s="12">
        <f t="shared" si="52"/>
        <v>223094</v>
      </c>
      <c r="L471" s="13">
        <f t="shared" si="53"/>
        <v>493</v>
      </c>
      <c r="M471" s="8" t="s">
        <v>52</v>
      </c>
      <c r="N471" s="2" t="s">
        <v>1236</v>
      </c>
      <c r="O471" s="2" t="s">
        <v>1078</v>
      </c>
      <c r="P471" s="2" t="s">
        <v>65</v>
      </c>
      <c r="Q471" s="2" t="s">
        <v>65</v>
      </c>
      <c r="R471" s="2" t="s">
        <v>64</v>
      </c>
      <c r="S471" s="3"/>
      <c r="T471" s="3"/>
      <c r="U471" s="3"/>
      <c r="V471" s="3">
        <v>1</v>
      </c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2" t="s">
        <v>52</v>
      </c>
      <c r="AW471" s="2" t="s">
        <v>1274</v>
      </c>
      <c r="AX471" s="2" t="s">
        <v>52</v>
      </c>
      <c r="AY471" s="2" t="s">
        <v>52</v>
      </c>
    </row>
    <row r="472" spans="1:51" ht="30" customHeight="1">
      <c r="A472" s="8" t="s">
        <v>1275</v>
      </c>
      <c r="B472" s="8" t="s">
        <v>604</v>
      </c>
      <c r="C472" s="8" t="s">
        <v>605</v>
      </c>
      <c r="D472" s="9">
        <v>6.3000000000000003E-4</v>
      </c>
      <c r="E472" s="12">
        <f>단가대비표!O89</f>
        <v>0</v>
      </c>
      <c r="F472" s="13">
        <f t="shared" si="49"/>
        <v>0</v>
      </c>
      <c r="G472" s="12">
        <f>단가대비표!P89</f>
        <v>166063</v>
      </c>
      <c r="H472" s="13">
        <f t="shared" si="50"/>
        <v>104.6</v>
      </c>
      <c r="I472" s="12">
        <f>단가대비표!V89</f>
        <v>0</v>
      </c>
      <c r="J472" s="13">
        <f t="shared" si="51"/>
        <v>0</v>
      </c>
      <c r="K472" s="12">
        <f t="shared" si="52"/>
        <v>166063</v>
      </c>
      <c r="L472" s="13">
        <f t="shared" si="53"/>
        <v>104.6</v>
      </c>
      <c r="M472" s="8" t="s">
        <v>52</v>
      </c>
      <c r="N472" s="2" t="s">
        <v>1236</v>
      </c>
      <c r="O472" s="2" t="s">
        <v>1276</v>
      </c>
      <c r="P472" s="2" t="s">
        <v>65</v>
      </c>
      <c r="Q472" s="2" t="s">
        <v>65</v>
      </c>
      <c r="R472" s="2" t="s">
        <v>64</v>
      </c>
      <c r="S472" s="3"/>
      <c r="T472" s="3"/>
      <c r="U472" s="3"/>
      <c r="V472" s="3">
        <v>1</v>
      </c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2" t="s">
        <v>52</v>
      </c>
      <c r="AW472" s="2" t="s">
        <v>1277</v>
      </c>
      <c r="AX472" s="2" t="s">
        <v>52</v>
      </c>
      <c r="AY472" s="2" t="s">
        <v>52</v>
      </c>
    </row>
    <row r="473" spans="1:51" ht="30" customHeight="1">
      <c r="A473" s="8" t="s">
        <v>616</v>
      </c>
      <c r="B473" s="8" t="s">
        <v>760</v>
      </c>
      <c r="C473" s="8" t="s">
        <v>312</v>
      </c>
      <c r="D473" s="9">
        <v>1</v>
      </c>
      <c r="E473" s="12">
        <v>0</v>
      </c>
      <c r="F473" s="13">
        <f t="shared" si="49"/>
        <v>0</v>
      </c>
      <c r="G473" s="12">
        <v>0</v>
      </c>
      <c r="H473" s="13">
        <f t="shared" si="50"/>
        <v>0</v>
      </c>
      <c r="I473" s="12">
        <f>TRUNC(SUMIF(V464:V473, RIGHTB(O473, 1), H464:H473)*U473, 2)</f>
        <v>146.44999999999999</v>
      </c>
      <c r="J473" s="13">
        <f t="shared" si="51"/>
        <v>146.4</v>
      </c>
      <c r="K473" s="12">
        <f t="shared" si="52"/>
        <v>146.4</v>
      </c>
      <c r="L473" s="13">
        <f t="shared" si="53"/>
        <v>146.4</v>
      </c>
      <c r="M473" s="8" t="s">
        <v>52</v>
      </c>
      <c r="N473" s="2" t="s">
        <v>1236</v>
      </c>
      <c r="O473" s="2" t="s">
        <v>313</v>
      </c>
      <c r="P473" s="2" t="s">
        <v>65</v>
      </c>
      <c r="Q473" s="2" t="s">
        <v>65</v>
      </c>
      <c r="R473" s="2" t="s">
        <v>65</v>
      </c>
      <c r="S473" s="3">
        <v>1</v>
      </c>
      <c r="T473" s="3">
        <v>2</v>
      </c>
      <c r="U473" s="3">
        <v>0.03</v>
      </c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2" t="s">
        <v>52</v>
      </c>
      <c r="AW473" s="2" t="s">
        <v>1278</v>
      </c>
      <c r="AX473" s="2" t="s">
        <v>52</v>
      </c>
      <c r="AY473" s="2" t="s">
        <v>52</v>
      </c>
    </row>
    <row r="474" spans="1:51" ht="30" customHeight="1">
      <c r="A474" s="8" t="s">
        <v>608</v>
      </c>
      <c r="B474" s="8" t="s">
        <v>52</v>
      </c>
      <c r="C474" s="8" t="s">
        <v>52</v>
      </c>
      <c r="D474" s="9"/>
      <c r="E474" s="12"/>
      <c r="F474" s="13">
        <f>TRUNC(SUMIF(N464:N473, N463, F464:F473),0)</f>
        <v>76</v>
      </c>
      <c r="G474" s="12"/>
      <c r="H474" s="13">
        <f>TRUNC(SUMIF(N464:N473, N463, H464:H473),0)</f>
        <v>4881</v>
      </c>
      <c r="I474" s="12"/>
      <c r="J474" s="13">
        <f>TRUNC(SUMIF(N464:N473, N463, J464:J473),0)</f>
        <v>149</v>
      </c>
      <c r="K474" s="12"/>
      <c r="L474" s="13">
        <f>F474+H474+J474</f>
        <v>5106</v>
      </c>
      <c r="M474" s="8" t="s">
        <v>52</v>
      </c>
      <c r="N474" s="2" t="s">
        <v>68</v>
      </c>
      <c r="O474" s="2" t="s">
        <v>68</v>
      </c>
      <c r="P474" s="2" t="s">
        <v>52</v>
      </c>
      <c r="Q474" s="2" t="s">
        <v>52</v>
      </c>
      <c r="R474" s="2" t="s">
        <v>52</v>
      </c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2" t="s">
        <v>52</v>
      </c>
      <c r="AW474" s="2" t="s">
        <v>52</v>
      </c>
      <c r="AX474" s="2" t="s">
        <v>52</v>
      </c>
      <c r="AY474" s="2" t="s">
        <v>52</v>
      </c>
    </row>
    <row r="475" spans="1:51" ht="30" customHeight="1">
      <c r="A475" s="9"/>
      <c r="B475" s="9"/>
      <c r="C475" s="9"/>
      <c r="D475" s="9"/>
      <c r="E475" s="12"/>
      <c r="F475" s="13"/>
      <c r="G475" s="12"/>
      <c r="H475" s="13"/>
      <c r="I475" s="12"/>
      <c r="J475" s="13"/>
      <c r="K475" s="12"/>
      <c r="L475" s="13"/>
      <c r="M475" s="9"/>
    </row>
    <row r="476" spans="1:51" ht="30" customHeight="1">
      <c r="A476" s="47" t="s">
        <v>1279</v>
      </c>
      <c r="B476" s="47"/>
      <c r="C476" s="47"/>
      <c r="D476" s="47"/>
      <c r="E476" s="48"/>
      <c r="F476" s="49"/>
      <c r="G476" s="48"/>
      <c r="H476" s="49"/>
      <c r="I476" s="48"/>
      <c r="J476" s="49"/>
      <c r="K476" s="48"/>
      <c r="L476" s="49"/>
      <c r="M476" s="47"/>
      <c r="N476" s="1" t="s">
        <v>1240</v>
      </c>
    </row>
    <row r="477" spans="1:51" ht="30" customHeight="1">
      <c r="A477" s="8" t="s">
        <v>1253</v>
      </c>
      <c r="B477" s="8" t="s">
        <v>1254</v>
      </c>
      <c r="C477" s="8" t="s">
        <v>363</v>
      </c>
      <c r="D477" s="9">
        <v>2.7699999999999999E-3</v>
      </c>
      <c r="E477" s="12">
        <f>단가대비표!O22</f>
        <v>2290</v>
      </c>
      <c r="F477" s="13">
        <f t="shared" ref="F477:F486" si="54">TRUNC(E477*D477,1)</f>
        <v>6.3</v>
      </c>
      <c r="G477" s="12">
        <f>단가대비표!P22</f>
        <v>0</v>
      </c>
      <c r="H477" s="13">
        <f t="shared" ref="H477:H486" si="55">TRUNC(G477*D477,1)</f>
        <v>0</v>
      </c>
      <c r="I477" s="12">
        <f>단가대비표!V22</f>
        <v>0</v>
      </c>
      <c r="J477" s="13">
        <f t="shared" ref="J477:J486" si="56">TRUNC(I477*D477,1)</f>
        <v>0</v>
      </c>
      <c r="K477" s="12">
        <f t="shared" ref="K477:K486" si="57">TRUNC(E477+G477+I477,1)</f>
        <v>2290</v>
      </c>
      <c r="L477" s="13">
        <f t="shared" ref="L477:L486" si="58">TRUNC(F477+H477+J477,1)</f>
        <v>6.3</v>
      </c>
      <c r="M477" s="8" t="s">
        <v>52</v>
      </c>
      <c r="N477" s="2" t="s">
        <v>1240</v>
      </c>
      <c r="O477" s="2" t="s">
        <v>1255</v>
      </c>
      <c r="P477" s="2" t="s">
        <v>65</v>
      </c>
      <c r="Q477" s="2" t="s">
        <v>65</v>
      </c>
      <c r="R477" s="2" t="s">
        <v>64</v>
      </c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2" t="s">
        <v>52</v>
      </c>
      <c r="AW477" s="2" t="s">
        <v>1280</v>
      </c>
      <c r="AX477" s="2" t="s">
        <v>52</v>
      </c>
      <c r="AY477" s="2" t="s">
        <v>52</v>
      </c>
    </row>
    <row r="478" spans="1:51" ht="30" customHeight="1">
      <c r="A478" s="8" t="s">
        <v>1066</v>
      </c>
      <c r="B478" s="8" t="s">
        <v>1257</v>
      </c>
      <c r="C478" s="8" t="s">
        <v>797</v>
      </c>
      <c r="D478" s="9">
        <v>0.94499999999999995</v>
      </c>
      <c r="E478" s="12">
        <f>단가대비표!O14</f>
        <v>2.2200000000000002</v>
      </c>
      <c r="F478" s="13">
        <f t="shared" si="54"/>
        <v>2</v>
      </c>
      <c r="G478" s="12">
        <f>단가대비표!P14</f>
        <v>0</v>
      </c>
      <c r="H478" s="13">
        <f t="shared" si="55"/>
        <v>0</v>
      </c>
      <c r="I478" s="12">
        <f>단가대비표!V14</f>
        <v>0</v>
      </c>
      <c r="J478" s="13">
        <f t="shared" si="56"/>
        <v>0</v>
      </c>
      <c r="K478" s="12">
        <f t="shared" si="57"/>
        <v>2.2000000000000002</v>
      </c>
      <c r="L478" s="13">
        <f t="shared" si="58"/>
        <v>2</v>
      </c>
      <c r="M478" s="8" t="s">
        <v>1069</v>
      </c>
      <c r="N478" s="2" t="s">
        <v>1240</v>
      </c>
      <c r="O478" s="2" t="s">
        <v>1258</v>
      </c>
      <c r="P478" s="2" t="s">
        <v>65</v>
      </c>
      <c r="Q478" s="2" t="s">
        <v>65</v>
      </c>
      <c r="R478" s="2" t="s">
        <v>64</v>
      </c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2" t="s">
        <v>52</v>
      </c>
      <c r="AW478" s="2" t="s">
        <v>1281</v>
      </c>
      <c r="AX478" s="2" t="s">
        <v>52</v>
      </c>
      <c r="AY478" s="2" t="s">
        <v>52</v>
      </c>
    </row>
    <row r="479" spans="1:51" ht="30" customHeight="1">
      <c r="A479" s="8" t="s">
        <v>1072</v>
      </c>
      <c r="B479" s="8" t="s">
        <v>1073</v>
      </c>
      <c r="C479" s="8" t="s">
        <v>363</v>
      </c>
      <c r="D479" s="9">
        <v>4.0000000000000002E-4</v>
      </c>
      <c r="E479" s="12">
        <f>단가대비표!O20</f>
        <v>12042</v>
      </c>
      <c r="F479" s="13">
        <f t="shared" si="54"/>
        <v>4.8</v>
      </c>
      <c r="G479" s="12">
        <f>단가대비표!P20</f>
        <v>0</v>
      </c>
      <c r="H479" s="13">
        <f t="shared" si="55"/>
        <v>0</v>
      </c>
      <c r="I479" s="12">
        <f>단가대비표!V20</f>
        <v>0</v>
      </c>
      <c r="J479" s="13">
        <f t="shared" si="56"/>
        <v>0</v>
      </c>
      <c r="K479" s="12">
        <f t="shared" si="57"/>
        <v>12042</v>
      </c>
      <c r="L479" s="13">
        <f t="shared" si="58"/>
        <v>4.8</v>
      </c>
      <c r="M479" s="8" t="s">
        <v>52</v>
      </c>
      <c r="N479" s="2" t="s">
        <v>1240</v>
      </c>
      <c r="O479" s="2" t="s">
        <v>1074</v>
      </c>
      <c r="P479" s="2" t="s">
        <v>65</v>
      </c>
      <c r="Q479" s="2" t="s">
        <v>65</v>
      </c>
      <c r="R479" s="2" t="s">
        <v>64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2" t="s">
        <v>52</v>
      </c>
      <c r="AW479" s="2" t="s">
        <v>1282</v>
      </c>
      <c r="AX479" s="2" t="s">
        <v>52</v>
      </c>
      <c r="AY479" s="2" t="s">
        <v>52</v>
      </c>
    </row>
    <row r="480" spans="1:51" ht="30" customHeight="1">
      <c r="A480" s="8" t="s">
        <v>1261</v>
      </c>
      <c r="B480" s="8" t="s">
        <v>1262</v>
      </c>
      <c r="C480" s="8" t="s">
        <v>1263</v>
      </c>
      <c r="D480" s="9">
        <v>3.1199999999999999E-3</v>
      </c>
      <c r="E480" s="12">
        <f>일위대가목록!E92</f>
        <v>0</v>
      </c>
      <c r="F480" s="13">
        <f t="shared" si="54"/>
        <v>0</v>
      </c>
      <c r="G480" s="12">
        <f>일위대가목록!F92</f>
        <v>0</v>
      </c>
      <c r="H480" s="13">
        <f t="shared" si="55"/>
        <v>0</v>
      </c>
      <c r="I480" s="12">
        <f>일위대가목록!G92</f>
        <v>137</v>
      </c>
      <c r="J480" s="13">
        <f t="shared" si="56"/>
        <v>0.4</v>
      </c>
      <c r="K480" s="12">
        <f t="shared" si="57"/>
        <v>137</v>
      </c>
      <c r="L480" s="13">
        <f t="shared" si="58"/>
        <v>0.4</v>
      </c>
      <c r="M480" s="8" t="s">
        <v>1264</v>
      </c>
      <c r="N480" s="2" t="s">
        <v>1240</v>
      </c>
      <c r="O480" s="2" t="s">
        <v>1265</v>
      </c>
      <c r="P480" s="2" t="s">
        <v>64</v>
      </c>
      <c r="Q480" s="2" t="s">
        <v>65</v>
      </c>
      <c r="R480" s="2" t="s">
        <v>65</v>
      </c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2" t="s">
        <v>52</v>
      </c>
      <c r="AW480" s="2" t="s">
        <v>1283</v>
      </c>
      <c r="AX480" s="2" t="s">
        <v>52</v>
      </c>
      <c r="AY480" s="2" t="s">
        <v>52</v>
      </c>
    </row>
    <row r="481" spans="1:51" ht="30" customHeight="1">
      <c r="A481" s="8" t="s">
        <v>1267</v>
      </c>
      <c r="B481" s="8" t="s">
        <v>1268</v>
      </c>
      <c r="C481" s="8" t="s">
        <v>1269</v>
      </c>
      <c r="D481" s="9">
        <v>1.89E-2</v>
      </c>
      <c r="E481" s="12">
        <f>단가대비표!O87</f>
        <v>0</v>
      </c>
      <c r="F481" s="13">
        <f t="shared" si="54"/>
        <v>0</v>
      </c>
      <c r="G481" s="12">
        <f>단가대비표!P87</f>
        <v>0</v>
      </c>
      <c r="H481" s="13">
        <f t="shared" si="55"/>
        <v>0</v>
      </c>
      <c r="I481" s="12">
        <f>단가대비표!V87</f>
        <v>87</v>
      </c>
      <c r="J481" s="13">
        <f t="shared" si="56"/>
        <v>1.6</v>
      </c>
      <c r="K481" s="12">
        <f t="shared" si="57"/>
        <v>87</v>
      </c>
      <c r="L481" s="13">
        <f t="shared" si="58"/>
        <v>1.6</v>
      </c>
      <c r="M481" s="8" t="s">
        <v>52</v>
      </c>
      <c r="N481" s="2" t="s">
        <v>1240</v>
      </c>
      <c r="O481" s="2" t="s">
        <v>1270</v>
      </c>
      <c r="P481" s="2" t="s">
        <v>65</v>
      </c>
      <c r="Q481" s="2" t="s">
        <v>65</v>
      </c>
      <c r="R481" s="2" t="s">
        <v>64</v>
      </c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2" t="s">
        <v>52</v>
      </c>
      <c r="AW481" s="2" t="s">
        <v>1284</v>
      </c>
      <c r="AX481" s="2" t="s">
        <v>52</v>
      </c>
      <c r="AY481" s="2" t="s">
        <v>52</v>
      </c>
    </row>
    <row r="482" spans="1:51" ht="30" customHeight="1">
      <c r="A482" s="8" t="s">
        <v>1102</v>
      </c>
      <c r="B482" s="8" t="s">
        <v>612</v>
      </c>
      <c r="C482" s="8" t="s">
        <v>605</v>
      </c>
      <c r="D482" s="9">
        <v>5.8500000000000002E-3</v>
      </c>
      <c r="E482" s="12">
        <f>단가대비표!O90</f>
        <v>0</v>
      </c>
      <c r="F482" s="13">
        <f t="shared" si="54"/>
        <v>0</v>
      </c>
      <c r="G482" s="12">
        <f>단가대비표!P90</f>
        <v>192968</v>
      </c>
      <c r="H482" s="13">
        <f t="shared" si="55"/>
        <v>1128.8</v>
      </c>
      <c r="I482" s="12">
        <f>단가대비표!V90</f>
        <v>0</v>
      </c>
      <c r="J482" s="13">
        <f t="shared" si="56"/>
        <v>0</v>
      </c>
      <c r="K482" s="12">
        <f t="shared" si="57"/>
        <v>192968</v>
      </c>
      <c r="L482" s="13">
        <f t="shared" si="58"/>
        <v>1128.8</v>
      </c>
      <c r="M482" s="8" t="s">
        <v>52</v>
      </c>
      <c r="N482" s="2" t="s">
        <v>1240</v>
      </c>
      <c r="O482" s="2" t="s">
        <v>1103</v>
      </c>
      <c r="P482" s="2" t="s">
        <v>65</v>
      </c>
      <c r="Q482" s="2" t="s">
        <v>65</v>
      </c>
      <c r="R482" s="2" t="s">
        <v>64</v>
      </c>
      <c r="S482" s="3"/>
      <c r="T482" s="3"/>
      <c r="U482" s="3"/>
      <c r="V482" s="3">
        <v>1</v>
      </c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2" t="s">
        <v>52</v>
      </c>
      <c r="AW482" s="2" t="s">
        <v>1285</v>
      </c>
      <c r="AX482" s="2" t="s">
        <v>52</v>
      </c>
      <c r="AY482" s="2" t="s">
        <v>52</v>
      </c>
    </row>
    <row r="483" spans="1:51" ht="30" customHeight="1">
      <c r="A483" s="8" t="s">
        <v>603</v>
      </c>
      <c r="B483" s="8" t="s">
        <v>604</v>
      </c>
      <c r="C483" s="8" t="s">
        <v>605</v>
      </c>
      <c r="D483" s="9">
        <v>1E-4</v>
      </c>
      <c r="E483" s="12">
        <f>단가대비표!O88</f>
        <v>0</v>
      </c>
      <c r="F483" s="13">
        <f t="shared" si="54"/>
        <v>0</v>
      </c>
      <c r="G483" s="12">
        <f>단가대비표!P88</f>
        <v>138290</v>
      </c>
      <c r="H483" s="13">
        <f t="shared" si="55"/>
        <v>13.8</v>
      </c>
      <c r="I483" s="12">
        <f>단가대비표!V88</f>
        <v>0</v>
      </c>
      <c r="J483" s="13">
        <f t="shared" si="56"/>
        <v>0</v>
      </c>
      <c r="K483" s="12">
        <f t="shared" si="57"/>
        <v>138290</v>
      </c>
      <c r="L483" s="13">
        <f t="shared" si="58"/>
        <v>13.8</v>
      </c>
      <c r="M483" s="8" t="s">
        <v>52</v>
      </c>
      <c r="N483" s="2" t="s">
        <v>1240</v>
      </c>
      <c r="O483" s="2" t="s">
        <v>606</v>
      </c>
      <c r="P483" s="2" t="s">
        <v>65</v>
      </c>
      <c r="Q483" s="2" t="s">
        <v>65</v>
      </c>
      <c r="R483" s="2" t="s">
        <v>64</v>
      </c>
      <c r="S483" s="3"/>
      <c r="T483" s="3"/>
      <c r="U483" s="3"/>
      <c r="V483" s="3">
        <v>1</v>
      </c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2" t="s">
        <v>52</v>
      </c>
      <c r="AW483" s="2" t="s">
        <v>1286</v>
      </c>
      <c r="AX483" s="2" t="s">
        <v>52</v>
      </c>
      <c r="AY483" s="2" t="s">
        <v>52</v>
      </c>
    </row>
    <row r="484" spans="1:51" ht="30" customHeight="1">
      <c r="A484" s="8" t="s">
        <v>1077</v>
      </c>
      <c r="B484" s="8" t="s">
        <v>612</v>
      </c>
      <c r="C484" s="8" t="s">
        <v>605</v>
      </c>
      <c r="D484" s="9">
        <v>3.8999999999999999E-4</v>
      </c>
      <c r="E484" s="12">
        <f>단가대비표!O92</f>
        <v>0</v>
      </c>
      <c r="F484" s="13">
        <f t="shared" si="54"/>
        <v>0</v>
      </c>
      <c r="G484" s="12">
        <f>단가대비표!P92</f>
        <v>223094</v>
      </c>
      <c r="H484" s="13">
        <f t="shared" si="55"/>
        <v>87</v>
      </c>
      <c r="I484" s="12">
        <f>단가대비표!V92</f>
        <v>0</v>
      </c>
      <c r="J484" s="13">
        <f t="shared" si="56"/>
        <v>0</v>
      </c>
      <c r="K484" s="12">
        <f t="shared" si="57"/>
        <v>223094</v>
      </c>
      <c r="L484" s="13">
        <f t="shared" si="58"/>
        <v>87</v>
      </c>
      <c r="M484" s="8" t="s">
        <v>52</v>
      </c>
      <c r="N484" s="2" t="s">
        <v>1240</v>
      </c>
      <c r="O484" s="2" t="s">
        <v>1078</v>
      </c>
      <c r="P484" s="2" t="s">
        <v>65</v>
      </c>
      <c r="Q484" s="2" t="s">
        <v>65</v>
      </c>
      <c r="R484" s="2" t="s">
        <v>64</v>
      </c>
      <c r="S484" s="3"/>
      <c r="T484" s="3"/>
      <c r="U484" s="3"/>
      <c r="V484" s="3">
        <v>1</v>
      </c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2" t="s">
        <v>52</v>
      </c>
      <c r="AW484" s="2" t="s">
        <v>1287</v>
      </c>
      <c r="AX484" s="2" t="s">
        <v>52</v>
      </c>
      <c r="AY484" s="2" t="s">
        <v>52</v>
      </c>
    </row>
    <row r="485" spans="1:51" ht="30" customHeight="1">
      <c r="A485" s="8" t="s">
        <v>1275</v>
      </c>
      <c r="B485" s="8" t="s">
        <v>604</v>
      </c>
      <c r="C485" s="8" t="s">
        <v>605</v>
      </c>
      <c r="D485" s="9">
        <v>1.1E-4</v>
      </c>
      <c r="E485" s="12">
        <f>단가대비표!O89</f>
        <v>0</v>
      </c>
      <c r="F485" s="13">
        <f t="shared" si="54"/>
        <v>0</v>
      </c>
      <c r="G485" s="12">
        <f>단가대비표!P89</f>
        <v>166063</v>
      </c>
      <c r="H485" s="13">
        <f t="shared" si="55"/>
        <v>18.2</v>
      </c>
      <c r="I485" s="12">
        <f>단가대비표!V89</f>
        <v>0</v>
      </c>
      <c r="J485" s="13">
        <f t="shared" si="56"/>
        <v>0</v>
      </c>
      <c r="K485" s="12">
        <f t="shared" si="57"/>
        <v>166063</v>
      </c>
      <c r="L485" s="13">
        <f t="shared" si="58"/>
        <v>18.2</v>
      </c>
      <c r="M485" s="8" t="s">
        <v>52</v>
      </c>
      <c r="N485" s="2" t="s">
        <v>1240</v>
      </c>
      <c r="O485" s="2" t="s">
        <v>1276</v>
      </c>
      <c r="P485" s="2" t="s">
        <v>65</v>
      </c>
      <c r="Q485" s="2" t="s">
        <v>65</v>
      </c>
      <c r="R485" s="2" t="s">
        <v>64</v>
      </c>
      <c r="S485" s="3"/>
      <c r="T485" s="3"/>
      <c r="U485" s="3"/>
      <c r="V485" s="3">
        <v>1</v>
      </c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2" t="s">
        <v>52</v>
      </c>
      <c r="AW485" s="2" t="s">
        <v>1288</v>
      </c>
      <c r="AX485" s="2" t="s">
        <v>52</v>
      </c>
      <c r="AY485" s="2" t="s">
        <v>52</v>
      </c>
    </row>
    <row r="486" spans="1:51" ht="30" customHeight="1">
      <c r="A486" s="8" t="s">
        <v>616</v>
      </c>
      <c r="B486" s="8" t="s">
        <v>760</v>
      </c>
      <c r="C486" s="8" t="s">
        <v>312</v>
      </c>
      <c r="D486" s="9">
        <v>1</v>
      </c>
      <c r="E486" s="12">
        <v>0</v>
      </c>
      <c r="F486" s="13">
        <f t="shared" si="54"/>
        <v>0</v>
      </c>
      <c r="G486" s="12">
        <v>0</v>
      </c>
      <c r="H486" s="13">
        <f t="shared" si="55"/>
        <v>0</v>
      </c>
      <c r="I486" s="12">
        <f>TRUNC(SUMIF(V477:V486, RIGHTB(O486, 1), H477:H486)*U486, 2)</f>
        <v>37.43</v>
      </c>
      <c r="J486" s="13">
        <f t="shared" si="56"/>
        <v>37.4</v>
      </c>
      <c r="K486" s="12">
        <f t="shared" si="57"/>
        <v>37.4</v>
      </c>
      <c r="L486" s="13">
        <f t="shared" si="58"/>
        <v>37.4</v>
      </c>
      <c r="M486" s="8" t="s">
        <v>52</v>
      </c>
      <c r="N486" s="2" t="s">
        <v>1240</v>
      </c>
      <c r="O486" s="2" t="s">
        <v>313</v>
      </c>
      <c r="P486" s="2" t="s">
        <v>65</v>
      </c>
      <c r="Q486" s="2" t="s">
        <v>65</v>
      </c>
      <c r="R486" s="2" t="s">
        <v>65</v>
      </c>
      <c r="S486" s="3">
        <v>1</v>
      </c>
      <c r="T486" s="3">
        <v>2</v>
      </c>
      <c r="U486" s="3">
        <v>0.03</v>
      </c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2" t="s">
        <v>52</v>
      </c>
      <c r="AW486" s="2" t="s">
        <v>1289</v>
      </c>
      <c r="AX486" s="2" t="s">
        <v>52</v>
      </c>
      <c r="AY486" s="2" t="s">
        <v>52</v>
      </c>
    </row>
    <row r="487" spans="1:51" ht="30" customHeight="1">
      <c r="A487" s="8" t="s">
        <v>608</v>
      </c>
      <c r="B487" s="8" t="s">
        <v>52</v>
      </c>
      <c r="C487" s="8" t="s">
        <v>52</v>
      </c>
      <c r="D487" s="9"/>
      <c r="E487" s="12"/>
      <c r="F487" s="13">
        <f>TRUNC(SUMIF(N477:N486, N476, F477:F486),0)</f>
        <v>13</v>
      </c>
      <c r="G487" s="12"/>
      <c r="H487" s="13">
        <f>TRUNC(SUMIF(N477:N486, N476, H477:H486),0)</f>
        <v>1247</v>
      </c>
      <c r="I487" s="12"/>
      <c r="J487" s="13">
        <f>TRUNC(SUMIF(N477:N486, N476, J477:J486),0)</f>
        <v>39</v>
      </c>
      <c r="K487" s="12"/>
      <c r="L487" s="13">
        <f>F487+H487+J487</f>
        <v>1299</v>
      </c>
      <c r="M487" s="8" t="s">
        <v>52</v>
      </c>
      <c r="N487" s="2" t="s">
        <v>68</v>
      </c>
      <c r="O487" s="2" t="s">
        <v>68</v>
      </c>
      <c r="P487" s="2" t="s">
        <v>52</v>
      </c>
      <c r="Q487" s="2" t="s">
        <v>52</v>
      </c>
      <c r="R487" s="2" t="s">
        <v>52</v>
      </c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2" t="s">
        <v>52</v>
      </c>
      <c r="AW487" s="2" t="s">
        <v>52</v>
      </c>
      <c r="AX487" s="2" t="s">
        <v>52</v>
      </c>
      <c r="AY487" s="2" t="s">
        <v>52</v>
      </c>
    </row>
    <row r="488" spans="1:51" ht="30" customHeight="1">
      <c r="A488" s="9"/>
      <c r="B488" s="9"/>
      <c r="C488" s="9"/>
      <c r="D488" s="9"/>
      <c r="E488" s="12"/>
      <c r="F488" s="13"/>
      <c r="G488" s="12"/>
      <c r="H488" s="13"/>
      <c r="I488" s="12"/>
      <c r="J488" s="13"/>
      <c r="K488" s="12"/>
      <c r="L488" s="13"/>
      <c r="M488" s="9"/>
    </row>
    <row r="489" spans="1:51" ht="30" customHeight="1">
      <c r="A489" s="47" t="s">
        <v>1290</v>
      </c>
      <c r="B489" s="47"/>
      <c r="C489" s="47"/>
      <c r="D489" s="47"/>
      <c r="E489" s="48"/>
      <c r="F489" s="49"/>
      <c r="G489" s="48"/>
      <c r="H489" s="49"/>
      <c r="I489" s="48"/>
      <c r="J489" s="49"/>
      <c r="K489" s="48"/>
      <c r="L489" s="49"/>
      <c r="M489" s="47"/>
      <c r="N489" s="1" t="s">
        <v>1246</v>
      </c>
    </row>
    <row r="490" spans="1:51" ht="30" customHeight="1">
      <c r="A490" s="8" t="s">
        <v>1291</v>
      </c>
      <c r="B490" s="8" t="s">
        <v>1292</v>
      </c>
      <c r="C490" s="8" t="s">
        <v>797</v>
      </c>
      <c r="D490" s="9">
        <v>0.08</v>
      </c>
      <c r="E490" s="12">
        <f>단가대비표!O75</f>
        <v>9492</v>
      </c>
      <c r="F490" s="13">
        <f>TRUNC(E490*D490,1)</f>
        <v>759.3</v>
      </c>
      <c r="G490" s="12">
        <f>단가대비표!P75</f>
        <v>0</v>
      </c>
      <c r="H490" s="13">
        <f>TRUNC(G490*D490,1)</f>
        <v>0</v>
      </c>
      <c r="I490" s="12">
        <f>단가대비표!V75</f>
        <v>0</v>
      </c>
      <c r="J490" s="13">
        <f>TRUNC(I490*D490,1)</f>
        <v>0</v>
      </c>
      <c r="K490" s="12">
        <f t="shared" ref="K490:L492" si="59">TRUNC(E490+G490+I490,1)</f>
        <v>9492</v>
      </c>
      <c r="L490" s="13">
        <f t="shared" si="59"/>
        <v>759.3</v>
      </c>
      <c r="M490" s="8" t="s">
        <v>52</v>
      </c>
      <c r="N490" s="2" t="s">
        <v>1246</v>
      </c>
      <c r="O490" s="2" t="s">
        <v>1293</v>
      </c>
      <c r="P490" s="2" t="s">
        <v>65</v>
      </c>
      <c r="Q490" s="2" t="s">
        <v>65</v>
      </c>
      <c r="R490" s="2" t="s">
        <v>64</v>
      </c>
      <c r="S490" s="3"/>
      <c r="T490" s="3"/>
      <c r="U490" s="3"/>
      <c r="V490" s="3">
        <v>1</v>
      </c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2" t="s">
        <v>52</v>
      </c>
      <c r="AW490" s="2" t="s">
        <v>1294</v>
      </c>
      <c r="AX490" s="2" t="s">
        <v>52</v>
      </c>
      <c r="AY490" s="2" t="s">
        <v>52</v>
      </c>
    </row>
    <row r="491" spans="1:51" ht="30" customHeight="1">
      <c r="A491" s="8" t="s">
        <v>1295</v>
      </c>
      <c r="B491" s="8" t="s">
        <v>1296</v>
      </c>
      <c r="C491" s="8" t="s">
        <v>797</v>
      </c>
      <c r="D491" s="9">
        <v>4.0000000000000001E-3</v>
      </c>
      <c r="E491" s="12">
        <f>단가대비표!O78</f>
        <v>3194.44</v>
      </c>
      <c r="F491" s="13">
        <f>TRUNC(E491*D491,1)</f>
        <v>12.7</v>
      </c>
      <c r="G491" s="12">
        <f>단가대비표!P78</f>
        <v>0</v>
      </c>
      <c r="H491" s="13">
        <f>TRUNC(G491*D491,1)</f>
        <v>0</v>
      </c>
      <c r="I491" s="12">
        <f>단가대비표!V78</f>
        <v>0</v>
      </c>
      <c r="J491" s="13">
        <f>TRUNC(I491*D491,1)</f>
        <v>0</v>
      </c>
      <c r="K491" s="12">
        <f t="shared" si="59"/>
        <v>3194.4</v>
      </c>
      <c r="L491" s="13">
        <f t="shared" si="59"/>
        <v>12.7</v>
      </c>
      <c r="M491" s="8" t="s">
        <v>52</v>
      </c>
      <c r="N491" s="2" t="s">
        <v>1246</v>
      </c>
      <c r="O491" s="2" t="s">
        <v>1297</v>
      </c>
      <c r="P491" s="2" t="s">
        <v>65</v>
      </c>
      <c r="Q491" s="2" t="s">
        <v>65</v>
      </c>
      <c r="R491" s="2" t="s">
        <v>64</v>
      </c>
      <c r="S491" s="3"/>
      <c r="T491" s="3"/>
      <c r="U491" s="3"/>
      <c r="V491" s="3">
        <v>1</v>
      </c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2" t="s">
        <v>52</v>
      </c>
      <c r="AW491" s="2" t="s">
        <v>1298</v>
      </c>
      <c r="AX491" s="2" t="s">
        <v>52</v>
      </c>
      <c r="AY491" s="2" t="s">
        <v>52</v>
      </c>
    </row>
    <row r="492" spans="1:51" ht="30" customHeight="1">
      <c r="A492" s="8" t="s">
        <v>734</v>
      </c>
      <c r="B492" s="8" t="s">
        <v>1299</v>
      </c>
      <c r="C492" s="8" t="s">
        <v>312</v>
      </c>
      <c r="D492" s="9">
        <v>1</v>
      </c>
      <c r="E492" s="12">
        <f>TRUNC(SUMIF(V490:V492, RIGHTB(O492, 1), F490:F492)*U492, 2)</f>
        <v>23.16</v>
      </c>
      <c r="F492" s="13">
        <f>TRUNC(E492*D492,1)</f>
        <v>23.1</v>
      </c>
      <c r="G492" s="12">
        <v>0</v>
      </c>
      <c r="H492" s="13">
        <f>TRUNC(G492*D492,1)</f>
        <v>0</v>
      </c>
      <c r="I492" s="12">
        <v>0</v>
      </c>
      <c r="J492" s="13">
        <f>TRUNC(I492*D492,1)</f>
        <v>0</v>
      </c>
      <c r="K492" s="12">
        <f t="shared" si="59"/>
        <v>23.1</v>
      </c>
      <c r="L492" s="13">
        <f t="shared" si="59"/>
        <v>23.1</v>
      </c>
      <c r="M492" s="8" t="s">
        <v>52</v>
      </c>
      <c r="N492" s="2" t="s">
        <v>1246</v>
      </c>
      <c r="O492" s="2" t="s">
        <v>313</v>
      </c>
      <c r="P492" s="2" t="s">
        <v>65</v>
      </c>
      <c r="Q492" s="2" t="s">
        <v>65</v>
      </c>
      <c r="R492" s="2" t="s">
        <v>65</v>
      </c>
      <c r="S492" s="3">
        <v>0</v>
      </c>
      <c r="T492" s="3">
        <v>0</v>
      </c>
      <c r="U492" s="3">
        <v>0.03</v>
      </c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2" t="s">
        <v>52</v>
      </c>
      <c r="AW492" s="2" t="s">
        <v>1300</v>
      </c>
      <c r="AX492" s="2" t="s">
        <v>52</v>
      </c>
      <c r="AY492" s="2" t="s">
        <v>52</v>
      </c>
    </row>
    <row r="493" spans="1:51" ht="30" customHeight="1">
      <c r="A493" s="8" t="s">
        <v>608</v>
      </c>
      <c r="B493" s="8" t="s">
        <v>52</v>
      </c>
      <c r="C493" s="8" t="s">
        <v>52</v>
      </c>
      <c r="D493" s="9"/>
      <c r="E493" s="12"/>
      <c r="F493" s="13">
        <f>TRUNC(SUMIF(N490:N492, N489, F490:F492),0)</f>
        <v>795</v>
      </c>
      <c r="G493" s="12"/>
      <c r="H493" s="13">
        <f>TRUNC(SUMIF(N490:N492, N489, H490:H492),0)</f>
        <v>0</v>
      </c>
      <c r="I493" s="12"/>
      <c r="J493" s="13">
        <f>TRUNC(SUMIF(N490:N492, N489, J490:J492),0)</f>
        <v>0</v>
      </c>
      <c r="K493" s="12"/>
      <c r="L493" s="13">
        <f>F493+H493+J493</f>
        <v>795</v>
      </c>
      <c r="M493" s="8" t="s">
        <v>52</v>
      </c>
      <c r="N493" s="2" t="s">
        <v>68</v>
      </c>
      <c r="O493" s="2" t="s">
        <v>68</v>
      </c>
      <c r="P493" s="2" t="s">
        <v>52</v>
      </c>
      <c r="Q493" s="2" t="s">
        <v>52</v>
      </c>
      <c r="R493" s="2" t="s">
        <v>52</v>
      </c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2" t="s">
        <v>52</v>
      </c>
      <c r="AW493" s="2" t="s">
        <v>52</v>
      </c>
      <c r="AX493" s="2" t="s">
        <v>52</v>
      </c>
      <c r="AY493" s="2" t="s">
        <v>52</v>
      </c>
    </row>
    <row r="494" spans="1:51" ht="30" customHeight="1">
      <c r="A494" s="9"/>
      <c r="B494" s="9"/>
      <c r="C494" s="9"/>
      <c r="D494" s="9"/>
      <c r="E494" s="12"/>
      <c r="F494" s="13"/>
      <c r="G494" s="12"/>
      <c r="H494" s="13"/>
      <c r="I494" s="12"/>
      <c r="J494" s="13"/>
      <c r="K494" s="12"/>
      <c r="L494" s="13"/>
      <c r="M494" s="9"/>
    </row>
    <row r="495" spans="1:51" ht="30" customHeight="1">
      <c r="A495" s="47" t="s">
        <v>1301</v>
      </c>
      <c r="B495" s="47"/>
      <c r="C495" s="47"/>
      <c r="D495" s="47"/>
      <c r="E495" s="48"/>
      <c r="F495" s="49"/>
      <c r="G495" s="48"/>
      <c r="H495" s="49"/>
      <c r="I495" s="48"/>
      <c r="J495" s="49"/>
      <c r="K495" s="48"/>
      <c r="L495" s="49"/>
      <c r="M495" s="47"/>
      <c r="N495" s="1" t="s">
        <v>1250</v>
      </c>
    </row>
    <row r="496" spans="1:51" ht="30" customHeight="1">
      <c r="A496" s="8" t="s">
        <v>1302</v>
      </c>
      <c r="B496" s="8" t="s">
        <v>612</v>
      </c>
      <c r="C496" s="8" t="s">
        <v>605</v>
      </c>
      <c r="D496" s="9">
        <v>1.4999999999999999E-2</v>
      </c>
      <c r="E496" s="12">
        <f>단가대비표!O100</f>
        <v>0</v>
      </c>
      <c r="F496" s="13">
        <f>TRUNC(E496*D496,1)</f>
        <v>0</v>
      </c>
      <c r="G496" s="12">
        <f>단가대비표!P100</f>
        <v>198613</v>
      </c>
      <c r="H496" s="13">
        <f>TRUNC(G496*D496,1)</f>
        <v>2979.1</v>
      </c>
      <c r="I496" s="12">
        <f>단가대비표!V100</f>
        <v>0</v>
      </c>
      <c r="J496" s="13">
        <f>TRUNC(I496*D496,1)</f>
        <v>0</v>
      </c>
      <c r="K496" s="12">
        <f>TRUNC(E496+G496+I496,1)</f>
        <v>198613</v>
      </c>
      <c r="L496" s="13">
        <f>TRUNC(F496+H496+J496,1)</f>
        <v>2979.1</v>
      </c>
      <c r="M496" s="8" t="s">
        <v>52</v>
      </c>
      <c r="N496" s="2" t="s">
        <v>1250</v>
      </c>
      <c r="O496" s="2" t="s">
        <v>1303</v>
      </c>
      <c r="P496" s="2" t="s">
        <v>65</v>
      </c>
      <c r="Q496" s="2" t="s">
        <v>65</v>
      </c>
      <c r="R496" s="2" t="s">
        <v>64</v>
      </c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2" t="s">
        <v>52</v>
      </c>
      <c r="AW496" s="2" t="s">
        <v>1304</v>
      </c>
      <c r="AX496" s="2" t="s">
        <v>52</v>
      </c>
      <c r="AY496" s="2" t="s">
        <v>52</v>
      </c>
    </row>
    <row r="497" spans="1:51" ht="30" customHeight="1">
      <c r="A497" s="8" t="s">
        <v>603</v>
      </c>
      <c r="B497" s="8" t="s">
        <v>604</v>
      </c>
      <c r="C497" s="8" t="s">
        <v>605</v>
      </c>
      <c r="D497" s="9">
        <v>3.0000000000000001E-3</v>
      </c>
      <c r="E497" s="12">
        <f>단가대비표!O88</f>
        <v>0</v>
      </c>
      <c r="F497" s="13">
        <f>TRUNC(E497*D497,1)</f>
        <v>0</v>
      </c>
      <c r="G497" s="12">
        <f>단가대비표!P88</f>
        <v>138290</v>
      </c>
      <c r="H497" s="13">
        <f>TRUNC(G497*D497,1)</f>
        <v>414.8</v>
      </c>
      <c r="I497" s="12">
        <f>단가대비표!V88</f>
        <v>0</v>
      </c>
      <c r="J497" s="13">
        <f>TRUNC(I497*D497,1)</f>
        <v>0</v>
      </c>
      <c r="K497" s="12">
        <f>TRUNC(E497+G497+I497,1)</f>
        <v>138290</v>
      </c>
      <c r="L497" s="13">
        <f>TRUNC(F497+H497+J497,1)</f>
        <v>414.8</v>
      </c>
      <c r="M497" s="8" t="s">
        <v>52</v>
      </c>
      <c r="N497" s="2" t="s">
        <v>1250</v>
      </c>
      <c r="O497" s="2" t="s">
        <v>606</v>
      </c>
      <c r="P497" s="2" t="s">
        <v>65</v>
      </c>
      <c r="Q497" s="2" t="s">
        <v>65</v>
      </c>
      <c r="R497" s="2" t="s">
        <v>64</v>
      </c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2" t="s">
        <v>52</v>
      </c>
      <c r="AW497" s="2" t="s">
        <v>1305</v>
      </c>
      <c r="AX497" s="2" t="s">
        <v>52</v>
      </c>
      <c r="AY497" s="2" t="s">
        <v>52</v>
      </c>
    </row>
    <row r="498" spans="1:51" ht="30" customHeight="1">
      <c r="A498" s="8" t="s">
        <v>608</v>
      </c>
      <c r="B498" s="8" t="s">
        <v>52</v>
      </c>
      <c r="C498" s="8" t="s">
        <v>52</v>
      </c>
      <c r="D498" s="9"/>
      <c r="E498" s="12"/>
      <c r="F498" s="13">
        <f>TRUNC(SUMIF(N496:N497, N495, F496:F497),0)</f>
        <v>0</v>
      </c>
      <c r="G498" s="12"/>
      <c r="H498" s="13">
        <f>TRUNC(SUMIF(N496:N497, N495, H496:H497),0)</f>
        <v>3393</v>
      </c>
      <c r="I498" s="12"/>
      <c r="J498" s="13">
        <f>TRUNC(SUMIF(N496:N497, N495, J496:J497),0)</f>
        <v>0</v>
      </c>
      <c r="K498" s="12"/>
      <c r="L498" s="13">
        <f>F498+H498+J498</f>
        <v>3393</v>
      </c>
      <c r="M498" s="8" t="s">
        <v>52</v>
      </c>
      <c r="N498" s="2" t="s">
        <v>68</v>
      </c>
      <c r="O498" s="2" t="s">
        <v>68</v>
      </c>
      <c r="P498" s="2" t="s">
        <v>52</v>
      </c>
      <c r="Q498" s="2" t="s">
        <v>52</v>
      </c>
      <c r="R498" s="2" t="s">
        <v>52</v>
      </c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2" t="s">
        <v>52</v>
      </c>
      <c r="AW498" s="2" t="s">
        <v>52</v>
      </c>
      <c r="AX498" s="2" t="s">
        <v>52</v>
      </c>
      <c r="AY498" s="2" t="s">
        <v>52</v>
      </c>
    </row>
    <row r="499" spans="1:51" ht="30" customHeight="1">
      <c r="A499" s="9"/>
      <c r="B499" s="9"/>
      <c r="C499" s="9"/>
      <c r="D499" s="9"/>
      <c r="E499" s="12"/>
      <c r="F499" s="13"/>
      <c r="G499" s="12"/>
      <c r="H499" s="13"/>
      <c r="I499" s="12"/>
      <c r="J499" s="13"/>
      <c r="K499" s="12"/>
      <c r="L499" s="13"/>
      <c r="M499" s="9"/>
    </row>
    <row r="500" spans="1:51" ht="30" customHeight="1">
      <c r="A500" s="47" t="s">
        <v>1306</v>
      </c>
      <c r="B500" s="47"/>
      <c r="C500" s="47"/>
      <c r="D500" s="47"/>
      <c r="E500" s="48"/>
      <c r="F500" s="49"/>
      <c r="G500" s="48"/>
      <c r="H500" s="49"/>
      <c r="I500" s="48"/>
      <c r="J500" s="49"/>
      <c r="K500" s="48"/>
      <c r="L500" s="49"/>
      <c r="M500" s="47"/>
      <c r="N500" s="1" t="s">
        <v>1265</v>
      </c>
    </row>
    <row r="501" spans="1:51" ht="30" customHeight="1">
      <c r="A501" s="8" t="s">
        <v>1261</v>
      </c>
      <c r="B501" s="8" t="s">
        <v>1262</v>
      </c>
      <c r="C501" s="8" t="s">
        <v>1309</v>
      </c>
      <c r="D501" s="9">
        <v>0.23619999999999999</v>
      </c>
      <c r="E501" s="12">
        <f>단가대비표!O7</f>
        <v>0</v>
      </c>
      <c r="F501" s="13">
        <f>TRUNC(E501*D501,1)</f>
        <v>0</v>
      </c>
      <c r="G501" s="12">
        <f>단가대비표!P7</f>
        <v>0</v>
      </c>
      <c r="H501" s="13">
        <f>TRUNC(G501*D501,1)</f>
        <v>0</v>
      </c>
      <c r="I501" s="12">
        <f>단가대비표!V7</f>
        <v>583</v>
      </c>
      <c r="J501" s="13">
        <f>TRUNC(I501*D501,1)</f>
        <v>137.69999999999999</v>
      </c>
      <c r="K501" s="12">
        <f>TRUNC(E501+G501+I501,1)</f>
        <v>583</v>
      </c>
      <c r="L501" s="13">
        <f>TRUNC(F501+H501+J501,1)</f>
        <v>137.69999999999999</v>
      </c>
      <c r="M501" s="8" t="s">
        <v>1310</v>
      </c>
      <c r="N501" s="2" t="s">
        <v>1265</v>
      </c>
      <c r="O501" s="2" t="s">
        <v>1311</v>
      </c>
      <c r="P501" s="2" t="s">
        <v>65</v>
      </c>
      <c r="Q501" s="2" t="s">
        <v>65</v>
      </c>
      <c r="R501" s="2" t="s">
        <v>64</v>
      </c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2" t="s">
        <v>52</v>
      </c>
      <c r="AW501" s="2" t="s">
        <v>1312</v>
      </c>
      <c r="AX501" s="2" t="s">
        <v>52</v>
      </c>
      <c r="AY501" s="2" t="s">
        <v>52</v>
      </c>
    </row>
    <row r="502" spans="1:51" ht="30" customHeight="1">
      <c r="A502" s="8" t="s">
        <v>608</v>
      </c>
      <c r="B502" s="8" t="s">
        <v>52</v>
      </c>
      <c r="C502" s="8" t="s">
        <v>52</v>
      </c>
      <c r="D502" s="9"/>
      <c r="E502" s="12"/>
      <c r="F502" s="13">
        <f>TRUNC(SUMIF(N501:N501, N500, F501:F501),0)</f>
        <v>0</v>
      </c>
      <c r="G502" s="12"/>
      <c r="H502" s="13">
        <f>TRUNC(SUMIF(N501:N501, N500, H501:H501),0)</f>
        <v>0</v>
      </c>
      <c r="I502" s="12"/>
      <c r="J502" s="13">
        <f>TRUNC(SUMIF(N501:N501, N500, J501:J501),0)</f>
        <v>137</v>
      </c>
      <c r="K502" s="12"/>
      <c r="L502" s="13">
        <f>F502+H502+J502</f>
        <v>137</v>
      </c>
      <c r="M502" s="8" t="s">
        <v>52</v>
      </c>
      <c r="N502" s="2" t="s">
        <v>68</v>
      </c>
      <c r="O502" s="2" t="s">
        <v>68</v>
      </c>
      <c r="P502" s="2" t="s">
        <v>52</v>
      </c>
      <c r="Q502" s="2" t="s">
        <v>52</v>
      </c>
      <c r="R502" s="2" t="s">
        <v>52</v>
      </c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2" t="s">
        <v>52</v>
      </c>
      <c r="AW502" s="2" t="s">
        <v>52</v>
      </c>
      <c r="AX502" s="2" t="s">
        <v>52</v>
      </c>
      <c r="AY502" s="2" t="s">
        <v>52</v>
      </c>
    </row>
    <row r="503" spans="1:51" ht="30" customHeight="1">
      <c r="A503" s="9"/>
      <c r="B503" s="9"/>
      <c r="C503" s="9"/>
      <c r="D503" s="9"/>
      <c r="E503" s="12"/>
      <c r="F503" s="13"/>
      <c r="G503" s="12"/>
      <c r="H503" s="13"/>
      <c r="I503" s="12"/>
      <c r="J503" s="13"/>
      <c r="K503" s="12"/>
      <c r="L503" s="13"/>
      <c r="M503" s="9"/>
    </row>
    <row r="504" spans="1:51" ht="30" customHeight="1">
      <c r="A504" s="47" t="s">
        <v>1313</v>
      </c>
      <c r="B504" s="47"/>
      <c r="C504" s="47"/>
      <c r="D504" s="47"/>
      <c r="E504" s="48"/>
      <c r="F504" s="49"/>
      <c r="G504" s="48"/>
      <c r="H504" s="49"/>
      <c r="I504" s="48"/>
      <c r="J504" s="49"/>
      <c r="K504" s="48"/>
      <c r="L504" s="49"/>
      <c r="M504" s="47"/>
      <c r="N504" s="1" t="s">
        <v>690</v>
      </c>
    </row>
    <row r="505" spans="1:51" ht="30" customHeight="1">
      <c r="A505" s="8" t="s">
        <v>1146</v>
      </c>
      <c r="B505" s="8" t="s">
        <v>612</v>
      </c>
      <c r="C505" s="8" t="s">
        <v>605</v>
      </c>
      <c r="D505" s="9">
        <v>4.5999999999999999E-2</v>
      </c>
      <c r="E505" s="12">
        <f>단가대비표!O101</f>
        <v>0</v>
      </c>
      <c r="F505" s="13">
        <f>TRUNC(E505*D505,1)</f>
        <v>0</v>
      </c>
      <c r="G505" s="12">
        <f>단가대비표!P101</f>
        <v>203246</v>
      </c>
      <c r="H505" s="13">
        <f>TRUNC(G505*D505,1)</f>
        <v>9349.2999999999993</v>
      </c>
      <c r="I505" s="12">
        <f>단가대비표!V101</f>
        <v>0</v>
      </c>
      <c r="J505" s="13">
        <f>TRUNC(I505*D505,1)</f>
        <v>0</v>
      </c>
      <c r="K505" s="12">
        <f t="shared" ref="K505:L508" si="60">TRUNC(E505+G505+I505,1)</f>
        <v>203246</v>
      </c>
      <c r="L505" s="13">
        <f t="shared" si="60"/>
        <v>9349.2999999999993</v>
      </c>
      <c r="M505" s="8" t="s">
        <v>52</v>
      </c>
      <c r="N505" s="2" t="s">
        <v>690</v>
      </c>
      <c r="O505" s="2" t="s">
        <v>1147</v>
      </c>
      <c r="P505" s="2" t="s">
        <v>65</v>
      </c>
      <c r="Q505" s="2" t="s">
        <v>65</v>
      </c>
      <c r="R505" s="2" t="s">
        <v>64</v>
      </c>
      <c r="S505" s="3"/>
      <c r="T505" s="3"/>
      <c r="U505" s="3"/>
      <c r="V505" s="3">
        <v>1</v>
      </c>
      <c r="W505" s="3">
        <v>2</v>
      </c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2" t="s">
        <v>52</v>
      </c>
      <c r="AW505" s="2" t="s">
        <v>1314</v>
      </c>
      <c r="AX505" s="2" t="s">
        <v>52</v>
      </c>
      <c r="AY505" s="2" t="s">
        <v>52</v>
      </c>
    </row>
    <row r="506" spans="1:51" ht="30" customHeight="1">
      <c r="A506" s="8" t="s">
        <v>603</v>
      </c>
      <c r="B506" s="8" t="s">
        <v>604</v>
      </c>
      <c r="C506" s="8" t="s">
        <v>605</v>
      </c>
      <c r="D506" s="9">
        <v>2.3E-2</v>
      </c>
      <c r="E506" s="12">
        <f>단가대비표!O88</f>
        <v>0</v>
      </c>
      <c r="F506" s="13">
        <f>TRUNC(E506*D506,1)</f>
        <v>0</v>
      </c>
      <c r="G506" s="12">
        <f>단가대비표!P88</f>
        <v>138290</v>
      </c>
      <c r="H506" s="13">
        <f>TRUNC(G506*D506,1)</f>
        <v>3180.6</v>
      </c>
      <c r="I506" s="12">
        <f>단가대비표!V88</f>
        <v>0</v>
      </c>
      <c r="J506" s="13">
        <f>TRUNC(I506*D506,1)</f>
        <v>0</v>
      </c>
      <c r="K506" s="12">
        <f t="shared" si="60"/>
        <v>138290</v>
      </c>
      <c r="L506" s="13">
        <f t="shared" si="60"/>
        <v>3180.6</v>
      </c>
      <c r="M506" s="8" t="s">
        <v>52</v>
      </c>
      <c r="N506" s="2" t="s">
        <v>690</v>
      </c>
      <c r="O506" s="2" t="s">
        <v>606</v>
      </c>
      <c r="P506" s="2" t="s">
        <v>65</v>
      </c>
      <c r="Q506" s="2" t="s">
        <v>65</v>
      </c>
      <c r="R506" s="2" t="s">
        <v>64</v>
      </c>
      <c r="S506" s="3"/>
      <c r="T506" s="3"/>
      <c r="U506" s="3"/>
      <c r="V506" s="3">
        <v>1</v>
      </c>
      <c r="W506" s="3">
        <v>2</v>
      </c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2" t="s">
        <v>52</v>
      </c>
      <c r="AW506" s="2" t="s">
        <v>1315</v>
      </c>
      <c r="AX506" s="2" t="s">
        <v>52</v>
      </c>
      <c r="AY506" s="2" t="s">
        <v>52</v>
      </c>
    </row>
    <row r="507" spans="1:51" ht="30" customHeight="1">
      <c r="A507" s="8" t="s">
        <v>1316</v>
      </c>
      <c r="B507" s="8" t="s">
        <v>1317</v>
      </c>
      <c r="C507" s="8" t="s">
        <v>312</v>
      </c>
      <c r="D507" s="9">
        <v>1</v>
      </c>
      <c r="E507" s="12">
        <v>0</v>
      </c>
      <c r="F507" s="13">
        <f>TRUNC(E507*D507,1)</f>
        <v>0</v>
      </c>
      <c r="G507" s="12">
        <f>TRUNC(SUMIF(V505:V508, RIGHTB(O507, 1), H505:H508)*U507, 2)</f>
        <v>3758.97</v>
      </c>
      <c r="H507" s="13">
        <f>TRUNC(G507*D507,1)</f>
        <v>3758.9</v>
      </c>
      <c r="I507" s="12">
        <v>0</v>
      </c>
      <c r="J507" s="13">
        <f>TRUNC(I507*D507,1)</f>
        <v>0</v>
      </c>
      <c r="K507" s="12">
        <f t="shared" si="60"/>
        <v>3758.9</v>
      </c>
      <c r="L507" s="13">
        <f t="shared" si="60"/>
        <v>3758.9</v>
      </c>
      <c r="M507" s="8" t="s">
        <v>52</v>
      </c>
      <c r="N507" s="2" t="s">
        <v>690</v>
      </c>
      <c r="O507" s="2" t="s">
        <v>313</v>
      </c>
      <c r="P507" s="2" t="s">
        <v>65</v>
      </c>
      <c r="Q507" s="2" t="s">
        <v>65</v>
      </c>
      <c r="R507" s="2" t="s">
        <v>65</v>
      </c>
      <c r="S507" s="3">
        <v>1</v>
      </c>
      <c r="T507" s="3">
        <v>1</v>
      </c>
      <c r="U507" s="3">
        <v>0.3</v>
      </c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2" t="s">
        <v>52</v>
      </c>
      <c r="AW507" s="2" t="s">
        <v>1318</v>
      </c>
      <c r="AX507" s="2" t="s">
        <v>52</v>
      </c>
      <c r="AY507" s="2" t="s">
        <v>52</v>
      </c>
    </row>
    <row r="508" spans="1:51" ht="30" customHeight="1">
      <c r="A508" s="8" t="s">
        <v>616</v>
      </c>
      <c r="B508" s="8" t="s">
        <v>1087</v>
      </c>
      <c r="C508" s="8" t="s">
        <v>312</v>
      </c>
      <c r="D508" s="9">
        <v>1</v>
      </c>
      <c r="E508" s="12">
        <v>0</v>
      </c>
      <c r="F508" s="13">
        <f>TRUNC(E508*D508,1)</f>
        <v>0</v>
      </c>
      <c r="G508" s="12">
        <v>0</v>
      </c>
      <c r="H508" s="13">
        <f>TRUNC(G508*D508,1)</f>
        <v>0</v>
      </c>
      <c r="I508" s="12">
        <f>TRUNC(SUMIF(W505:W508, RIGHTB(O508, 1), H505:H508)*U508, 2)</f>
        <v>125.29</v>
      </c>
      <c r="J508" s="13">
        <f>TRUNC(I508*D508,1)</f>
        <v>125.2</v>
      </c>
      <c r="K508" s="12">
        <f t="shared" si="60"/>
        <v>125.2</v>
      </c>
      <c r="L508" s="13">
        <f t="shared" si="60"/>
        <v>125.2</v>
      </c>
      <c r="M508" s="8" t="s">
        <v>52</v>
      </c>
      <c r="N508" s="2" t="s">
        <v>690</v>
      </c>
      <c r="O508" s="2" t="s">
        <v>1319</v>
      </c>
      <c r="P508" s="2" t="s">
        <v>65</v>
      </c>
      <c r="Q508" s="2" t="s">
        <v>65</v>
      </c>
      <c r="R508" s="2" t="s">
        <v>65</v>
      </c>
      <c r="S508" s="3">
        <v>1</v>
      </c>
      <c r="T508" s="3">
        <v>2</v>
      </c>
      <c r="U508" s="3">
        <v>0.01</v>
      </c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2" t="s">
        <v>52</v>
      </c>
      <c r="AW508" s="2" t="s">
        <v>1320</v>
      </c>
      <c r="AX508" s="2" t="s">
        <v>52</v>
      </c>
      <c r="AY508" s="2" t="s">
        <v>52</v>
      </c>
    </row>
    <row r="509" spans="1:51" ht="30" customHeight="1">
      <c r="A509" s="8" t="s">
        <v>608</v>
      </c>
      <c r="B509" s="8" t="s">
        <v>52</v>
      </c>
      <c r="C509" s="8" t="s">
        <v>52</v>
      </c>
      <c r="D509" s="9"/>
      <c r="E509" s="12"/>
      <c r="F509" s="13">
        <f>TRUNC(SUMIF(N505:N508, N504, F505:F508),0)</f>
        <v>0</v>
      </c>
      <c r="G509" s="12"/>
      <c r="H509" s="13">
        <f>TRUNC(SUMIF(N505:N508, N504, H505:H508),0)</f>
        <v>16288</v>
      </c>
      <c r="I509" s="12"/>
      <c r="J509" s="13">
        <f>TRUNC(SUMIF(N505:N508, N504, J505:J508),0)</f>
        <v>125</v>
      </c>
      <c r="K509" s="12"/>
      <c r="L509" s="13">
        <f>F509+H509+J509</f>
        <v>16413</v>
      </c>
      <c r="M509" s="8" t="s">
        <v>52</v>
      </c>
      <c r="N509" s="2" t="s">
        <v>68</v>
      </c>
      <c r="O509" s="2" t="s">
        <v>68</v>
      </c>
      <c r="P509" s="2" t="s">
        <v>52</v>
      </c>
      <c r="Q509" s="2" t="s">
        <v>52</v>
      </c>
      <c r="R509" s="2" t="s">
        <v>52</v>
      </c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2" t="s">
        <v>52</v>
      </c>
      <c r="AW509" s="2" t="s">
        <v>52</v>
      </c>
      <c r="AX509" s="2" t="s">
        <v>52</v>
      </c>
      <c r="AY509" s="2" t="s">
        <v>52</v>
      </c>
    </row>
    <row r="510" spans="1:51" ht="30" customHeight="1">
      <c r="A510" s="9"/>
      <c r="B510" s="9"/>
      <c r="C510" s="9"/>
      <c r="D510" s="9"/>
      <c r="E510" s="12"/>
      <c r="F510" s="13"/>
      <c r="G510" s="12"/>
      <c r="H510" s="13"/>
      <c r="I510" s="12"/>
      <c r="J510" s="13"/>
      <c r="K510" s="12"/>
      <c r="L510" s="13"/>
      <c r="M510" s="9"/>
    </row>
    <row r="511" spans="1:51" ht="30" customHeight="1">
      <c r="A511" s="47" t="s">
        <v>1321</v>
      </c>
      <c r="B511" s="47"/>
      <c r="C511" s="47"/>
      <c r="D511" s="47"/>
      <c r="E511" s="48"/>
      <c r="F511" s="49"/>
      <c r="G511" s="48"/>
      <c r="H511" s="49"/>
      <c r="I511" s="48"/>
      <c r="J511" s="49"/>
      <c r="K511" s="48"/>
      <c r="L511" s="49"/>
      <c r="M511" s="47"/>
      <c r="N511" s="1" t="s">
        <v>727</v>
      </c>
    </row>
    <row r="512" spans="1:51" ht="30" customHeight="1">
      <c r="A512" s="8" t="s">
        <v>1146</v>
      </c>
      <c r="B512" s="8" t="s">
        <v>612</v>
      </c>
      <c r="C512" s="8" t="s">
        <v>605</v>
      </c>
      <c r="D512" s="9">
        <v>4.2999999999999997E-2</v>
      </c>
      <c r="E512" s="12">
        <f>단가대비표!O101</f>
        <v>0</v>
      </c>
      <c r="F512" s="13">
        <f>TRUNC(E512*D512,1)</f>
        <v>0</v>
      </c>
      <c r="G512" s="12">
        <f>단가대비표!P101</f>
        <v>203246</v>
      </c>
      <c r="H512" s="13">
        <f>TRUNC(G512*D512,1)</f>
        <v>8739.5</v>
      </c>
      <c r="I512" s="12">
        <f>단가대비표!V101</f>
        <v>0</v>
      </c>
      <c r="J512" s="13">
        <f>TRUNC(I512*D512,1)</f>
        <v>0</v>
      </c>
      <c r="K512" s="12">
        <f t="shared" ref="K512:L514" si="61">TRUNC(E512+G512+I512,1)</f>
        <v>203246</v>
      </c>
      <c r="L512" s="13">
        <f t="shared" si="61"/>
        <v>8739.5</v>
      </c>
      <c r="M512" s="8" t="s">
        <v>52</v>
      </c>
      <c r="N512" s="2" t="s">
        <v>727</v>
      </c>
      <c r="O512" s="2" t="s">
        <v>1147</v>
      </c>
      <c r="P512" s="2" t="s">
        <v>65</v>
      </c>
      <c r="Q512" s="2" t="s">
        <v>65</v>
      </c>
      <c r="R512" s="2" t="s">
        <v>64</v>
      </c>
      <c r="S512" s="3"/>
      <c r="T512" s="3"/>
      <c r="U512" s="3"/>
      <c r="V512" s="3">
        <v>1</v>
      </c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2" t="s">
        <v>52</v>
      </c>
      <c r="AW512" s="2" t="s">
        <v>1323</v>
      </c>
      <c r="AX512" s="2" t="s">
        <v>52</v>
      </c>
      <c r="AY512" s="2" t="s">
        <v>52</v>
      </c>
    </row>
    <row r="513" spans="1:51" ht="30" customHeight="1">
      <c r="A513" s="8" t="s">
        <v>603</v>
      </c>
      <c r="B513" s="8" t="s">
        <v>604</v>
      </c>
      <c r="C513" s="8" t="s">
        <v>605</v>
      </c>
      <c r="D513" s="9">
        <v>4.0000000000000001E-3</v>
      </c>
      <c r="E513" s="12">
        <f>단가대비표!O88</f>
        <v>0</v>
      </c>
      <c r="F513" s="13">
        <f>TRUNC(E513*D513,1)</f>
        <v>0</v>
      </c>
      <c r="G513" s="12">
        <f>단가대비표!P88</f>
        <v>138290</v>
      </c>
      <c r="H513" s="13">
        <f>TRUNC(G513*D513,1)</f>
        <v>553.1</v>
      </c>
      <c r="I513" s="12">
        <f>단가대비표!V88</f>
        <v>0</v>
      </c>
      <c r="J513" s="13">
        <f>TRUNC(I513*D513,1)</f>
        <v>0</v>
      </c>
      <c r="K513" s="12">
        <f t="shared" si="61"/>
        <v>138290</v>
      </c>
      <c r="L513" s="13">
        <f t="shared" si="61"/>
        <v>553.1</v>
      </c>
      <c r="M513" s="8" t="s">
        <v>52</v>
      </c>
      <c r="N513" s="2" t="s">
        <v>727</v>
      </c>
      <c r="O513" s="2" t="s">
        <v>606</v>
      </c>
      <c r="P513" s="2" t="s">
        <v>65</v>
      </c>
      <c r="Q513" s="2" t="s">
        <v>65</v>
      </c>
      <c r="R513" s="2" t="s">
        <v>64</v>
      </c>
      <c r="S513" s="3"/>
      <c r="T513" s="3"/>
      <c r="U513" s="3"/>
      <c r="V513" s="3">
        <v>1</v>
      </c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2" t="s">
        <v>52</v>
      </c>
      <c r="AW513" s="2" t="s">
        <v>1324</v>
      </c>
      <c r="AX513" s="2" t="s">
        <v>52</v>
      </c>
      <c r="AY513" s="2" t="s">
        <v>52</v>
      </c>
    </row>
    <row r="514" spans="1:51" ht="30" customHeight="1">
      <c r="A514" s="8" t="s">
        <v>616</v>
      </c>
      <c r="B514" s="8" t="s">
        <v>1325</v>
      </c>
      <c r="C514" s="8" t="s">
        <v>312</v>
      </c>
      <c r="D514" s="9">
        <v>1</v>
      </c>
      <c r="E514" s="12">
        <v>0</v>
      </c>
      <c r="F514" s="13">
        <f>TRUNC(E514*D514,1)</f>
        <v>0</v>
      </c>
      <c r="G514" s="12">
        <v>0</v>
      </c>
      <c r="H514" s="13">
        <f>TRUNC(G514*D514,1)</f>
        <v>0</v>
      </c>
      <c r="I514" s="12">
        <f>TRUNC(SUMIF(V512:V514, RIGHTB(O514, 1), H512:H514)*U514, 2)</f>
        <v>557.54999999999995</v>
      </c>
      <c r="J514" s="13">
        <f>TRUNC(I514*D514,1)</f>
        <v>557.5</v>
      </c>
      <c r="K514" s="12">
        <f t="shared" si="61"/>
        <v>557.5</v>
      </c>
      <c r="L514" s="13">
        <f t="shared" si="61"/>
        <v>557.5</v>
      </c>
      <c r="M514" s="8" t="s">
        <v>52</v>
      </c>
      <c r="N514" s="2" t="s">
        <v>727</v>
      </c>
      <c r="O514" s="2" t="s">
        <v>313</v>
      </c>
      <c r="P514" s="2" t="s">
        <v>65</v>
      </c>
      <c r="Q514" s="2" t="s">
        <v>65</v>
      </c>
      <c r="R514" s="2" t="s">
        <v>65</v>
      </c>
      <c r="S514" s="3">
        <v>1</v>
      </c>
      <c r="T514" s="3">
        <v>2</v>
      </c>
      <c r="U514" s="3">
        <v>0.06</v>
      </c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2" t="s">
        <v>52</v>
      </c>
      <c r="AW514" s="2" t="s">
        <v>1326</v>
      </c>
      <c r="AX514" s="2" t="s">
        <v>52</v>
      </c>
      <c r="AY514" s="2" t="s">
        <v>52</v>
      </c>
    </row>
    <row r="515" spans="1:51" ht="30" customHeight="1">
      <c r="A515" s="8" t="s">
        <v>608</v>
      </c>
      <c r="B515" s="8" t="s">
        <v>52</v>
      </c>
      <c r="C515" s="8" t="s">
        <v>52</v>
      </c>
      <c r="D515" s="9"/>
      <c r="E515" s="12"/>
      <c r="F515" s="13">
        <f>TRUNC(SUMIF(N512:N514, N511, F512:F514),0)</f>
        <v>0</v>
      </c>
      <c r="G515" s="12"/>
      <c r="H515" s="13">
        <f>TRUNC(SUMIF(N512:N514, N511, H512:H514),0)</f>
        <v>9292</v>
      </c>
      <c r="I515" s="12"/>
      <c r="J515" s="13">
        <f>TRUNC(SUMIF(N512:N514, N511, J512:J514),0)</f>
        <v>557</v>
      </c>
      <c r="K515" s="12"/>
      <c r="L515" s="13">
        <f>F515+H515+J515</f>
        <v>9849</v>
      </c>
      <c r="M515" s="8" t="s">
        <v>52</v>
      </c>
      <c r="N515" s="2" t="s">
        <v>68</v>
      </c>
      <c r="O515" s="2" t="s">
        <v>68</v>
      </c>
      <c r="P515" s="2" t="s">
        <v>52</v>
      </c>
      <c r="Q515" s="2" t="s">
        <v>52</v>
      </c>
      <c r="R515" s="2" t="s">
        <v>52</v>
      </c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2" t="s">
        <v>52</v>
      </c>
      <c r="AW515" s="2" t="s">
        <v>52</v>
      </c>
      <c r="AX515" s="2" t="s">
        <v>52</v>
      </c>
      <c r="AY515" s="2" t="s">
        <v>52</v>
      </c>
    </row>
    <row r="516" spans="1:51" ht="30" customHeight="1">
      <c r="A516" s="9"/>
      <c r="B516" s="9"/>
      <c r="C516" s="9"/>
      <c r="D516" s="9"/>
      <c r="E516" s="12"/>
      <c r="F516" s="13"/>
      <c r="G516" s="12"/>
      <c r="H516" s="13"/>
      <c r="I516" s="12"/>
      <c r="J516" s="13"/>
      <c r="K516" s="12"/>
      <c r="L516" s="13"/>
      <c r="M516" s="9"/>
    </row>
    <row r="517" spans="1:51" ht="30" customHeight="1">
      <c r="A517" s="47" t="s">
        <v>1327</v>
      </c>
      <c r="B517" s="47"/>
      <c r="C517" s="47"/>
      <c r="D517" s="47"/>
      <c r="E517" s="48"/>
      <c r="F517" s="49"/>
      <c r="G517" s="48"/>
      <c r="H517" s="49"/>
      <c r="I517" s="48"/>
      <c r="J517" s="49"/>
      <c r="K517" s="48"/>
      <c r="L517" s="49"/>
      <c r="M517" s="47"/>
      <c r="N517" s="1" t="s">
        <v>739</v>
      </c>
    </row>
    <row r="518" spans="1:51" ht="30" customHeight="1">
      <c r="A518" s="8" t="s">
        <v>1146</v>
      </c>
      <c r="B518" s="8" t="s">
        <v>612</v>
      </c>
      <c r="C518" s="8" t="s">
        <v>605</v>
      </c>
      <c r="D518" s="9">
        <v>3.5000000000000003E-2</v>
      </c>
      <c r="E518" s="12">
        <f>단가대비표!O101</f>
        <v>0</v>
      </c>
      <c r="F518" s="13">
        <f>TRUNC(E518*D518,1)</f>
        <v>0</v>
      </c>
      <c r="G518" s="12">
        <f>단가대비표!P101</f>
        <v>203246</v>
      </c>
      <c r="H518" s="13">
        <f>TRUNC(G518*D518,1)</f>
        <v>7113.6</v>
      </c>
      <c r="I518" s="12">
        <f>단가대비표!V101</f>
        <v>0</v>
      </c>
      <c r="J518" s="13">
        <f>TRUNC(I518*D518,1)</f>
        <v>0</v>
      </c>
      <c r="K518" s="12">
        <f>TRUNC(E518+G518+I518,1)</f>
        <v>203246</v>
      </c>
      <c r="L518" s="13">
        <f>TRUNC(F518+H518+J518,1)</f>
        <v>7113.6</v>
      </c>
      <c r="M518" s="8" t="s">
        <v>52</v>
      </c>
      <c r="N518" s="2" t="s">
        <v>739</v>
      </c>
      <c r="O518" s="2" t="s">
        <v>1147</v>
      </c>
      <c r="P518" s="2" t="s">
        <v>65</v>
      </c>
      <c r="Q518" s="2" t="s">
        <v>65</v>
      </c>
      <c r="R518" s="2" t="s">
        <v>64</v>
      </c>
      <c r="S518" s="3"/>
      <c r="T518" s="3"/>
      <c r="U518" s="3"/>
      <c r="V518" s="3">
        <v>1</v>
      </c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2" t="s">
        <v>52</v>
      </c>
      <c r="AW518" s="2" t="s">
        <v>1328</v>
      </c>
      <c r="AX518" s="2" t="s">
        <v>52</v>
      </c>
      <c r="AY518" s="2" t="s">
        <v>52</v>
      </c>
    </row>
    <row r="519" spans="1:51" ht="30" customHeight="1">
      <c r="A519" s="8" t="s">
        <v>616</v>
      </c>
      <c r="B519" s="8" t="s">
        <v>1329</v>
      </c>
      <c r="C519" s="8" t="s">
        <v>312</v>
      </c>
      <c r="D519" s="9">
        <v>1</v>
      </c>
      <c r="E519" s="12">
        <v>0</v>
      </c>
      <c r="F519" s="13">
        <f>TRUNC(E519*D519,1)</f>
        <v>0</v>
      </c>
      <c r="G519" s="12">
        <v>0</v>
      </c>
      <c r="H519" s="13">
        <f>TRUNC(G519*D519,1)</f>
        <v>0</v>
      </c>
      <c r="I519" s="12">
        <f>TRUNC(SUMIF(V518:V519, RIGHTB(O519, 1), H518:H519)*U519, 2)</f>
        <v>284.54000000000002</v>
      </c>
      <c r="J519" s="13">
        <f>TRUNC(I519*D519,1)</f>
        <v>284.5</v>
      </c>
      <c r="K519" s="12">
        <f>TRUNC(E519+G519+I519,1)</f>
        <v>284.5</v>
      </c>
      <c r="L519" s="13">
        <f>TRUNC(F519+H519+J519,1)</f>
        <v>284.5</v>
      </c>
      <c r="M519" s="8" t="s">
        <v>52</v>
      </c>
      <c r="N519" s="2" t="s">
        <v>739</v>
      </c>
      <c r="O519" s="2" t="s">
        <v>313</v>
      </c>
      <c r="P519" s="2" t="s">
        <v>65</v>
      </c>
      <c r="Q519" s="2" t="s">
        <v>65</v>
      </c>
      <c r="R519" s="2" t="s">
        <v>65</v>
      </c>
      <c r="S519" s="3">
        <v>1</v>
      </c>
      <c r="T519" s="3">
        <v>2</v>
      </c>
      <c r="U519" s="3">
        <v>0.04</v>
      </c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2" t="s">
        <v>52</v>
      </c>
      <c r="AW519" s="2" t="s">
        <v>1330</v>
      </c>
      <c r="AX519" s="2" t="s">
        <v>52</v>
      </c>
      <c r="AY519" s="2" t="s">
        <v>52</v>
      </c>
    </row>
    <row r="520" spans="1:51" ht="30" customHeight="1">
      <c r="A520" s="8" t="s">
        <v>608</v>
      </c>
      <c r="B520" s="8" t="s">
        <v>52</v>
      </c>
      <c r="C520" s="8" t="s">
        <v>52</v>
      </c>
      <c r="D520" s="9"/>
      <c r="E520" s="12"/>
      <c r="F520" s="13">
        <f>TRUNC(SUMIF(N518:N519, N517, F518:F519),0)</f>
        <v>0</v>
      </c>
      <c r="G520" s="12"/>
      <c r="H520" s="13">
        <f>TRUNC(SUMIF(N518:N519, N517, H518:H519),0)</f>
        <v>7113</v>
      </c>
      <c r="I520" s="12"/>
      <c r="J520" s="13">
        <f>TRUNC(SUMIF(N518:N519, N517, J518:J519),0)</f>
        <v>284</v>
      </c>
      <c r="K520" s="12"/>
      <c r="L520" s="13">
        <f>F520+H520+J520</f>
        <v>7397</v>
      </c>
      <c r="M520" s="8" t="s">
        <v>52</v>
      </c>
      <c r="N520" s="2" t="s">
        <v>68</v>
      </c>
      <c r="O520" s="2" t="s">
        <v>68</v>
      </c>
      <c r="P520" s="2" t="s">
        <v>52</v>
      </c>
      <c r="Q520" s="2" t="s">
        <v>52</v>
      </c>
      <c r="R520" s="2" t="s">
        <v>52</v>
      </c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2" t="s">
        <v>52</v>
      </c>
      <c r="AW520" s="2" t="s">
        <v>52</v>
      </c>
      <c r="AX520" s="2" t="s">
        <v>52</v>
      </c>
      <c r="AY520" s="2" t="s">
        <v>52</v>
      </c>
    </row>
    <row r="521" spans="1:51" ht="30" customHeight="1">
      <c r="A521" s="9"/>
      <c r="B521" s="9"/>
      <c r="C521" s="9"/>
      <c r="D521" s="9"/>
      <c r="E521" s="12"/>
      <c r="F521" s="13"/>
      <c r="G521" s="12"/>
      <c r="H521" s="13"/>
      <c r="I521" s="12"/>
      <c r="J521" s="13"/>
      <c r="K521" s="12"/>
      <c r="L521" s="13"/>
      <c r="M521" s="9"/>
    </row>
    <row r="522" spans="1:51" ht="30" customHeight="1">
      <c r="A522" s="47" t="s">
        <v>1331</v>
      </c>
      <c r="B522" s="47"/>
      <c r="C522" s="47"/>
      <c r="D522" s="47"/>
      <c r="E522" s="48"/>
      <c r="F522" s="49"/>
      <c r="G522" s="48"/>
      <c r="H522" s="49"/>
      <c r="I522" s="48"/>
      <c r="J522" s="49"/>
      <c r="K522" s="48"/>
      <c r="L522" s="49"/>
      <c r="M522" s="47"/>
      <c r="N522" s="1" t="s">
        <v>745</v>
      </c>
    </row>
    <row r="523" spans="1:51" ht="30" customHeight="1">
      <c r="A523" s="8" t="s">
        <v>1162</v>
      </c>
      <c r="B523" s="8" t="s">
        <v>612</v>
      </c>
      <c r="C523" s="8" t="s">
        <v>605</v>
      </c>
      <c r="D523" s="9">
        <v>7.0000000000000007E-2</v>
      </c>
      <c r="E523" s="12">
        <f>단가대비표!O99</f>
        <v>0</v>
      </c>
      <c r="F523" s="13">
        <f>TRUNC(E523*D523,1)</f>
        <v>0</v>
      </c>
      <c r="G523" s="12">
        <f>단가대비표!P99</f>
        <v>216528</v>
      </c>
      <c r="H523" s="13">
        <f>TRUNC(G523*D523,1)</f>
        <v>15156.9</v>
      </c>
      <c r="I523" s="12">
        <f>단가대비표!V99</f>
        <v>0</v>
      </c>
      <c r="J523" s="13">
        <f>TRUNC(I523*D523,1)</f>
        <v>0</v>
      </c>
      <c r="K523" s="12">
        <f t="shared" ref="K523:L525" si="62">TRUNC(E523+G523+I523,1)</f>
        <v>216528</v>
      </c>
      <c r="L523" s="13">
        <f t="shared" si="62"/>
        <v>15156.9</v>
      </c>
      <c r="M523" s="8" t="s">
        <v>52</v>
      </c>
      <c r="N523" s="2" t="s">
        <v>745</v>
      </c>
      <c r="O523" s="2" t="s">
        <v>1163</v>
      </c>
      <c r="P523" s="2" t="s">
        <v>65</v>
      </c>
      <c r="Q523" s="2" t="s">
        <v>65</v>
      </c>
      <c r="R523" s="2" t="s">
        <v>64</v>
      </c>
      <c r="S523" s="3"/>
      <c r="T523" s="3"/>
      <c r="U523" s="3"/>
      <c r="V523" s="3">
        <v>1</v>
      </c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2" t="s">
        <v>52</v>
      </c>
      <c r="AW523" s="2" t="s">
        <v>1333</v>
      </c>
      <c r="AX523" s="2" t="s">
        <v>52</v>
      </c>
      <c r="AY523" s="2" t="s">
        <v>52</v>
      </c>
    </row>
    <row r="524" spans="1:51" ht="30" customHeight="1">
      <c r="A524" s="8" t="s">
        <v>603</v>
      </c>
      <c r="B524" s="8" t="s">
        <v>604</v>
      </c>
      <c r="C524" s="8" t="s">
        <v>605</v>
      </c>
      <c r="D524" s="9">
        <v>0.03</v>
      </c>
      <c r="E524" s="12">
        <f>단가대비표!O88</f>
        <v>0</v>
      </c>
      <c r="F524" s="13">
        <f>TRUNC(E524*D524,1)</f>
        <v>0</v>
      </c>
      <c r="G524" s="12">
        <f>단가대비표!P88</f>
        <v>138290</v>
      </c>
      <c r="H524" s="13">
        <f>TRUNC(G524*D524,1)</f>
        <v>4148.7</v>
      </c>
      <c r="I524" s="12">
        <f>단가대비표!V88</f>
        <v>0</v>
      </c>
      <c r="J524" s="13">
        <f>TRUNC(I524*D524,1)</f>
        <v>0</v>
      </c>
      <c r="K524" s="12">
        <f t="shared" si="62"/>
        <v>138290</v>
      </c>
      <c r="L524" s="13">
        <f t="shared" si="62"/>
        <v>4148.7</v>
      </c>
      <c r="M524" s="8" t="s">
        <v>52</v>
      </c>
      <c r="N524" s="2" t="s">
        <v>745</v>
      </c>
      <c r="O524" s="2" t="s">
        <v>606</v>
      </c>
      <c r="P524" s="2" t="s">
        <v>65</v>
      </c>
      <c r="Q524" s="2" t="s">
        <v>65</v>
      </c>
      <c r="R524" s="2" t="s">
        <v>64</v>
      </c>
      <c r="S524" s="3"/>
      <c r="T524" s="3"/>
      <c r="U524" s="3"/>
      <c r="V524" s="3">
        <v>1</v>
      </c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2" t="s">
        <v>52</v>
      </c>
      <c r="AW524" s="2" t="s">
        <v>1334</v>
      </c>
      <c r="AX524" s="2" t="s">
        <v>52</v>
      </c>
      <c r="AY524" s="2" t="s">
        <v>52</v>
      </c>
    </row>
    <row r="525" spans="1:51" ht="30" customHeight="1">
      <c r="A525" s="8" t="s">
        <v>616</v>
      </c>
      <c r="B525" s="8" t="s">
        <v>617</v>
      </c>
      <c r="C525" s="8" t="s">
        <v>312</v>
      </c>
      <c r="D525" s="9">
        <v>1</v>
      </c>
      <c r="E525" s="12">
        <v>0</v>
      </c>
      <c r="F525" s="13">
        <f>TRUNC(E525*D525,1)</f>
        <v>0</v>
      </c>
      <c r="G525" s="12">
        <v>0</v>
      </c>
      <c r="H525" s="13">
        <f>TRUNC(G525*D525,1)</f>
        <v>0</v>
      </c>
      <c r="I525" s="12">
        <f>TRUNC(SUMIF(V523:V525, RIGHTB(O525, 1), H523:H525)*U525, 2)</f>
        <v>386.11</v>
      </c>
      <c r="J525" s="13">
        <f>TRUNC(I525*D525,1)</f>
        <v>386.1</v>
      </c>
      <c r="K525" s="12">
        <f t="shared" si="62"/>
        <v>386.1</v>
      </c>
      <c r="L525" s="13">
        <f t="shared" si="62"/>
        <v>386.1</v>
      </c>
      <c r="M525" s="8" t="s">
        <v>52</v>
      </c>
      <c r="N525" s="2" t="s">
        <v>745</v>
      </c>
      <c r="O525" s="2" t="s">
        <v>313</v>
      </c>
      <c r="P525" s="2" t="s">
        <v>65</v>
      </c>
      <c r="Q525" s="2" t="s">
        <v>65</v>
      </c>
      <c r="R525" s="2" t="s">
        <v>65</v>
      </c>
      <c r="S525" s="3">
        <v>1</v>
      </c>
      <c r="T525" s="3">
        <v>2</v>
      </c>
      <c r="U525" s="3">
        <v>0.02</v>
      </c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2" t="s">
        <v>52</v>
      </c>
      <c r="AW525" s="2" t="s">
        <v>1335</v>
      </c>
      <c r="AX525" s="2" t="s">
        <v>52</v>
      </c>
      <c r="AY525" s="2" t="s">
        <v>52</v>
      </c>
    </row>
    <row r="526" spans="1:51" ht="30" customHeight="1">
      <c r="A526" s="8" t="s">
        <v>608</v>
      </c>
      <c r="B526" s="8" t="s">
        <v>52</v>
      </c>
      <c r="C526" s="8" t="s">
        <v>52</v>
      </c>
      <c r="D526" s="9"/>
      <c r="E526" s="12"/>
      <c r="F526" s="13">
        <f>TRUNC(SUMIF(N523:N525, N522, F523:F525),0)</f>
        <v>0</v>
      </c>
      <c r="G526" s="12"/>
      <c r="H526" s="13">
        <f>TRUNC(SUMIF(N523:N525, N522, H523:H525),0)</f>
        <v>19305</v>
      </c>
      <c r="I526" s="12"/>
      <c r="J526" s="13">
        <f>TRUNC(SUMIF(N523:N525, N522, J523:J525),0)</f>
        <v>386</v>
      </c>
      <c r="K526" s="12"/>
      <c r="L526" s="13">
        <f>F526+H526+J526</f>
        <v>19691</v>
      </c>
      <c r="M526" s="8" t="s">
        <v>52</v>
      </c>
      <c r="N526" s="2" t="s">
        <v>68</v>
      </c>
      <c r="O526" s="2" t="s">
        <v>68</v>
      </c>
      <c r="P526" s="2" t="s">
        <v>52</v>
      </c>
      <c r="Q526" s="2" t="s">
        <v>52</v>
      </c>
      <c r="R526" s="2" t="s">
        <v>52</v>
      </c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2" t="s">
        <v>52</v>
      </c>
      <c r="AW526" s="2" t="s">
        <v>52</v>
      </c>
      <c r="AX526" s="2" t="s">
        <v>52</v>
      </c>
      <c r="AY526" s="2" t="s">
        <v>52</v>
      </c>
    </row>
    <row r="527" spans="1:51" ht="30" customHeight="1">
      <c r="A527" s="9"/>
      <c r="B527" s="9"/>
      <c r="C527" s="9"/>
      <c r="D527" s="9"/>
      <c r="E527" s="12"/>
      <c r="F527" s="13"/>
      <c r="G527" s="12"/>
      <c r="H527" s="13"/>
      <c r="I527" s="12"/>
      <c r="J527" s="13"/>
      <c r="K527" s="12"/>
      <c r="L527" s="13"/>
      <c r="M527" s="9"/>
    </row>
    <row r="528" spans="1:51" ht="30" customHeight="1">
      <c r="A528" s="47" t="s">
        <v>1336</v>
      </c>
      <c r="B528" s="47"/>
      <c r="C528" s="47"/>
      <c r="D528" s="47"/>
      <c r="E528" s="48"/>
      <c r="F528" s="49"/>
      <c r="G528" s="48"/>
      <c r="H528" s="49"/>
      <c r="I528" s="48"/>
      <c r="J528" s="49"/>
      <c r="K528" s="48"/>
      <c r="L528" s="49"/>
      <c r="M528" s="47"/>
      <c r="N528" s="1" t="s">
        <v>753</v>
      </c>
    </row>
    <row r="529" spans="1:51" ht="30" customHeight="1">
      <c r="A529" s="8" t="s">
        <v>1162</v>
      </c>
      <c r="B529" s="8" t="s">
        <v>612</v>
      </c>
      <c r="C529" s="8" t="s">
        <v>605</v>
      </c>
      <c r="D529" s="9">
        <v>3.5000000000000003E-2</v>
      </c>
      <c r="E529" s="12">
        <f>단가대비표!O99</f>
        <v>0</v>
      </c>
      <c r="F529" s="13">
        <f>TRUNC(E529*D529,1)</f>
        <v>0</v>
      </c>
      <c r="G529" s="12">
        <f>단가대비표!P99</f>
        <v>216528</v>
      </c>
      <c r="H529" s="13">
        <f>TRUNC(G529*D529,1)</f>
        <v>7578.4</v>
      </c>
      <c r="I529" s="12">
        <f>단가대비표!V99</f>
        <v>0</v>
      </c>
      <c r="J529" s="13">
        <f>TRUNC(I529*D529,1)</f>
        <v>0</v>
      </c>
      <c r="K529" s="12">
        <f>TRUNC(E529+G529+I529,1)</f>
        <v>216528</v>
      </c>
      <c r="L529" s="13">
        <f>TRUNC(F529+H529+J529,1)</f>
        <v>7578.4</v>
      </c>
      <c r="M529" s="8" t="s">
        <v>52</v>
      </c>
      <c r="N529" s="2" t="s">
        <v>753</v>
      </c>
      <c r="O529" s="2" t="s">
        <v>1163</v>
      </c>
      <c r="P529" s="2" t="s">
        <v>65</v>
      </c>
      <c r="Q529" s="2" t="s">
        <v>65</v>
      </c>
      <c r="R529" s="2" t="s">
        <v>64</v>
      </c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2" t="s">
        <v>52</v>
      </c>
      <c r="AW529" s="2" t="s">
        <v>1338</v>
      </c>
      <c r="AX529" s="2" t="s">
        <v>52</v>
      </c>
      <c r="AY529" s="2" t="s">
        <v>52</v>
      </c>
    </row>
    <row r="530" spans="1:51" ht="30" customHeight="1">
      <c r="A530" s="8" t="s">
        <v>603</v>
      </c>
      <c r="B530" s="8" t="s">
        <v>604</v>
      </c>
      <c r="C530" s="8" t="s">
        <v>605</v>
      </c>
      <c r="D530" s="9">
        <v>1.7999999999999999E-2</v>
      </c>
      <c r="E530" s="12">
        <f>단가대비표!O88</f>
        <v>0</v>
      </c>
      <c r="F530" s="13">
        <f>TRUNC(E530*D530,1)</f>
        <v>0</v>
      </c>
      <c r="G530" s="12">
        <f>단가대비표!P88</f>
        <v>138290</v>
      </c>
      <c r="H530" s="13">
        <f>TRUNC(G530*D530,1)</f>
        <v>2489.1999999999998</v>
      </c>
      <c r="I530" s="12">
        <f>단가대비표!V88</f>
        <v>0</v>
      </c>
      <c r="J530" s="13">
        <f>TRUNC(I530*D530,1)</f>
        <v>0</v>
      </c>
      <c r="K530" s="12">
        <f>TRUNC(E530+G530+I530,1)</f>
        <v>138290</v>
      </c>
      <c r="L530" s="13">
        <f>TRUNC(F530+H530+J530,1)</f>
        <v>2489.1999999999998</v>
      </c>
      <c r="M530" s="8" t="s">
        <v>52</v>
      </c>
      <c r="N530" s="2" t="s">
        <v>753</v>
      </c>
      <c r="O530" s="2" t="s">
        <v>606</v>
      </c>
      <c r="P530" s="2" t="s">
        <v>65</v>
      </c>
      <c r="Q530" s="2" t="s">
        <v>65</v>
      </c>
      <c r="R530" s="2" t="s">
        <v>64</v>
      </c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2" t="s">
        <v>52</v>
      </c>
      <c r="AW530" s="2" t="s">
        <v>1339</v>
      </c>
      <c r="AX530" s="2" t="s">
        <v>52</v>
      </c>
      <c r="AY530" s="2" t="s">
        <v>52</v>
      </c>
    </row>
    <row r="531" spans="1:51" ht="30" customHeight="1">
      <c r="A531" s="8" t="s">
        <v>608</v>
      </c>
      <c r="B531" s="8" t="s">
        <v>52</v>
      </c>
      <c r="C531" s="8" t="s">
        <v>52</v>
      </c>
      <c r="D531" s="9"/>
      <c r="E531" s="12"/>
      <c r="F531" s="13">
        <f>TRUNC(SUMIF(N529:N530, N528, F529:F530),0)</f>
        <v>0</v>
      </c>
      <c r="G531" s="12"/>
      <c r="H531" s="13">
        <f>TRUNC(SUMIF(N529:N530, N528, H529:H530),0)</f>
        <v>10067</v>
      </c>
      <c r="I531" s="12"/>
      <c r="J531" s="13">
        <f>TRUNC(SUMIF(N529:N530, N528, J529:J530),0)</f>
        <v>0</v>
      </c>
      <c r="K531" s="12"/>
      <c r="L531" s="13">
        <f>F531+H531+J531</f>
        <v>10067</v>
      </c>
      <c r="M531" s="8" t="s">
        <v>52</v>
      </c>
      <c r="N531" s="2" t="s">
        <v>68</v>
      </c>
      <c r="O531" s="2" t="s">
        <v>68</v>
      </c>
      <c r="P531" s="2" t="s">
        <v>52</v>
      </c>
      <c r="Q531" s="2" t="s">
        <v>52</v>
      </c>
      <c r="R531" s="2" t="s">
        <v>52</v>
      </c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2" t="s">
        <v>52</v>
      </c>
      <c r="AW531" s="2" t="s">
        <v>52</v>
      </c>
      <c r="AX531" s="2" t="s">
        <v>52</v>
      </c>
      <c r="AY531" s="2" t="s">
        <v>52</v>
      </c>
    </row>
    <row r="532" spans="1:51" ht="30" customHeight="1">
      <c r="A532" s="9"/>
      <c r="B532" s="9"/>
      <c r="C532" s="9"/>
      <c r="D532" s="9"/>
      <c r="E532" s="12"/>
      <c r="F532" s="13"/>
      <c r="G532" s="12"/>
      <c r="H532" s="13"/>
      <c r="I532" s="12"/>
      <c r="J532" s="13"/>
      <c r="K532" s="12"/>
      <c r="L532" s="13"/>
      <c r="M532" s="9"/>
    </row>
    <row r="533" spans="1:51" ht="30" customHeight="1">
      <c r="A533" s="47" t="s">
        <v>1340</v>
      </c>
      <c r="B533" s="47"/>
      <c r="C533" s="47"/>
      <c r="D533" s="47"/>
      <c r="E533" s="48"/>
      <c r="F533" s="49"/>
      <c r="G533" s="48"/>
      <c r="H533" s="49"/>
      <c r="I533" s="48"/>
      <c r="J533" s="49"/>
      <c r="K533" s="48"/>
      <c r="L533" s="49"/>
      <c r="M533" s="47"/>
      <c r="N533" s="1" t="s">
        <v>772</v>
      </c>
    </row>
    <row r="534" spans="1:51" ht="30" customHeight="1">
      <c r="A534" s="8" t="s">
        <v>1341</v>
      </c>
      <c r="B534" s="8" t="s">
        <v>1342</v>
      </c>
      <c r="C534" s="8" t="s">
        <v>61</v>
      </c>
      <c r="D534" s="9">
        <v>0.28999999999999998</v>
      </c>
      <c r="E534" s="12">
        <f>일위대가목록!E99</f>
        <v>19854</v>
      </c>
      <c r="F534" s="13">
        <f>TRUNC(E534*D534,1)</f>
        <v>5757.6</v>
      </c>
      <c r="G534" s="12">
        <f>일위대가목록!F99</f>
        <v>81714</v>
      </c>
      <c r="H534" s="13">
        <f>TRUNC(G534*D534,1)</f>
        <v>23697</v>
      </c>
      <c r="I534" s="12">
        <f>일위대가목록!G99</f>
        <v>2361</v>
      </c>
      <c r="J534" s="13">
        <f>TRUNC(I534*D534,1)</f>
        <v>684.6</v>
      </c>
      <c r="K534" s="12">
        <f>TRUNC(E534+G534+I534,1)</f>
        <v>103929</v>
      </c>
      <c r="L534" s="13">
        <f>TRUNC(F534+H534+J534,1)</f>
        <v>30139.200000000001</v>
      </c>
      <c r="M534" s="8" t="s">
        <v>1343</v>
      </c>
      <c r="N534" s="2" t="s">
        <v>772</v>
      </c>
      <c r="O534" s="2" t="s">
        <v>1344</v>
      </c>
      <c r="P534" s="2" t="s">
        <v>64</v>
      </c>
      <c r="Q534" s="2" t="s">
        <v>65</v>
      </c>
      <c r="R534" s="2" t="s">
        <v>65</v>
      </c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2" t="s">
        <v>52</v>
      </c>
      <c r="AW534" s="2" t="s">
        <v>1345</v>
      </c>
      <c r="AX534" s="2" t="s">
        <v>52</v>
      </c>
      <c r="AY534" s="2" t="s">
        <v>52</v>
      </c>
    </row>
    <row r="535" spans="1:51" ht="30" customHeight="1">
      <c r="A535" s="8" t="s">
        <v>608</v>
      </c>
      <c r="B535" s="8" t="s">
        <v>52</v>
      </c>
      <c r="C535" s="8" t="s">
        <v>52</v>
      </c>
      <c r="D535" s="9"/>
      <c r="E535" s="12"/>
      <c r="F535" s="13">
        <f>TRUNC(SUMIF(N534:N534, N533, F534:F534),0)</f>
        <v>5757</v>
      </c>
      <c r="G535" s="12"/>
      <c r="H535" s="13">
        <f>TRUNC(SUMIF(N534:N534, N533, H534:H534),0)</f>
        <v>23697</v>
      </c>
      <c r="I535" s="12"/>
      <c r="J535" s="13">
        <f>TRUNC(SUMIF(N534:N534, N533, J534:J534),0)</f>
        <v>684</v>
      </c>
      <c r="K535" s="12"/>
      <c r="L535" s="13">
        <f>F535+H535+J535</f>
        <v>30138</v>
      </c>
      <c r="M535" s="8" t="s">
        <v>52</v>
      </c>
      <c r="N535" s="2" t="s">
        <v>68</v>
      </c>
      <c r="O535" s="2" t="s">
        <v>68</v>
      </c>
      <c r="P535" s="2" t="s">
        <v>52</v>
      </c>
      <c r="Q535" s="2" t="s">
        <v>52</v>
      </c>
      <c r="R535" s="2" t="s">
        <v>52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2" t="s">
        <v>52</v>
      </c>
      <c r="AW535" s="2" t="s">
        <v>52</v>
      </c>
      <c r="AX535" s="2" t="s">
        <v>52</v>
      </c>
      <c r="AY535" s="2" t="s">
        <v>52</v>
      </c>
    </row>
    <row r="536" spans="1:51" ht="30" customHeight="1">
      <c r="A536" s="9"/>
      <c r="B536" s="9"/>
      <c r="C536" s="9"/>
      <c r="D536" s="9"/>
      <c r="E536" s="12"/>
      <c r="F536" s="13"/>
      <c r="G536" s="12"/>
      <c r="H536" s="13"/>
      <c r="I536" s="12"/>
      <c r="J536" s="13"/>
      <c r="K536" s="12"/>
      <c r="L536" s="13"/>
      <c r="M536" s="9"/>
    </row>
    <row r="537" spans="1:51" ht="30" customHeight="1">
      <c r="A537" s="47" t="s">
        <v>1346</v>
      </c>
      <c r="B537" s="47"/>
      <c r="C537" s="47"/>
      <c r="D537" s="47"/>
      <c r="E537" s="48"/>
      <c r="F537" s="49"/>
      <c r="G537" s="48"/>
      <c r="H537" s="49"/>
      <c r="I537" s="48"/>
      <c r="J537" s="49"/>
      <c r="K537" s="48"/>
      <c r="L537" s="49"/>
      <c r="M537" s="47"/>
      <c r="N537" s="1" t="s">
        <v>1344</v>
      </c>
    </row>
    <row r="538" spans="1:51" ht="30" customHeight="1">
      <c r="A538" s="8" t="s">
        <v>1347</v>
      </c>
      <c r="B538" s="8" t="s">
        <v>1348</v>
      </c>
      <c r="C538" s="8" t="s">
        <v>363</v>
      </c>
      <c r="D538" s="9">
        <v>13.816000000000001</v>
      </c>
      <c r="E538" s="12">
        <f>단가대비표!O28</f>
        <v>998</v>
      </c>
      <c r="F538" s="13">
        <f>TRUNC(E538*D538,1)</f>
        <v>13788.3</v>
      </c>
      <c r="G538" s="12">
        <f>단가대비표!P28</f>
        <v>0</v>
      </c>
      <c r="H538" s="13">
        <f>TRUNC(G538*D538,1)</f>
        <v>0</v>
      </c>
      <c r="I538" s="12">
        <f>단가대비표!V28</f>
        <v>0</v>
      </c>
      <c r="J538" s="13">
        <f>TRUNC(I538*D538,1)</f>
        <v>0</v>
      </c>
      <c r="K538" s="12">
        <f t="shared" ref="K538:L541" si="63">TRUNC(E538+G538+I538,1)</f>
        <v>998</v>
      </c>
      <c r="L538" s="13">
        <f t="shared" si="63"/>
        <v>13788.3</v>
      </c>
      <c r="M538" s="8" t="s">
        <v>52</v>
      </c>
      <c r="N538" s="2" t="s">
        <v>1344</v>
      </c>
      <c r="O538" s="2" t="s">
        <v>1349</v>
      </c>
      <c r="P538" s="2" t="s">
        <v>65</v>
      </c>
      <c r="Q538" s="2" t="s">
        <v>65</v>
      </c>
      <c r="R538" s="2" t="s">
        <v>64</v>
      </c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2" t="s">
        <v>52</v>
      </c>
      <c r="AW538" s="2" t="s">
        <v>1350</v>
      </c>
      <c r="AX538" s="2" t="s">
        <v>52</v>
      </c>
      <c r="AY538" s="2" t="s">
        <v>52</v>
      </c>
    </row>
    <row r="539" spans="1:51" ht="30" customHeight="1">
      <c r="A539" s="8" t="s">
        <v>1221</v>
      </c>
      <c r="B539" s="8" t="s">
        <v>1351</v>
      </c>
      <c r="C539" s="8" t="s">
        <v>363</v>
      </c>
      <c r="D539" s="9">
        <v>12.56</v>
      </c>
      <c r="E539" s="12">
        <f>일위대가목록!E100</f>
        <v>89</v>
      </c>
      <c r="F539" s="13">
        <f>TRUNC(E539*D539,1)</f>
        <v>1117.8</v>
      </c>
      <c r="G539" s="12">
        <f>일위대가목록!F100</f>
        <v>5867</v>
      </c>
      <c r="H539" s="13">
        <f>TRUNC(G539*D539,1)</f>
        <v>73689.5</v>
      </c>
      <c r="I539" s="12">
        <f>일위대가목록!G100</f>
        <v>188</v>
      </c>
      <c r="J539" s="13">
        <f>TRUNC(I539*D539,1)</f>
        <v>2361.1999999999998</v>
      </c>
      <c r="K539" s="12">
        <f t="shared" si="63"/>
        <v>6144</v>
      </c>
      <c r="L539" s="13">
        <f t="shared" si="63"/>
        <v>77168.5</v>
      </c>
      <c r="M539" s="8" t="s">
        <v>1352</v>
      </c>
      <c r="N539" s="2" t="s">
        <v>1344</v>
      </c>
      <c r="O539" s="2" t="s">
        <v>1353</v>
      </c>
      <c r="P539" s="2" t="s">
        <v>64</v>
      </c>
      <c r="Q539" s="2" t="s">
        <v>65</v>
      </c>
      <c r="R539" s="2" t="s">
        <v>65</v>
      </c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2" t="s">
        <v>52</v>
      </c>
      <c r="AW539" s="2" t="s">
        <v>1354</v>
      </c>
      <c r="AX539" s="2" t="s">
        <v>52</v>
      </c>
      <c r="AY539" s="2" t="s">
        <v>52</v>
      </c>
    </row>
    <row r="540" spans="1:51" ht="30" customHeight="1">
      <c r="A540" s="8" t="s">
        <v>1355</v>
      </c>
      <c r="B540" s="8" t="s">
        <v>1356</v>
      </c>
      <c r="C540" s="8" t="s">
        <v>1357</v>
      </c>
      <c r="D540" s="9">
        <v>1</v>
      </c>
      <c r="E540" s="12">
        <f>단가대비표!O86</f>
        <v>5236</v>
      </c>
      <c r="F540" s="13">
        <f>TRUNC(E540*D540,1)</f>
        <v>5236</v>
      </c>
      <c r="G540" s="12">
        <f>단가대비표!P86</f>
        <v>8025</v>
      </c>
      <c r="H540" s="13">
        <f>TRUNC(G540*D540,1)</f>
        <v>8025</v>
      </c>
      <c r="I540" s="12">
        <f>단가대비표!V86</f>
        <v>0</v>
      </c>
      <c r="J540" s="13">
        <f>TRUNC(I540*D540,1)</f>
        <v>0</v>
      </c>
      <c r="K540" s="12">
        <f t="shared" si="63"/>
        <v>13261</v>
      </c>
      <c r="L540" s="13">
        <f t="shared" si="63"/>
        <v>13261</v>
      </c>
      <c r="M540" s="8" t="s">
        <v>52</v>
      </c>
      <c r="N540" s="2" t="s">
        <v>1344</v>
      </c>
      <c r="O540" s="2" t="s">
        <v>1358</v>
      </c>
      <c r="P540" s="2" t="s">
        <v>65</v>
      </c>
      <c r="Q540" s="2" t="s">
        <v>65</v>
      </c>
      <c r="R540" s="2" t="s">
        <v>64</v>
      </c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2" t="s">
        <v>52</v>
      </c>
      <c r="AW540" s="2" t="s">
        <v>1359</v>
      </c>
      <c r="AX540" s="2" t="s">
        <v>52</v>
      </c>
      <c r="AY540" s="2" t="s">
        <v>52</v>
      </c>
    </row>
    <row r="541" spans="1:51" ht="30" customHeight="1">
      <c r="A541" s="8" t="s">
        <v>361</v>
      </c>
      <c r="B541" s="8" t="s">
        <v>362</v>
      </c>
      <c r="C541" s="8" t="s">
        <v>363</v>
      </c>
      <c r="D541" s="9">
        <v>-1.256</v>
      </c>
      <c r="E541" s="12">
        <f>단가대비표!O11</f>
        <v>229</v>
      </c>
      <c r="F541" s="13">
        <f>TRUNC(E541*D541,1)</f>
        <v>-287.60000000000002</v>
      </c>
      <c r="G541" s="12">
        <f>단가대비표!P11</f>
        <v>0</v>
      </c>
      <c r="H541" s="13">
        <f>TRUNC(G541*D541,1)</f>
        <v>0</v>
      </c>
      <c r="I541" s="12">
        <f>단가대비표!V11</f>
        <v>0</v>
      </c>
      <c r="J541" s="13">
        <f>TRUNC(I541*D541,1)</f>
        <v>0</v>
      </c>
      <c r="K541" s="12">
        <f t="shared" si="63"/>
        <v>229</v>
      </c>
      <c r="L541" s="13">
        <f t="shared" si="63"/>
        <v>-287.60000000000002</v>
      </c>
      <c r="M541" s="8" t="s">
        <v>364</v>
      </c>
      <c r="N541" s="2" t="s">
        <v>1344</v>
      </c>
      <c r="O541" s="2" t="s">
        <v>365</v>
      </c>
      <c r="P541" s="2" t="s">
        <v>65</v>
      </c>
      <c r="Q541" s="2" t="s">
        <v>65</v>
      </c>
      <c r="R541" s="2" t="s">
        <v>64</v>
      </c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2" t="s">
        <v>52</v>
      </c>
      <c r="AW541" s="2" t="s">
        <v>1360</v>
      </c>
      <c r="AX541" s="2" t="s">
        <v>52</v>
      </c>
      <c r="AY541" s="2" t="s">
        <v>52</v>
      </c>
    </row>
    <row r="542" spans="1:51" ht="30" customHeight="1">
      <c r="A542" s="8" t="s">
        <v>608</v>
      </c>
      <c r="B542" s="8" t="s">
        <v>52</v>
      </c>
      <c r="C542" s="8" t="s">
        <v>52</v>
      </c>
      <c r="D542" s="9"/>
      <c r="E542" s="12"/>
      <c r="F542" s="13">
        <f>TRUNC(SUMIF(N538:N541, N537, F538:F541),0)</f>
        <v>19854</v>
      </c>
      <c r="G542" s="12"/>
      <c r="H542" s="13">
        <f>TRUNC(SUMIF(N538:N541, N537, H538:H541),0)</f>
        <v>81714</v>
      </c>
      <c r="I542" s="12"/>
      <c r="J542" s="13">
        <f>TRUNC(SUMIF(N538:N541, N537, J538:J541),0)</f>
        <v>2361</v>
      </c>
      <c r="K542" s="12"/>
      <c r="L542" s="13">
        <f>F542+H542+J542</f>
        <v>103929</v>
      </c>
      <c r="M542" s="8" t="s">
        <v>52</v>
      </c>
      <c r="N542" s="2" t="s">
        <v>68</v>
      </c>
      <c r="O542" s="2" t="s">
        <v>68</v>
      </c>
      <c r="P542" s="2" t="s">
        <v>52</v>
      </c>
      <c r="Q542" s="2" t="s">
        <v>52</v>
      </c>
      <c r="R542" s="2" t="s">
        <v>52</v>
      </c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2" t="s">
        <v>52</v>
      </c>
      <c r="AW542" s="2" t="s">
        <v>52</v>
      </c>
      <c r="AX542" s="2" t="s">
        <v>52</v>
      </c>
      <c r="AY542" s="2" t="s">
        <v>52</v>
      </c>
    </row>
    <row r="543" spans="1:51" ht="30" customHeight="1">
      <c r="A543" s="9"/>
      <c r="B543" s="9"/>
      <c r="C543" s="9"/>
      <c r="D543" s="9"/>
      <c r="E543" s="12"/>
      <c r="F543" s="13"/>
      <c r="G543" s="12"/>
      <c r="H543" s="13"/>
      <c r="I543" s="12"/>
      <c r="J543" s="13"/>
      <c r="K543" s="12"/>
      <c r="L543" s="13"/>
      <c r="M543" s="9"/>
    </row>
    <row r="544" spans="1:51" ht="30" customHeight="1">
      <c r="A544" s="47" t="s">
        <v>1361</v>
      </c>
      <c r="B544" s="47"/>
      <c r="C544" s="47"/>
      <c r="D544" s="47"/>
      <c r="E544" s="48"/>
      <c r="F544" s="49"/>
      <c r="G544" s="48"/>
      <c r="H544" s="49"/>
      <c r="I544" s="48"/>
      <c r="J544" s="49"/>
      <c r="K544" s="48"/>
      <c r="L544" s="49"/>
      <c r="M544" s="47"/>
      <c r="N544" s="1" t="s">
        <v>1353</v>
      </c>
    </row>
    <row r="545" spans="1:51" ht="30" customHeight="1">
      <c r="A545" s="8" t="s">
        <v>1234</v>
      </c>
      <c r="B545" s="8" t="s">
        <v>1351</v>
      </c>
      <c r="C545" s="8" t="s">
        <v>363</v>
      </c>
      <c r="D545" s="9">
        <v>1</v>
      </c>
      <c r="E545" s="12">
        <f>일위대가목록!E101</f>
        <v>76</v>
      </c>
      <c r="F545" s="13">
        <f>TRUNC(E545*D545,1)</f>
        <v>76</v>
      </c>
      <c r="G545" s="12">
        <f>일위대가목록!F101</f>
        <v>4675</v>
      </c>
      <c r="H545" s="13">
        <f>TRUNC(G545*D545,1)</f>
        <v>4675</v>
      </c>
      <c r="I545" s="12">
        <f>일위대가목록!G101</f>
        <v>151</v>
      </c>
      <c r="J545" s="13">
        <f>TRUNC(I545*D545,1)</f>
        <v>151</v>
      </c>
      <c r="K545" s="12">
        <f>TRUNC(E545+G545+I545,1)</f>
        <v>4902</v>
      </c>
      <c r="L545" s="13">
        <f>TRUNC(F545+H545+J545,1)</f>
        <v>4902</v>
      </c>
      <c r="M545" s="8" t="s">
        <v>1362</v>
      </c>
      <c r="N545" s="2" t="s">
        <v>1353</v>
      </c>
      <c r="O545" s="2" t="s">
        <v>1363</v>
      </c>
      <c r="P545" s="2" t="s">
        <v>64</v>
      </c>
      <c r="Q545" s="2" t="s">
        <v>65</v>
      </c>
      <c r="R545" s="2" t="s">
        <v>65</v>
      </c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2" t="s">
        <v>52</v>
      </c>
      <c r="AW545" s="2" t="s">
        <v>1364</v>
      </c>
      <c r="AX545" s="2" t="s">
        <v>52</v>
      </c>
      <c r="AY545" s="2" t="s">
        <v>52</v>
      </c>
    </row>
    <row r="546" spans="1:51" ht="30" customHeight="1">
      <c r="A546" s="8" t="s">
        <v>1238</v>
      </c>
      <c r="B546" s="8" t="s">
        <v>1351</v>
      </c>
      <c r="C546" s="8" t="s">
        <v>363</v>
      </c>
      <c r="D546" s="9">
        <v>1</v>
      </c>
      <c r="E546" s="12">
        <f>일위대가목록!E102</f>
        <v>13</v>
      </c>
      <c r="F546" s="13">
        <f>TRUNC(E546*D546,1)</f>
        <v>13</v>
      </c>
      <c r="G546" s="12">
        <f>일위대가목록!F102</f>
        <v>1192</v>
      </c>
      <c r="H546" s="13">
        <f>TRUNC(G546*D546,1)</f>
        <v>1192</v>
      </c>
      <c r="I546" s="12">
        <f>일위대가목록!G102</f>
        <v>37</v>
      </c>
      <c r="J546" s="13">
        <f>TRUNC(I546*D546,1)</f>
        <v>37</v>
      </c>
      <c r="K546" s="12">
        <f>TRUNC(E546+G546+I546,1)</f>
        <v>1242</v>
      </c>
      <c r="L546" s="13">
        <f>TRUNC(F546+H546+J546,1)</f>
        <v>1242</v>
      </c>
      <c r="M546" s="8" t="s">
        <v>1365</v>
      </c>
      <c r="N546" s="2" t="s">
        <v>1353</v>
      </c>
      <c r="O546" s="2" t="s">
        <v>1366</v>
      </c>
      <c r="P546" s="2" t="s">
        <v>64</v>
      </c>
      <c r="Q546" s="2" t="s">
        <v>65</v>
      </c>
      <c r="R546" s="2" t="s">
        <v>65</v>
      </c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2" t="s">
        <v>52</v>
      </c>
      <c r="AW546" s="2" t="s">
        <v>1367</v>
      </c>
      <c r="AX546" s="2" t="s">
        <v>52</v>
      </c>
      <c r="AY546" s="2" t="s">
        <v>52</v>
      </c>
    </row>
    <row r="547" spans="1:51" ht="30" customHeight="1">
      <c r="A547" s="8" t="s">
        <v>608</v>
      </c>
      <c r="B547" s="8" t="s">
        <v>52</v>
      </c>
      <c r="C547" s="8" t="s">
        <v>52</v>
      </c>
      <c r="D547" s="9"/>
      <c r="E547" s="12"/>
      <c r="F547" s="13">
        <f>TRUNC(SUMIF(N545:N546, N544, F545:F546),0)</f>
        <v>89</v>
      </c>
      <c r="G547" s="12"/>
      <c r="H547" s="13">
        <f>TRUNC(SUMIF(N545:N546, N544, H545:H546),0)</f>
        <v>5867</v>
      </c>
      <c r="I547" s="12"/>
      <c r="J547" s="13">
        <f>TRUNC(SUMIF(N545:N546, N544, J545:J546),0)</f>
        <v>188</v>
      </c>
      <c r="K547" s="12"/>
      <c r="L547" s="13">
        <f>F547+H547+J547</f>
        <v>6144</v>
      </c>
      <c r="M547" s="8" t="s">
        <v>52</v>
      </c>
      <c r="N547" s="2" t="s">
        <v>68</v>
      </c>
      <c r="O547" s="2" t="s">
        <v>68</v>
      </c>
      <c r="P547" s="2" t="s">
        <v>52</v>
      </c>
      <c r="Q547" s="2" t="s">
        <v>52</v>
      </c>
      <c r="R547" s="2" t="s">
        <v>52</v>
      </c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2" t="s">
        <v>52</v>
      </c>
      <c r="AW547" s="2" t="s">
        <v>52</v>
      </c>
      <c r="AX547" s="2" t="s">
        <v>52</v>
      </c>
      <c r="AY547" s="2" t="s">
        <v>52</v>
      </c>
    </row>
    <row r="548" spans="1:51" ht="30" customHeight="1">
      <c r="A548" s="9"/>
      <c r="B548" s="9"/>
      <c r="C548" s="9"/>
      <c r="D548" s="9"/>
      <c r="E548" s="12"/>
      <c r="F548" s="13"/>
      <c r="G548" s="12"/>
      <c r="H548" s="13"/>
      <c r="I548" s="12"/>
      <c r="J548" s="13"/>
      <c r="K548" s="12"/>
      <c r="L548" s="13"/>
      <c r="M548" s="9"/>
    </row>
    <row r="549" spans="1:51" ht="30" customHeight="1">
      <c r="A549" s="47" t="s">
        <v>1368</v>
      </c>
      <c r="B549" s="47"/>
      <c r="C549" s="47"/>
      <c r="D549" s="47"/>
      <c r="E549" s="48"/>
      <c r="F549" s="49"/>
      <c r="G549" s="48"/>
      <c r="H549" s="49"/>
      <c r="I549" s="48"/>
      <c r="J549" s="49"/>
      <c r="K549" s="48"/>
      <c r="L549" s="49"/>
      <c r="M549" s="47"/>
      <c r="N549" s="1" t="s">
        <v>1363</v>
      </c>
    </row>
    <row r="550" spans="1:51" ht="30" customHeight="1">
      <c r="A550" s="8" t="s">
        <v>1253</v>
      </c>
      <c r="B550" s="8" t="s">
        <v>1254</v>
      </c>
      <c r="C550" s="8" t="s">
        <v>363</v>
      </c>
      <c r="D550" s="9">
        <v>1.5709999999999998E-2</v>
      </c>
      <c r="E550" s="12">
        <f>단가대비표!O22</f>
        <v>2290</v>
      </c>
      <c r="F550" s="13">
        <f t="shared" ref="F550:F559" si="64">TRUNC(E550*D550,1)</f>
        <v>35.9</v>
      </c>
      <c r="G550" s="12">
        <f>단가대비표!P22</f>
        <v>0</v>
      </c>
      <c r="H550" s="13">
        <f t="shared" ref="H550:H559" si="65">TRUNC(G550*D550,1)</f>
        <v>0</v>
      </c>
      <c r="I550" s="12">
        <f>단가대비표!V22</f>
        <v>0</v>
      </c>
      <c r="J550" s="13">
        <f t="shared" ref="J550:J559" si="66">TRUNC(I550*D550,1)</f>
        <v>0</v>
      </c>
      <c r="K550" s="12">
        <f t="shared" ref="K550:K559" si="67">TRUNC(E550+G550+I550,1)</f>
        <v>2290</v>
      </c>
      <c r="L550" s="13">
        <f t="shared" ref="L550:L559" si="68">TRUNC(F550+H550+J550,1)</f>
        <v>35.9</v>
      </c>
      <c r="M550" s="8" t="s">
        <v>52</v>
      </c>
      <c r="N550" s="2" t="s">
        <v>1363</v>
      </c>
      <c r="O550" s="2" t="s">
        <v>1255</v>
      </c>
      <c r="P550" s="2" t="s">
        <v>65</v>
      </c>
      <c r="Q550" s="2" t="s">
        <v>65</v>
      </c>
      <c r="R550" s="2" t="s">
        <v>64</v>
      </c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2" t="s">
        <v>52</v>
      </c>
      <c r="AW550" s="2" t="s">
        <v>1369</v>
      </c>
      <c r="AX550" s="2" t="s">
        <v>52</v>
      </c>
      <c r="AY550" s="2" t="s">
        <v>52</v>
      </c>
    </row>
    <row r="551" spans="1:51" ht="30" customHeight="1">
      <c r="A551" s="8" t="s">
        <v>1066</v>
      </c>
      <c r="B551" s="8" t="s">
        <v>1257</v>
      </c>
      <c r="C551" s="8" t="s">
        <v>797</v>
      </c>
      <c r="D551" s="9">
        <v>5.3550000000000004</v>
      </c>
      <c r="E551" s="12">
        <f>단가대비표!O14</f>
        <v>2.2200000000000002</v>
      </c>
      <c r="F551" s="13">
        <f t="shared" si="64"/>
        <v>11.8</v>
      </c>
      <c r="G551" s="12">
        <f>단가대비표!P14</f>
        <v>0</v>
      </c>
      <c r="H551" s="13">
        <f t="shared" si="65"/>
        <v>0</v>
      </c>
      <c r="I551" s="12">
        <f>단가대비표!V14</f>
        <v>0</v>
      </c>
      <c r="J551" s="13">
        <f t="shared" si="66"/>
        <v>0</v>
      </c>
      <c r="K551" s="12">
        <f t="shared" si="67"/>
        <v>2.2000000000000002</v>
      </c>
      <c r="L551" s="13">
        <f t="shared" si="68"/>
        <v>11.8</v>
      </c>
      <c r="M551" s="8" t="s">
        <v>1069</v>
      </c>
      <c r="N551" s="2" t="s">
        <v>1363</v>
      </c>
      <c r="O551" s="2" t="s">
        <v>1258</v>
      </c>
      <c r="P551" s="2" t="s">
        <v>65</v>
      </c>
      <c r="Q551" s="2" t="s">
        <v>65</v>
      </c>
      <c r="R551" s="2" t="s">
        <v>64</v>
      </c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2" t="s">
        <v>52</v>
      </c>
      <c r="AW551" s="2" t="s">
        <v>1370</v>
      </c>
      <c r="AX551" s="2" t="s">
        <v>52</v>
      </c>
      <c r="AY551" s="2" t="s">
        <v>52</v>
      </c>
    </row>
    <row r="552" spans="1:51" ht="30" customHeight="1">
      <c r="A552" s="8" t="s">
        <v>1072</v>
      </c>
      <c r="B552" s="8" t="s">
        <v>1073</v>
      </c>
      <c r="C552" s="8" t="s">
        <v>363</v>
      </c>
      <c r="D552" s="9">
        <v>2.3999999999999998E-3</v>
      </c>
      <c r="E552" s="12">
        <f>단가대비표!O20</f>
        <v>12042</v>
      </c>
      <c r="F552" s="13">
        <f t="shared" si="64"/>
        <v>28.9</v>
      </c>
      <c r="G552" s="12">
        <f>단가대비표!P20</f>
        <v>0</v>
      </c>
      <c r="H552" s="13">
        <f t="shared" si="65"/>
        <v>0</v>
      </c>
      <c r="I552" s="12">
        <f>단가대비표!V20</f>
        <v>0</v>
      </c>
      <c r="J552" s="13">
        <f t="shared" si="66"/>
        <v>0</v>
      </c>
      <c r="K552" s="12">
        <f t="shared" si="67"/>
        <v>12042</v>
      </c>
      <c r="L552" s="13">
        <f t="shared" si="68"/>
        <v>28.9</v>
      </c>
      <c r="M552" s="8" t="s">
        <v>52</v>
      </c>
      <c r="N552" s="2" t="s">
        <v>1363</v>
      </c>
      <c r="O552" s="2" t="s">
        <v>1074</v>
      </c>
      <c r="P552" s="2" t="s">
        <v>65</v>
      </c>
      <c r="Q552" s="2" t="s">
        <v>65</v>
      </c>
      <c r="R552" s="2" t="s">
        <v>64</v>
      </c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2" t="s">
        <v>52</v>
      </c>
      <c r="AW552" s="2" t="s">
        <v>1371</v>
      </c>
      <c r="AX552" s="2" t="s">
        <v>52</v>
      </c>
      <c r="AY552" s="2" t="s">
        <v>52</v>
      </c>
    </row>
    <row r="553" spans="1:51" ht="30" customHeight="1">
      <c r="A553" s="8" t="s">
        <v>1261</v>
      </c>
      <c r="B553" s="8" t="s">
        <v>1262</v>
      </c>
      <c r="C553" s="8" t="s">
        <v>1263</v>
      </c>
      <c r="D553" s="9">
        <v>1.771E-2</v>
      </c>
      <c r="E553" s="12">
        <f>일위대가목록!E92</f>
        <v>0</v>
      </c>
      <c r="F553" s="13">
        <f t="shared" si="64"/>
        <v>0</v>
      </c>
      <c r="G553" s="12">
        <f>일위대가목록!F92</f>
        <v>0</v>
      </c>
      <c r="H553" s="13">
        <f t="shared" si="65"/>
        <v>0</v>
      </c>
      <c r="I553" s="12">
        <f>일위대가목록!G92</f>
        <v>137</v>
      </c>
      <c r="J553" s="13">
        <f t="shared" si="66"/>
        <v>2.4</v>
      </c>
      <c r="K553" s="12">
        <f t="shared" si="67"/>
        <v>137</v>
      </c>
      <c r="L553" s="13">
        <f t="shared" si="68"/>
        <v>2.4</v>
      </c>
      <c r="M553" s="8" t="s">
        <v>1264</v>
      </c>
      <c r="N553" s="2" t="s">
        <v>1363</v>
      </c>
      <c r="O553" s="2" t="s">
        <v>1265</v>
      </c>
      <c r="P553" s="2" t="s">
        <v>64</v>
      </c>
      <c r="Q553" s="2" t="s">
        <v>65</v>
      </c>
      <c r="R553" s="2" t="s">
        <v>65</v>
      </c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2" t="s">
        <v>52</v>
      </c>
      <c r="AW553" s="2" t="s">
        <v>1372</v>
      </c>
      <c r="AX553" s="2" t="s">
        <v>52</v>
      </c>
      <c r="AY553" s="2" t="s">
        <v>52</v>
      </c>
    </row>
    <row r="554" spans="1:51" ht="30" customHeight="1">
      <c r="A554" s="8" t="s">
        <v>1267</v>
      </c>
      <c r="B554" s="8" t="s">
        <v>1268</v>
      </c>
      <c r="C554" s="8" t="s">
        <v>1269</v>
      </c>
      <c r="D554" s="9">
        <v>0.1071</v>
      </c>
      <c r="E554" s="12">
        <f>단가대비표!O87</f>
        <v>0</v>
      </c>
      <c r="F554" s="13">
        <f t="shared" si="64"/>
        <v>0</v>
      </c>
      <c r="G554" s="12">
        <f>단가대비표!P87</f>
        <v>0</v>
      </c>
      <c r="H554" s="13">
        <f t="shared" si="65"/>
        <v>0</v>
      </c>
      <c r="I554" s="12">
        <f>단가대비표!V87</f>
        <v>87</v>
      </c>
      <c r="J554" s="13">
        <f t="shared" si="66"/>
        <v>9.3000000000000007</v>
      </c>
      <c r="K554" s="12">
        <f t="shared" si="67"/>
        <v>87</v>
      </c>
      <c r="L554" s="13">
        <f t="shared" si="68"/>
        <v>9.3000000000000007</v>
      </c>
      <c r="M554" s="8" t="s">
        <v>52</v>
      </c>
      <c r="N554" s="2" t="s">
        <v>1363</v>
      </c>
      <c r="O554" s="2" t="s">
        <v>1270</v>
      </c>
      <c r="P554" s="2" t="s">
        <v>65</v>
      </c>
      <c r="Q554" s="2" t="s">
        <v>65</v>
      </c>
      <c r="R554" s="2" t="s">
        <v>64</v>
      </c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2" t="s">
        <v>52</v>
      </c>
      <c r="AW554" s="2" t="s">
        <v>1373</v>
      </c>
      <c r="AX554" s="2" t="s">
        <v>52</v>
      </c>
      <c r="AY554" s="2" t="s">
        <v>52</v>
      </c>
    </row>
    <row r="555" spans="1:51" ht="30" customHeight="1">
      <c r="A555" s="8" t="s">
        <v>1374</v>
      </c>
      <c r="B555" s="8" t="s">
        <v>612</v>
      </c>
      <c r="C555" s="8" t="s">
        <v>605</v>
      </c>
      <c r="D555" s="9">
        <v>2.18E-2</v>
      </c>
      <c r="E555" s="12">
        <f>단가대비표!O91</f>
        <v>0</v>
      </c>
      <c r="F555" s="13">
        <f t="shared" si="64"/>
        <v>0</v>
      </c>
      <c r="G555" s="12">
        <f>단가대비표!P91</f>
        <v>183489</v>
      </c>
      <c r="H555" s="13">
        <f t="shared" si="65"/>
        <v>4000</v>
      </c>
      <c r="I555" s="12">
        <f>단가대비표!V91</f>
        <v>0</v>
      </c>
      <c r="J555" s="13">
        <f t="shared" si="66"/>
        <v>0</v>
      </c>
      <c r="K555" s="12">
        <f t="shared" si="67"/>
        <v>183489</v>
      </c>
      <c r="L555" s="13">
        <f t="shared" si="68"/>
        <v>4000</v>
      </c>
      <c r="M555" s="8" t="s">
        <v>52</v>
      </c>
      <c r="N555" s="2" t="s">
        <v>1363</v>
      </c>
      <c r="O555" s="2" t="s">
        <v>1375</v>
      </c>
      <c r="P555" s="2" t="s">
        <v>65</v>
      </c>
      <c r="Q555" s="2" t="s">
        <v>65</v>
      </c>
      <c r="R555" s="2" t="s">
        <v>64</v>
      </c>
      <c r="S555" s="3"/>
      <c r="T555" s="3"/>
      <c r="U555" s="3"/>
      <c r="V555" s="3">
        <v>1</v>
      </c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2" t="s">
        <v>52</v>
      </c>
      <c r="AW555" s="2" t="s">
        <v>1376</v>
      </c>
      <c r="AX555" s="2" t="s">
        <v>52</v>
      </c>
      <c r="AY555" s="2" t="s">
        <v>52</v>
      </c>
    </row>
    <row r="556" spans="1:51" ht="30" customHeight="1">
      <c r="A556" s="8" t="s">
        <v>603</v>
      </c>
      <c r="B556" s="8" t="s">
        <v>604</v>
      </c>
      <c r="C556" s="8" t="s">
        <v>605</v>
      </c>
      <c r="D556" s="9">
        <v>5.5999999999999995E-4</v>
      </c>
      <c r="E556" s="12">
        <f>단가대비표!O88</f>
        <v>0</v>
      </c>
      <c r="F556" s="13">
        <f t="shared" si="64"/>
        <v>0</v>
      </c>
      <c r="G556" s="12">
        <f>단가대비표!P88</f>
        <v>138290</v>
      </c>
      <c r="H556" s="13">
        <f t="shared" si="65"/>
        <v>77.400000000000006</v>
      </c>
      <c r="I556" s="12">
        <f>단가대비표!V88</f>
        <v>0</v>
      </c>
      <c r="J556" s="13">
        <f t="shared" si="66"/>
        <v>0</v>
      </c>
      <c r="K556" s="12">
        <f t="shared" si="67"/>
        <v>138290</v>
      </c>
      <c r="L556" s="13">
        <f t="shared" si="68"/>
        <v>77.400000000000006</v>
      </c>
      <c r="M556" s="8" t="s">
        <v>52</v>
      </c>
      <c r="N556" s="2" t="s">
        <v>1363</v>
      </c>
      <c r="O556" s="2" t="s">
        <v>606</v>
      </c>
      <c r="P556" s="2" t="s">
        <v>65</v>
      </c>
      <c r="Q556" s="2" t="s">
        <v>65</v>
      </c>
      <c r="R556" s="2" t="s">
        <v>64</v>
      </c>
      <c r="S556" s="3"/>
      <c r="T556" s="3"/>
      <c r="U556" s="3"/>
      <c r="V556" s="3">
        <v>1</v>
      </c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2" t="s">
        <v>52</v>
      </c>
      <c r="AW556" s="2" t="s">
        <v>1377</v>
      </c>
      <c r="AX556" s="2" t="s">
        <v>52</v>
      </c>
      <c r="AY556" s="2" t="s">
        <v>52</v>
      </c>
    </row>
    <row r="557" spans="1:51" ht="30" customHeight="1">
      <c r="A557" s="8" t="s">
        <v>1077</v>
      </c>
      <c r="B557" s="8" t="s">
        <v>612</v>
      </c>
      <c r="C557" s="8" t="s">
        <v>605</v>
      </c>
      <c r="D557" s="9">
        <v>2.2100000000000002E-3</v>
      </c>
      <c r="E557" s="12">
        <f>단가대비표!O92</f>
        <v>0</v>
      </c>
      <c r="F557" s="13">
        <f t="shared" si="64"/>
        <v>0</v>
      </c>
      <c r="G557" s="12">
        <f>단가대비표!P92</f>
        <v>223094</v>
      </c>
      <c r="H557" s="13">
        <f t="shared" si="65"/>
        <v>493</v>
      </c>
      <c r="I557" s="12">
        <f>단가대비표!V92</f>
        <v>0</v>
      </c>
      <c r="J557" s="13">
        <f t="shared" si="66"/>
        <v>0</v>
      </c>
      <c r="K557" s="12">
        <f t="shared" si="67"/>
        <v>223094</v>
      </c>
      <c r="L557" s="13">
        <f t="shared" si="68"/>
        <v>493</v>
      </c>
      <c r="M557" s="8" t="s">
        <v>52</v>
      </c>
      <c r="N557" s="2" t="s">
        <v>1363</v>
      </c>
      <c r="O557" s="2" t="s">
        <v>1078</v>
      </c>
      <c r="P557" s="2" t="s">
        <v>65</v>
      </c>
      <c r="Q557" s="2" t="s">
        <v>65</v>
      </c>
      <c r="R557" s="2" t="s">
        <v>64</v>
      </c>
      <c r="S557" s="3"/>
      <c r="T557" s="3"/>
      <c r="U557" s="3"/>
      <c r="V557" s="3">
        <v>1</v>
      </c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2" t="s">
        <v>52</v>
      </c>
      <c r="AW557" s="2" t="s">
        <v>1378</v>
      </c>
      <c r="AX557" s="2" t="s">
        <v>52</v>
      </c>
      <c r="AY557" s="2" t="s">
        <v>52</v>
      </c>
    </row>
    <row r="558" spans="1:51" ht="30" customHeight="1">
      <c r="A558" s="8" t="s">
        <v>1275</v>
      </c>
      <c r="B558" s="8" t="s">
        <v>604</v>
      </c>
      <c r="C558" s="8" t="s">
        <v>605</v>
      </c>
      <c r="D558" s="9">
        <v>6.3000000000000003E-4</v>
      </c>
      <c r="E558" s="12">
        <f>단가대비표!O89</f>
        <v>0</v>
      </c>
      <c r="F558" s="13">
        <f t="shared" si="64"/>
        <v>0</v>
      </c>
      <c r="G558" s="12">
        <f>단가대비표!P89</f>
        <v>166063</v>
      </c>
      <c r="H558" s="13">
        <f t="shared" si="65"/>
        <v>104.6</v>
      </c>
      <c r="I558" s="12">
        <f>단가대비표!V89</f>
        <v>0</v>
      </c>
      <c r="J558" s="13">
        <f t="shared" si="66"/>
        <v>0</v>
      </c>
      <c r="K558" s="12">
        <f t="shared" si="67"/>
        <v>166063</v>
      </c>
      <c r="L558" s="13">
        <f t="shared" si="68"/>
        <v>104.6</v>
      </c>
      <c r="M558" s="8" t="s">
        <v>52</v>
      </c>
      <c r="N558" s="2" t="s">
        <v>1363</v>
      </c>
      <c r="O558" s="2" t="s">
        <v>1276</v>
      </c>
      <c r="P558" s="2" t="s">
        <v>65</v>
      </c>
      <c r="Q558" s="2" t="s">
        <v>65</v>
      </c>
      <c r="R558" s="2" t="s">
        <v>64</v>
      </c>
      <c r="S558" s="3"/>
      <c r="T558" s="3"/>
      <c r="U558" s="3"/>
      <c r="V558" s="3">
        <v>1</v>
      </c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2" t="s">
        <v>52</v>
      </c>
      <c r="AW558" s="2" t="s">
        <v>1379</v>
      </c>
      <c r="AX558" s="2" t="s">
        <v>52</v>
      </c>
      <c r="AY558" s="2" t="s">
        <v>52</v>
      </c>
    </row>
    <row r="559" spans="1:51" ht="30" customHeight="1">
      <c r="A559" s="8" t="s">
        <v>616</v>
      </c>
      <c r="B559" s="8" t="s">
        <v>760</v>
      </c>
      <c r="C559" s="8" t="s">
        <v>312</v>
      </c>
      <c r="D559" s="9">
        <v>1</v>
      </c>
      <c r="E559" s="12">
        <v>0</v>
      </c>
      <c r="F559" s="13">
        <f t="shared" si="64"/>
        <v>0</v>
      </c>
      <c r="G559" s="12">
        <v>0</v>
      </c>
      <c r="H559" s="13">
        <f t="shared" si="65"/>
        <v>0</v>
      </c>
      <c r="I559" s="12">
        <f>TRUNC(SUMIF(V550:V559, RIGHTB(O559, 1), H550:H559)*U559, 2)</f>
        <v>140.25</v>
      </c>
      <c r="J559" s="13">
        <f t="shared" si="66"/>
        <v>140.19999999999999</v>
      </c>
      <c r="K559" s="12">
        <f t="shared" si="67"/>
        <v>140.19999999999999</v>
      </c>
      <c r="L559" s="13">
        <f t="shared" si="68"/>
        <v>140.19999999999999</v>
      </c>
      <c r="M559" s="8" t="s">
        <v>52</v>
      </c>
      <c r="N559" s="2" t="s">
        <v>1363</v>
      </c>
      <c r="O559" s="2" t="s">
        <v>313</v>
      </c>
      <c r="P559" s="2" t="s">
        <v>65</v>
      </c>
      <c r="Q559" s="2" t="s">
        <v>65</v>
      </c>
      <c r="R559" s="2" t="s">
        <v>65</v>
      </c>
      <c r="S559" s="3">
        <v>1</v>
      </c>
      <c r="T559" s="3">
        <v>2</v>
      </c>
      <c r="U559" s="3">
        <v>0.03</v>
      </c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2" t="s">
        <v>52</v>
      </c>
      <c r="AW559" s="2" t="s">
        <v>1380</v>
      </c>
      <c r="AX559" s="2" t="s">
        <v>52</v>
      </c>
      <c r="AY559" s="2" t="s">
        <v>52</v>
      </c>
    </row>
    <row r="560" spans="1:51" ht="30" customHeight="1">
      <c r="A560" s="8" t="s">
        <v>608</v>
      </c>
      <c r="B560" s="8" t="s">
        <v>52</v>
      </c>
      <c r="C560" s="8" t="s">
        <v>52</v>
      </c>
      <c r="D560" s="9"/>
      <c r="E560" s="12"/>
      <c r="F560" s="13">
        <f>TRUNC(SUMIF(N550:N559, N549, F550:F559),0)</f>
        <v>76</v>
      </c>
      <c r="G560" s="12"/>
      <c r="H560" s="13">
        <f>TRUNC(SUMIF(N550:N559, N549, H550:H559),0)</f>
        <v>4675</v>
      </c>
      <c r="I560" s="12"/>
      <c r="J560" s="13">
        <f>TRUNC(SUMIF(N550:N559, N549, J550:J559),0)</f>
        <v>151</v>
      </c>
      <c r="K560" s="12"/>
      <c r="L560" s="13">
        <f>F560+H560+J560</f>
        <v>4902</v>
      </c>
      <c r="M560" s="8" t="s">
        <v>52</v>
      </c>
      <c r="N560" s="2" t="s">
        <v>68</v>
      </c>
      <c r="O560" s="2" t="s">
        <v>68</v>
      </c>
      <c r="P560" s="2" t="s">
        <v>52</v>
      </c>
      <c r="Q560" s="2" t="s">
        <v>52</v>
      </c>
      <c r="R560" s="2" t="s">
        <v>52</v>
      </c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2" t="s">
        <v>52</v>
      </c>
      <c r="AW560" s="2" t="s">
        <v>52</v>
      </c>
      <c r="AX560" s="2" t="s">
        <v>52</v>
      </c>
      <c r="AY560" s="2" t="s">
        <v>52</v>
      </c>
    </row>
    <row r="561" spans="1:51" ht="30" customHeight="1">
      <c r="A561" s="9"/>
      <c r="B561" s="9"/>
      <c r="C561" s="9"/>
      <c r="D561" s="9"/>
      <c r="E561" s="12"/>
      <c r="F561" s="13"/>
      <c r="G561" s="12"/>
      <c r="H561" s="13"/>
      <c r="I561" s="12"/>
      <c r="J561" s="13"/>
      <c r="K561" s="12"/>
      <c r="L561" s="13"/>
      <c r="M561" s="9"/>
    </row>
    <row r="562" spans="1:51" ht="30" customHeight="1">
      <c r="A562" s="47" t="s">
        <v>1381</v>
      </c>
      <c r="B562" s="47"/>
      <c r="C562" s="47"/>
      <c r="D562" s="47"/>
      <c r="E562" s="48"/>
      <c r="F562" s="49"/>
      <c r="G562" s="48"/>
      <c r="H562" s="49"/>
      <c r="I562" s="48"/>
      <c r="J562" s="49"/>
      <c r="K562" s="48"/>
      <c r="L562" s="49"/>
      <c r="M562" s="47"/>
      <c r="N562" s="1" t="s">
        <v>1366</v>
      </c>
    </row>
    <row r="563" spans="1:51" ht="30" customHeight="1">
      <c r="A563" s="8" t="s">
        <v>1253</v>
      </c>
      <c r="B563" s="8" t="s">
        <v>1254</v>
      </c>
      <c r="C563" s="8" t="s">
        <v>363</v>
      </c>
      <c r="D563" s="9">
        <v>2.7699999999999999E-3</v>
      </c>
      <c r="E563" s="12">
        <f>단가대비표!O22</f>
        <v>2290</v>
      </c>
      <c r="F563" s="13">
        <f t="shared" ref="F563:F572" si="69">TRUNC(E563*D563,1)</f>
        <v>6.3</v>
      </c>
      <c r="G563" s="12">
        <f>단가대비표!P22</f>
        <v>0</v>
      </c>
      <c r="H563" s="13">
        <f t="shared" ref="H563:H572" si="70">TRUNC(G563*D563,1)</f>
        <v>0</v>
      </c>
      <c r="I563" s="12">
        <f>단가대비표!V22</f>
        <v>0</v>
      </c>
      <c r="J563" s="13">
        <f t="shared" ref="J563:J572" si="71">TRUNC(I563*D563,1)</f>
        <v>0</v>
      </c>
      <c r="K563" s="12">
        <f t="shared" ref="K563:K572" si="72">TRUNC(E563+G563+I563,1)</f>
        <v>2290</v>
      </c>
      <c r="L563" s="13">
        <f t="shared" ref="L563:L572" si="73">TRUNC(F563+H563+J563,1)</f>
        <v>6.3</v>
      </c>
      <c r="M563" s="8" t="s">
        <v>52</v>
      </c>
      <c r="N563" s="2" t="s">
        <v>1366</v>
      </c>
      <c r="O563" s="2" t="s">
        <v>1255</v>
      </c>
      <c r="P563" s="2" t="s">
        <v>65</v>
      </c>
      <c r="Q563" s="2" t="s">
        <v>65</v>
      </c>
      <c r="R563" s="2" t="s">
        <v>64</v>
      </c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2" t="s">
        <v>52</v>
      </c>
      <c r="AW563" s="2" t="s">
        <v>1382</v>
      </c>
      <c r="AX563" s="2" t="s">
        <v>52</v>
      </c>
      <c r="AY563" s="2" t="s">
        <v>52</v>
      </c>
    </row>
    <row r="564" spans="1:51" ht="30" customHeight="1">
      <c r="A564" s="8" t="s">
        <v>1066</v>
      </c>
      <c r="B564" s="8" t="s">
        <v>1257</v>
      </c>
      <c r="C564" s="8" t="s">
        <v>797</v>
      </c>
      <c r="D564" s="9">
        <v>0.94499999999999995</v>
      </c>
      <c r="E564" s="12">
        <f>단가대비표!O14</f>
        <v>2.2200000000000002</v>
      </c>
      <c r="F564" s="13">
        <f t="shared" si="69"/>
        <v>2</v>
      </c>
      <c r="G564" s="12">
        <f>단가대비표!P14</f>
        <v>0</v>
      </c>
      <c r="H564" s="13">
        <f t="shared" si="70"/>
        <v>0</v>
      </c>
      <c r="I564" s="12">
        <f>단가대비표!V14</f>
        <v>0</v>
      </c>
      <c r="J564" s="13">
        <f t="shared" si="71"/>
        <v>0</v>
      </c>
      <c r="K564" s="12">
        <f t="shared" si="72"/>
        <v>2.2000000000000002</v>
      </c>
      <c r="L564" s="13">
        <f t="shared" si="73"/>
        <v>2</v>
      </c>
      <c r="M564" s="8" t="s">
        <v>1069</v>
      </c>
      <c r="N564" s="2" t="s">
        <v>1366</v>
      </c>
      <c r="O564" s="2" t="s">
        <v>1258</v>
      </c>
      <c r="P564" s="2" t="s">
        <v>65</v>
      </c>
      <c r="Q564" s="2" t="s">
        <v>65</v>
      </c>
      <c r="R564" s="2" t="s">
        <v>64</v>
      </c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2" t="s">
        <v>52</v>
      </c>
      <c r="AW564" s="2" t="s">
        <v>1383</v>
      </c>
      <c r="AX564" s="2" t="s">
        <v>52</v>
      </c>
      <c r="AY564" s="2" t="s">
        <v>52</v>
      </c>
    </row>
    <row r="565" spans="1:51" ht="30" customHeight="1">
      <c r="A565" s="8" t="s">
        <v>1072</v>
      </c>
      <c r="B565" s="8" t="s">
        <v>1073</v>
      </c>
      <c r="C565" s="8" t="s">
        <v>363</v>
      </c>
      <c r="D565" s="9">
        <v>4.0000000000000002E-4</v>
      </c>
      <c r="E565" s="12">
        <f>단가대비표!O20</f>
        <v>12042</v>
      </c>
      <c r="F565" s="13">
        <f t="shared" si="69"/>
        <v>4.8</v>
      </c>
      <c r="G565" s="12">
        <f>단가대비표!P20</f>
        <v>0</v>
      </c>
      <c r="H565" s="13">
        <f t="shared" si="70"/>
        <v>0</v>
      </c>
      <c r="I565" s="12">
        <f>단가대비표!V20</f>
        <v>0</v>
      </c>
      <c r="J565" s="13">
        <f t="shared" si="71"/>
        <v>0</v>
      </c>
      <c r="K565" s="12">
        <f t="shared" si="72"/>
        <v>12042</v>
      </c>
      <c r="L565" s="13">
        <f t="shared" si="73"/>
        <v>4.8</v>
      </c>
      <c r="M565" s="8" t="s">
        <v>52</v>
      </c>
      <c r="N565" s="2" t="s">
        <v>1366</v>
      </c>
      <c r="O565" s="2" t="s">
        <v>1074</v>
      </c>
      <c r="P565" s="2" t="s">
        <v>65</v>
      </c>
      <c r="Q565" s="2" t="s">
        <v>65</v>
      </c>
      <c r="R565" s="2" t="s">
        <v>64</v>
      </c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2" t="s">
        <v>52</v>
      </c>
      <c r="AW565" s="2" t="s">
        <v>1384</v>
      </c>
      <c r="AX565" s="2" t="s">
        <v>52</v>
      </c>
      <c r="AY565" s="2" t="s">
        <v>52</v>
      </c>
    </row>
    <row r="566" spans="1:51" ht="30" customHeight="1">
      <c r="A566" s="8" t="s">
        <v>1261</v>
      </c>
      <c r="B566" s="8" t="s">
        <v>1262</v>
      </c>
      <c r="C566" s="8" t="s">
        <v>1263</v>
      </c>
      <c r="D566" s="9">
        <v>3.1199999999999999E-3</v>
      </c>
      <c r="E566" s="12">
        <f>일위대가목록!E92</f>
        <v>0</v>
      </c>
      <c r="F566" s="13">
        <f t="shared" si="69"/>
        <v>0</v>
      </c>
      <c r="G566" s="12">
        <f>일위대가목록!F92</f>
        <v>0</v>
      </c>
      <c r="H566" s="13">
        <f t="shared" si="70"/>
        <v>0</v>
      </c>
      <c r="I566" s="12">
        <f>일위대가목록!G92</f>
        <v>137</v>
      </c>
      <c r="J566" s="13">
        <f t="shared" si="71"/>
        <v>0.4</v>
      </c>
      <c r="K566" s="12">
        <f t="shared" si="72"/>
        <v>137</v>
      </c>
      <c r="L566" s="13">
        <f t="shared" si="73"/>
        <v>0.4</v>
      </c>
      <c r="M566" s="8" t="s">
        <v>1264</v>
      </c>
      <c r="N566" s="2" t="s">
        <v>1366</v>
      </c>
      <c r="O566" s="2" t="s">
        <v>1265</v>
      </c>
      <c r="P566" s="2" t="s">
        <v>64</v>
      </c>
      <c r="Q566" s="2" t="s">
        <v>65</v>
      </c>
      <c r="R566" s="2" t="s">
        <v>65</v>
      </c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2" t="s">
        <v>52</v>
      </c>
      <c r="AW566" s="2" t="s">
        <v>1385</v>
      </c>
      <c r="AX566" s="2" t="s">
        <v>52</v>
      </c>
      <c r="AY566" s="2" t="s">
        <v>52</v>
      </c>
    </row>
    <row r="567" spans="1:51" ht="30" customHeight="1">
      <c r="A567" s="8" t="s">
        <v>1267</v>
      </c>
      <c r="B567" s="8" t="s">
        <v>1268</v>
      </c>
      <c r="C567" s="8" t="s">
        <v>1269</v>
      </c>
      <c r="D567" s="9">
        <v>1.89E-2</v>
      </c>
      <c r="E567" s="12">
        <f>단가대비표!O87</f>
        <v>0</v>
      </c>
      <c r="F567" s="13">
        <f t="shared" si="69"/>
        <v>0</v>
      </c>
      <c r="G567" s="12">
        <f>단가대비표!P87</f>
        <v>0</v>
      </c>
      <c r="H567" s="13">
        <f t="shared" si="70"/>
        <v>0</v>
      </c>
      <c r="I567" s="12">
        <f>단가대비표!V87</f>
        <v>87</v>
      </c>
      <c r="J567" s="13">
        <f t="shared" si="71"/>
        <v>1.6</v>
      </c>
      <c r="K567" s="12">
        <f t="shared" si="72"/>
        <v>87</v>
      </c>
      <c r="L567" s="13">
        <f t="shared" si="73"/>
        <v>1.6</v>
      </c>
      <c r="M567" s="8" t="s">
        <v>52</v>
      </c>
      <c r="N567" s="2" t="s">
        <v>1366</v>
      </c>
      <c r="O567" s="2" t="s">
        <v>1270</v>
      </c>
      <c r="P567" s="2" t="s">
        <v>65</v>
      </c>
      <c r="Q567" s="2" t="s">
        <v>65</v>
      </c>
      <c r="R567" s="2" t="s">
        <v>64</v>
      </c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2" t="s">
        <v>52</v>
      </c>
      <c r="AW567" s="2" t="s">
        <v>1386</v>
      </c>
      <c r="AX567" s="2" t="s">
        <v>52</v>
      </c>
      <c r="AY567" s="2" t="s">
        <v>52</v>
      </c>
    </row>
    <row r="568" spans="1:51" ht="30" customHeight="1">
      <c r="A568" s="8" t="s">
        <v>1374</v>
      </c>
      <c r="B568" s="8" t="s">
        <v>612</v>
      </c>
      <c r="C568" s="8" t="s">
        <v>605</v>
      </c>
      <c r="D568" s="9">
        <v>5.8500000000000002E-3</v>
      </c>
      <c r="E568" s="12">
        <f>단가대비표!O91</f>
        <v>0</v>
      </c>
      <c r="F568" s="13">
        <f t="shared" si="69"/>
        <v>0</v>
      </c>
      <c r="G568" s="12">
        <f>단가대비표!P91</f>
        <v>183489</v>
      </c>
      <c r="H568" s="13">
        <f t="shared" si="70"/>
        <v>1073.4000000000001</v>
      </c>
      <c r="I568" s="12">
        <f>단가대비표!V91</f>
        <v>0</v>
      </c>
      <c r="J568" s="13">
        <f t="shared" si="71"/>
        <v>0</v>
      </c>
      <c r="K568" s="12">
        <f t="shared" si="72"/>
        <v>183489</v>
      </c>
      <c r="L568" s="13">
        <f t="shared" si="73"/>
        <v>1073.4000000000001</v>
      </c>
      <c r="M568" s="8" t="s">
        <v>52</v>
      </c>
      <c r="N568" s="2" t="s">
        <v>1366</v>
      </c>
      <c r="O568" s="2" t="s">
        <v>1375</v>
      </c>
      <c r="P568" s="2" t="s">
        <v>65</v>
      </c>
      <c r="Q568" s="2" t="s">
        <v>65</v>
      </c>
      <c r="R568" s="2" t="s">
        <v>64</v>
      </c>
      <c r="S568" s="3"/>
      <c r="T568" s="3"/>
      <c r="U568" s="3"/>
      <c r="V568" s="3">
        <v>1</v>
      </c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2" t="s">
        <v>52</v>
      </c>
      <c r="AW568" s="2" t="s">
        <v>1387</v>
      </c>
      <c r="AX568" s="2" t="s">
        <v>52</v>
      </c>
      <c r="AY568" s="2" t="s">
        <v>52</v>
      </c>
    </row>
    <row r="569" spans="1:51" ht="30" customHeight="1">
      <c r="A569" s="8" t="s">
        <v>603</v>
      </c>
      <c r="B569" s="8" t="s">
        <v>604</v>
      </c>
      <c r="C569" s="8" t="s">
        <v>605</v>
      </c>
      <c r="D569" s="9">
        <v>1E-4</v>
      </c>
      <c r="E569" s="12">
        <f>단가대비표!O88</f>
        <v>0</v>
      </c>
      <c r="F569" s="13">
        <f t="shared" si="69"/>
        <v>0</v>
      </c>
      <c r="G569" s="12">
        <f>단가대비표!P88</f>
        <v>138290</v>
      </c>
      <c r="H569" s="13">
        <f t="shared" si="70"/>
        <v>13.8</v>
      </c>
      <c r="I569" s="12">
        <f>단가대비표!V88</f>
        <v>0</v>
      </c>
      <c r="J569" s="13">
        <f t="shared" si="71"/>
        <v>0</v>
      </c>
      <c r="K569" s="12">
        <f t="shared" si="72"/>
        <v>138290</v>
      </c>
      <c r="L569" s="13">
        <f t="shared" si="73"/>
        <v>13.8</v>
      </c>
      <c r="M569" s="8" t="s">
        <v>52</v>
      </c>
      <c r="N569" s="2" t="s">
        <v>1366</v>
      </c>
      <c r="O569" s="2" t="s">
        <v>606</v>
      </c>
      <c r="P569" s="2" t="s">
        <v>65</v>
      </c>
      <c r="Q569" s="2" t="s">
        <v>65</v>
      </c>
      <c r="R569" s="2" t="s">
        <v>64</v>
      </c>
      <c r="S569" s="3"/>
      <c r="T569" s="3"/>
      <c r="U569" s="3"/>
      <c r="V569" s="3">
        <v>1</v>
      </c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2" t="s">
        <v>52</v>
      </c>
      <c r="AW569" s="2" t="s">
        <v>1388</v>
      </c>
      <c r="AX569" s="2" t="s">
        <v>52</v>
      </c>
      <c r="AY569" s="2" t="s">
        <v>52</v>
      </c>
    </row>
    <row r="570" spans="1:51" ht="30" customHeight="1">
      <c r="A570" s="8" t="s">
        <v>1077</v>
      </c>
      <c r="B570" s="8" t="s">
        <v>612</v>
      </c>
      <c r="C570" s="8" t="s">
        <v>605</v>
      </c>
      <c r="D570" s="9">
        <v>3.8999999999999999E-4</v>
      </c>
      <c r="E570" s="12">
        <f>단가대비표!O92</f>
        <v>0</v>
      </c>
      <c r="F570" s="13">
        <f t="shared" si="69"/>
        <v>0</v>
      </c>
      <c r="G570" s="12">
        <f>단가대비표!P92</f>
        <v>223094</v>
      </c>
      <c r="H570" s="13">
        <f t="shared" si="70"/>
        <v>87</v>
      </c>
      <c r="I570" s="12">
        <f>단가대비표!V92</f>
        <v>0</v>
      </c>
      <c r="J570" s="13">
        <f t="shared" si="71"/>
        <v>0</v>
      </c>
      <c r="K570" s="12">
        <f t="shared" si="72"/>
        <v>223094</v>
      </c>
      <c r="L570" s="13">
        <f t="shared" si="73"/>
        <v>87</v>
      </c>
      <c r="M570" s="8" t="s">
        <v>52</v>
      </c>
      <c r="N570" s="2" t="s">
        <v>1366</v>
      </c>
      <c r="O570" s="2" t="s">
        <v>1078</v>
      </c>
      <c r="P570" s="2" t="s">
        <v>65</v>
      </c>
      <c r="Q570" s="2" t="s">
        <v>65</v>
      </c>
      <c r="R570" s="2" t="s">
        <v>64</v>
      </c>
      <c r="S570" s="3"/>
      <c r="T570" s="3"/>
      <c r="U570" s="3"/>
      <c r="V570" s="3">
        <v>1</v>
      </c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2" t="s">
        <v>52</v>
      </c>
      <c r="AW570" s="2" t="s">
        <v>1389</v>
      </c>
      <c r="AX570" s="2" t="s">
        <v>52</v>
      </c>
      <c r="AY570" s="2" t="s">
        <v>52</v>
      </c>
    </row>
    <row r="571" spans="1:51" ht="30" customHeight="1">
      <c r="A571" s="8" t="s">
        <v>1275</v>
      </c>
      <c r="B571" s="8" t="s">
        <v>604</v>
      </c>
      <c r="C571" s="8" t="s">
        <v>605</v>
      </c>
      <c r="D571" s="9">
        <v>1.1E-4</v>
      </c>
      <c r="E571" s="12">
        <f>단가대비표!O89</f>
        <v>0</v>
      </c>
      <c r="F571" s="13">
        <f t="shared" si="69"/>
        <v>0</v>
      </c>
      <c r="G571" s="12">
        <f>단가대비표!P89</f>
        <v>166063</v>
      </c>
      <c r="H571" s="13">
        <f t="shared" si="70"/>
        <v>18.2</v>
      </c>
      <c r="I571" s="12">
        <f>단가대비표!V89</f>
        <v>0</v>
      </c>
      <c r="J571" s="13">
        <f t="shared" si="71"/>
        <v>0</v>
      </c>
      <c r="K571" s="12">
        <f t="shared" si="72"/>
        <v>166063</v>
      </c>
      <c r="L571" s="13">
        <f t="shared" si="73"/>
        <v>18.2</v>
      </c>
      <c r="M571" s="8" t="s">
        <v>52</v>
      </c>
      <c r="N571" s="2" t="s">
        <v>1366</v>
      </c>
      <c r="O571" s="2" t="s">
        <v>1276</v>
      </c>
      <c r="P571" s="2" t="s">
        <v>65</v>
      </c>
      <c r="Q571" s="2" t="s">
        <v>65</v>
      </c>
      <c r="R571" s="2" t="s">
        <v>64</v>
      </c>
      <c r="S571" s="3"/>
      <c r="T571" s="3"/>
      <c r="U571" s="3"/>
      <c r="V571" s="3">
        <v>1</v>
      </c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2" t="s">
        <v>52</v>
      </c>
      <c r="AW571" s="2" t="s">
        <v>1390</v>
      </c>
      <c r="AX571" s="2" t="s">
        <v>52</v>
      </c>
      <c r="AY571" s="2" t="s">
        <v>52</v>
      </c>
    </row>
    <row r="572" spans="1:51" ht="30" customHeight="1">
      <c r="A572" s="8" t="s">
        <v>616</v>
      </c>
      <c r="B572" s="8" t="s">
        <v>760</v>
      </c>
      <c r="C572" s="8" t="s">
        <v>312</v>
      </c>
      <c r="D572" s="9">
        <v>1</v>
      </c>
      <c r="E572" s="12">
        <v>0</v>
      </c>
      <c r="F572" s="13">
        <f t="shared" si="69"/>
        <v>0</v>
      </c>
      <c r="G572" s="12">
        <v>0</v>
      </c>
      <c r="H572" s="13">
        <f t="shared" si="70"/>
        <v>0</v>
      </c>
      <c r="I572" s="12">
        <f>TRUNC(SUMIF(V563:V572, RIGHTB(O572, 1), H563:H572)*U572, 2)</f>
        <v>35.770000000000003</v>
      </c>
      <c r="J572" s="13">
        <f t="shared" si="71"/>
        <v>35.700000000000003</v>
      </c>
      <c r="K572" s="12">
        <f t="shared" si="72"/>
        <v>35.700000000000003</v>
      </c>
      <c r="L572" s="13">
        <f t="shared" si="73"/>
        <v>35.700000000000003</v>
      </c>
      <c r="M572" s="8" t="s">
        <v>52</v>
      </c>
      <c r="N572" s="2" t="s">
        <v>1366</v>
      </c>
      <c r="O572" s="2" t="s">
        <v>313</v>
      </c>
      <c r="P572" s="2" t="s">
        <v>65</v>
      </c>
      <c r="Q572" s="2" t="s">
        <v>65</v>
      </c>
      <c r="R572" s="2" t="s">
        <v>65</v>
      </c>
      <c r="S572" s="3">
        <v>1</v>
      </c>
      <c r="T572" s="3">
        <v>2</v>
      </c>
      <c r="U572" s="3">
        <v>0.03</v>
      </c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2" t="s">
        <v>52</v>
      </c>
      <c r="AW572" s="2" t="s">
        <v>1391</v>
      </c>
      <c r="AX572" s="2" t="s">
        <v>52</v>
      </c>
      <c r="AY572" s="2" t="s">
        <v>52</v>
      </c>
    </row>
    <row r="573" spans="1:51" ht="30" customHeight="1">
      <c r="A573" s="8" t="s">
        <v>608</v>
      </c>
      <c r="B573" s="8" t="s">
        <v>52</v>
      </c>
      <c r="C573" s="8" t="s">
        <v>52</v>
      </c>
      <c r="D573" s="9"/>
      <c r="E573" s="12"/>
      <c r="F573" s="13">
        <f>TRUNC(SUMIF(N563:N572, N562, F563:F572),0)</f>
        <v>13</v>
      </c>
      <c r="G573" s="12"/>
      <c r="H573" s="13">
        <f>TRUNC(SUMIF(N563:N572, N562, H563:H572),0)</f>
        <v>1192</v>
      </c>
      <c r="I573" s="12"/>
      <c r="J573" s="13">
        <f>TRUNC(SUMIF(N563:N572, N562, J563:J572),0)</f>
        <v>37</v>
      </c>
      <c r="K573" s="12"/>
      <c r="L573" s="13">
        <f>F573+H573+J573</f>
        <v>1242</v>
      </c>
      <c r="M573" s="8" t="s">
        <v>52</v>
      </c>
      <c r="N573" s="2" t="s">
        <v>68</v>
      </c>
      <c r="O573" s="2" t="s">
        <v>68</v>
      </c>
      <c r="P573" s="2" t="s">
        <v>52</v>
      </c>
      <c r="Q573" s="2" t="s">
        <v>52</v>
      </c>
      <c r="R573" s="2" t="s">
        <v>52</v>
      </c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2" t="s">
        <v>52</v>
      </c>
      <c r="AW573" s="2" t="s">
        <v>52</v>
      </c>
      <c r="AX573" s="2" t="s">
        <v>52</v>
      </c>
      <c r="AY573" s="2" t="s">
        <v>52</v>
      </c>
    </row>
    <row r="574" spans="1:51" ht="30" customHeight="1">
      <c r="A574" s="9"/>
      <c r="B574" s="9"/>
      <c r="C574" s="9"/>
      <c r="D574" s="9"/>
      <c r="E574" s="12"/>
      <c r="F574" s="13"/>
      <c r="G574" s="12"/>
      <c r="H574" s="13"/>
      <c r="I574" s="12"/>
      <c r="J574" s="13"/>
      <c r="K574" s="12"/>
      <c r="L574" s="13"/>
      <c r="M574" s="9"/>
    </row>
    <row r="575" spans="1:51" ht="30" customHeight="1">
      <c r="A575" s="47" t="s">
        <v>1392</v>
      </c>
      <c r="B575" s="47"/>
      <c r="C575" s="47"/>
      <c r="D575" s="47"/>
      <c r="E575" s="48"/>
      <c r="F575" s="49"/>
      <c r="G575" s="48"/>
      <c r="H575" s="49"/>
      <c r="I575" s="48"/>
      <c r="J575" s="49"/>
      <c r="K575" s="48"/>
      <c r="L575" s="49"/>
      <c r="M575" s="47"/>
      <c r="N575" s="1" t="s">
        <v>781</v>
      </c>
    </row>
    <row r="576" spans="1:51" ht="30" customHeight="1">
      <c r="A576" s="8" t="s">
        <v>1393</v>
      </c>
      <c r="B576" s="8" t="s">
        <v>1394</v>
      </c>
      <c r="C576" s="8" t="s">
        <v>61</v>
      </c>
      <c r="D576" s="9">
        <v>0.28999999999999998</v>
      </c>
      <c r="E576" s="12">
        <f>일위대가목록!E104</f>
        <v>17921</v>
      </c>
      <c r="F576" s="13">
        <f>TRUNC(E576*D576,1)</f>
        <v>5197</v>
      </c>
      <c r="G576" s="12">
        <f>일위대가목록!F104</f>
        <v>88500</v>
      </c>
      <c r="H576" s="13">
        <f>TRUNC(G576*D576,1)</f>
        <v>25665</v>
      </c>
      <c r="I576" s="12">
        <f>일위대가목록!G104</f>
        <v>2361</v>
      </c>
      <c r="J576" s="13">
        <f>TRUNC(I576*D576,1)</f>
        <v>684.6</v>
      </c>
      <c r="K576" s="12">
        <f>TRUNC(E576+G576+I576,1)</f>
        <v>108782</v>
      </c>
      <c r="L576" s="13">
        <f>TRUNC(F576+H576+J576,1)</f>
        <v>31546.6</v>
      </c>
      <c r="M576" s="8" t="s">
        <v>1395</v>
      </c>
      <c r="N576" s="2" t="s">
        <v>781</v>
      </c>
      <c r="O576" s="2" t="s">
        <v>1396</v>
      </c>
      <c r="P576" s="2" t="s">
        <v>64</v>
      </c>
      <c r="Q576" s="2" t="s">
        <v>65</v>
      </c>
      <c r="R576" s="2" t="s">
        <v>65</v>
      </c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2" t="s">
        <v>52</v>
      </c>
      <c r="AW576" s="2" t="s">
        <v>1397</v>
      </c>
      <c r="AX576" s="2" t="s">
        <v>52</v>
      </c>
      <c r="AY576" s="2" t="s">
        <v>52</v>
      </c>
    </row>
    <row r="577" spans="1:51" ht="30" customHeight="1">
      <c r="A577" s="8" t="s">
        <v>608</v>
      </c>
      <c r="B577" s="8" t="s">
        <v>52</v>
      </c>
      <c r="C577" s="8" t="s">
        <v>52</v>
      </c>
      <c r="D577" s="9"/>
      <c r="E577" s="12"/>
      <c r="F577" s="13">
        <f>TRUNC(SUMIF(N576:N576, N575, F576:F576),0)</f>
        <v>5197</v>
      </c>
      <c r="G577" s="12"/>
      <c r="H577" s="13">
        <f>TRUNC(SUMIF(N576:N576, N575, H576:H576),0)</f>
        <v>25665</v>
      </c>
      <c r="I577" s="12"/>
      <c r="J577" s="13">
        <f>TRUNC(SUMIF(N576:N576, N575, J576:J576),0)</f>
        <v>684</v>
      </c>
      <c r="K577" s="12"/>
      <c r="L577" s="13">
        <f>F577+H577+J577</f>
        <v>31546</v>
      </c>
      <c r="M577" s="8" t="s">
        <v>52</v>
      </c>
      <c r="N577" s="2" t="s">
        <v>68</v>
      </c>
      <c r="O577" s="2" t="s">
        <v>68</v>
      </c>
      <c r="P577" s="2" t="s">
        <v>52</v>
      </c>
      <c r="Q577" s="2" t="s">
        <v>52</v>
      </c>
      <c r="R577" s="2" t="s">
        <v>52</v>
      </c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2" t="s">
        <v>52</v>
      </c>
      <c r="AW577" s="2" t="s">
        <v>52</v>
      </c>
      <c r="AX577" s="2" t="s">
        <v>52</v>
      </c>
      <c r="AY577" s="2" t="s">
        <v>52</v>
      </c>
    </row>
    <row r="578" spans="1:51" ht="30" customHeight="1">
      <c r="A578" s="9"/>
      <c r="B578" s="9"/>
      <c r="C578" s="9"/>
      <c r="D578" s="9"/>
      <c r="E578" s="12"/>
      <c r="F578" s="13"/>
      <c r="G578" s="12"/>
      <c r="H578" s="13"/>
      <c r="I578" s="12"/>
      <c r="J578" s="13"/>
      <c r="K578" s="12"/>
      <c r="L578" s="13"/>
      <c r="M578" s="9"/>
    </row>
    <row r="579" spans="1:51" ht="30" customHeight="1">
      <c r="A579" s="47" t="s">
        <v>1398</v>
      </c>
      <c r="B579" s="47"/>
      <c r="C579" s="47"/>
      <c r="D579" s="47"/>
      <c r="E579" s="48"/>
      <c r="F579" s="49"/>
      <c r="G579" s="48"/>
      <c r="H579" s="49"/>
      <c r="I579" s="48"/>
      <c r="J579" s="49"/>
      <c r="K579" s="48"/>
      <c r="L579" s="49"/>
      <c r="M579" s="47"/>
      <c r="N579" s="1" t="s">
        <v>1396</v>
      </c>
    </row>
    <row r="580" spans="1:51" ht="30" customHeight="1">
      <c r="A580" s="8" t="s">
        <v>1399</v>
      </c>
      <c r="B580" s="8" t="s">
        <v>1400</v>
      </c>
      <c r="C580" s="8" t="s">
        <v>363</v>
      </c>
      <c r="D580" s="9">
        <v>13.816000000000001</v>
      </c>
      <c r="E580" s="12">
        <f>단가대비표!O29</f>
        <v>743</v>
      </c>
      <c r="F580" s="13">
        <f>TRUNC(E580*D580,1)</f>
        <v>10265.200000000001</v>
      </c>
      <c r="G580" s="12">
        <f>단가대비표!P29</f>
        <v>0</v>
      </c>
      <c r="H580" s="13">
        <f>TRUNC(G580*D580,1)</f>
        <v>0</v>
      </c>
      <c r="I580" s="12">
        <f>단가대비표!V29</f>
        <v>0</v>
      </c>
      <c r="J580" s="13">
        <f>TRUNC(I580*D580,1)</f>
        <v>0</v>
      </c>
      <c r="K580" s="12">
        <f t="shared" ref="K580:L584" si="74">TRUNC(E580+G580+I580,1)</f>
        <v>743</v>
      </c>
      <c r="L580" s="13">
        <f t="shared" si="74"/>
        <v>10265.200000000001</v>
      </c>
      <c r="M580" s="8" t="s">
        <v>52</v>
      </c>
      <c r="N580" s="2" t="s">
        <v>1396</v>
      </c>
      <c r="O580" s="2" t="s">
        <v>1401</v>
      </c>
      <c r="P580" s="2" t="s">
        <v>65</v>
      </c>
      <c r="Q580" s="2" t="s">
        <v>65</v>
      </c>
      <c r="R580" s="2" t="s">
        <v>64</v>
      </c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2" t="s">
        <v>52</v>
      </c>
      <c r="AW580" s="2" t="s">
        <v>1402</v>
      </c>
      <c r="AX580" s="2" t="s">
        <v>52</v>
      </c>
      <c r="AY580" s="2" t="s">
        <v>52</v>
      </c>
    </row>
    <row r="581" spans="1:51" ht="30" customHeight="1">
      <c r="A581" s="8" t="s">
        <v>1221</v>
      </c>
      <c r="B581" s="8" t="s">
        <v>1351</v>
      </c>
      <c r="C581" s="8" t="s">
        <v>363</v>
      </c>
      <c r="D581" s="9">
        <v>12.56</v>
      </c>
      <c r="E581" s="12">
        <f>일위대가목록!E100</f>
        <v>89</v>
      </c>
      <c r="F581" s="13">
        <f>TRUNC(E581*D581,1)</f>
        <v>1117.8</v>
      </c>
      <c r="G581" s="12">
        <f>일위대가목록!F100</f>
        <v>5867</v>
      </c>
      <c r="H581" s="13">
        <f>TRUNC(G581*D581,1)</f>
        <v>73689.5</v>
      </c>
      <c r="I581" s="12">
        <f>일위대가목록!G100</f>
        <v>188</v>
      </c>
      <c r="J581" s="13">
        <f>TRUNC(I581*D581,1)</f>
        <v>2361.1999999999998</v>
      </c>
      <c r="K581" s="12">
        <f t="shared" si="74"/>
        <v>6144</v>
      </c>
      <c r="L581" s="13">
        <f t="shared" si="74"/>
        <v>77168.5</v>
      </c>
      <c r="M581" s="8" t="s">
        <v>1352</v>
      </c>
      <c r="N581" s="2" t="s">
        <v>1396</v>
      </c>
      <c r="O581" s="2" t="s">
        <v>1353</v>
      </c>
      <c r="P581" s="2" t="s">
        <v>64</v>
      </c>
      <c r="Q581" s="2" t="s">
        <v>65</v>
      </c>
      <c r="R581" s="2" t="s">
        <v>65</v>
      </c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2" t="s">
        <v>52</v>
      </c>
      <c r="AW581" s="2" t="s">
        <v>1403</v>
      </c>
      <c r="AX581" s="2" t="s">
        <v>52</v>
      </c>
      <c r="AY581" s="2" t="s">
        <v>52</v>
      </c>
    </row>
    <row r="582" spans="1:51" ht="30" customHeight="1">
      <c r="A582" s="8" t="s">
        <v>1226</v>
      </c>
      <c r="B582" s="8" t="s">
        <v>1227</v>
      </c>
      <c r="C582" s="8" t="s">
        <v>61</v>
      </c>
      <c r="D582" s="9">
        <v>2</v>
      </c>
      <c r="E582" s="12">
        <f>일위대가목록!E87</f>
        <v>795</v>
      </c>
      <c r="F582" s="13">
        <f>TRUNC(E582*D582,1)</f>
        <v>1590</v>
      </c>
      <c r="G582" s="12">
        <f>일위대가목록!F87</f>
        <v>3393</v>
      </c>
      <c r="H582" s="13">
        <f>TRUNC(G582*D582,1)</f>
        <v>6786</v>
      </c>
      <c r="I582" s="12">
        <f>일위대가목록!G87</f>
        <v>0</v>
      </c>
      <c r="J582" s="13">
        <f>TRUNC(I582*D582,1)</f>
        <v>0</v>
      </c>
      <c r="K582" s="12">
        <f t="shared" si="74"/>
        <v>4188</v>
      </c>
      <c r="L582" s="13">
        <f t="shared" si="74"/>
        <v>8376</v>
      </c>
      <c r="M582" s="8" t="s">
        <v>1228</v>
      </c>
      <c r="N582" s="2" t="s">
        <v>1396</v>
      </c>
      <c r="O582" s="2" t="s">
        <v>1229</v>
      </c>
      <c r="P582" s="2" t="s">
        <v>64</v>
      </c>
      <c r="Q582" s="2" t="s">
        <v>65</v>
      </c>
      <c r="R582" s="2" t="s">
        <v>65</v>
      </c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2" t="s">
        <v>52</v>
      </c>
      <c r="AW582" s="2" t="s">
        <v>1404</v>
      </c>
      <c r="AX582" s="2" t="s">
        <v>52</v>
      </c>
      <c r="AY582" s="2" t="s">
        <v>52</v>
      </c>
    </row>
    <row r="583" spans="1:51" ht="30" customHeight="1">
      <c r="A583" s="8" t="s">
        <v>1355</v>
      </c>
      <c r="B583" s="8" t="s">
        <v>1356</v>
      </c>
      <c r="C583" s="8" t="s">
        <v>1357</v>
      </c>
      <c r="D583" s="9">
        <v>1</v>
      </c>
      <c r="E583" s="12">
        <f>단가대비표!O86</f>
        <v>5236</v>
      </c>
      <c r="F583" s="13">
        <f>TRUNC(E583*D583,1)</f>
        <v>5236</v>
      </c>
      <c r="G583" s="12">
        <f>단가대비표!P86</f>
        <v>8025</v>
      </c>
      <c r="H583" s="13">
        <f>TRUNC(G583*D583,1)</f>
        <v>8025</v>
      </c>
      <c r="I583" s="12">
        <f>단가대비표!V86</f>
        <v>0</v>
      </c>
      <c r="J583" s="13">
        <f>TRUNC(I583*D583,1)</f>
        <v>0</v>
      </c>
      <c r="K583" s="12">
        <f t="shared" si="74"/>
        <v>13261</v>
      </c>
      <c r="L583" s="13">
        <f t="shared" si="74"/>
        <v>13261</v>
      </c>
      <c r="M583" s="8" t="s">
        <v>52</v>
      </c>
      <c r="N583" s="2" t="s">
        <v>1396</v>
      </c>
      <c r="O583" s="2" t="s">
        <v>1358</v>
      </c>
      <c r="P583" s="2" t="s">
        <v>65</v>
      </c>
      <c r="Q583" s="2" t="s">
        <v>65</v>
      </c>
      <c r="R583" s="2" t="s">
        <v>64</v>
      </c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2" t="s">
        <v>52</v>
      </c>
      <c r="AW583" s="2" t="s">
        <v>1405</v>
      </c>
      <c r="AX583" s="2" t="s">
        <v>52</v>
      </c>
      <c r="AY583" s="2" t="s">
        <v>52</v>
      </c>
    </row>
    <row r="584" spans="1:51" ht="30" customHeight="1">
      <c r="A584" s="8" t="s">
        <v>361</v>
      </c>
      <c r="B584" s="8" t="s">
        <v>362</v>
      </c>
      <c r="C584" s="8" t="s">
        <v>363</v>
      </c>
      <c r="D584" s="9">
        <v>-1.256</v>
      </c>
      <c r="E584" s="12">
        <f>단가대비표!O11</f>
        <v>229</v>
      </c>
      <c r="F584" s="13">
        <f>TRUNC(E584*D584,1)</f>
        <v>-287.60000000000002</v>
      </c>
      <c r="G584" s="12">
        <f>단가대비표!P11</f>
        <v>0</v>
      </c>
      <c r="H584" s="13">
        <f>TRUNC(G584*D584,1)</f>
        <v>0</v>
      </c>
      <c r="I584" s="12">
        <f>단가대비표!V11</f>
        <v>0</v>
      </c>
      <c r="J584" s="13">
        <f>TRUNC(I584*D584,1)</f>
        <v>0</v>
      </c>
      <c r="K584" s="12">
        <f t="shared" si="74"/>
        <v>229</v>
      </c>
      <c r="L584" s="13">
        <f t="shared" si="74"/>
        <v>-287.60000000000002</v>
      </c>
      <c r="M584" s="8" t="s">
        <v>364</v>
      </c>
      <c r="N584" s="2" t="s">
        <v>1396</v>
      </c>
      <c r="O584" s="2" t="s">
        <v>365</v>
      </c>
      <c r="P584" s="2" t="s">
        <v>65</v>
      </c>
      <c r="Q584" s="2" t="s">
        <v>65</v>
      </c>
      <c r="R584" s="2" t="s">
        <v>64</v>
      </c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2" t="s">
        <v>52</v>
      </c>
      <c r="AW584" s="2" t="s">
        <v>1406</v>
      </c>
      <c r="AX584" s="2" t="s">
        <v>52</v>
      </c>
      <c r="AY584" s="2" t="s">
        <v>52</v>
      </c>
    </row>
    <row r="585" spans="1:51" ht="30" customHeight="1">
      <c r="A585" s="8" t="s">
        <v>608</v>
      </c>
      <c r="B585" s="8" t="s">
        <v>52</v>
      </c>
      <c r="C585" s="8" t="s">
        <v>52</v>
      </c>
      <c r="D585" s="9"/>
      <c r="E585" s="12"/>
      <c r="F585" s="13">
        <f>TRUNC(SUMIF(N580:N584, N579, F580:F584),0)</f>
        <v>17921</v>
      </c>
      <c r="G585" s="12"/>
      <c r="H585" s="13">
        <f>TRUNC(SUMIF(N580:N584, N579, H580:H584),0)</f>
        <v>88500</v>
      </c>
      <c r="I585" s="12"/>
      <c r="J585" s="13">
        <f>TRUNC(SUMIF(N580:N584, N579, J580:J584),0)</f>
        <v>2361</v>
      </c>
      <c r="K585" s="12"/>
      <c r="L585" s="13">
        <f>F585+H585+J585</f>
        <v>108782</v>
      </c>
      <c r="M585" s="8" t="s">
        <v>52</v>
      </c>
      <c r="N585" s="2" t="s">
        <v>68</v>
      </c>
      <c r="O585" s="2" t="s">
        <v>68</v>
      </c>
      <c r="P585" s="2" t="s">
        <v>52</v>
      </c>
      <c r="Q585" s="2" t="s">
        <v>52</v>
      </c>
      <c r="R585" s="2" t="s">
        <v>52</v>
      </c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2" t="s">
        <v>52</v>
      </c>
      <c r="AW585" s="2" t="s">
        <v>52</v>
      </c>
      <c r="AX585" s="2" t="s">
        <v>52</v>
      </c>
      <c r="AY585" s="2" t="s">
        <v>52</v>
      </c>
    </row>
    <row r="586" spans="1:51" ht="30" customHeight="1">
      <c r="A586" s="9"/>
      <c r="B586" s="9"/>
      <c r="C586" s="9"/>
      <c r="D586" s="9"/>
      <c r="E586" s="12"/>
      <c r="F586" s="13"/>
      <c r="G586" s="12"/>
      <c r="H586" s="13"/>
      <c r="I586" s="12"/>
      <c r="J586" s="13"/>
      <c r="K586" s="12"/>
      <c r="L586" s="13"/>
      <c r="M586" s="9"/>
    </row>
    <row r="587" spans="1:51" ht="30" customHeight="1">
      <c r="A587" s="47" t="s">
        <v>1407</v>
      </c>
      <c r="B587" s="47"/>
      <c r="C587" s="47"/>
      <c r="D587" s="47"/>
      <c r="E587" s="48"/>
      <c r="F587" s="49"/>
      <c r="G587" s="48"/>
      <c r="H587" s="49"/>
      <c r="I587" s="48"/>
      <c r="J587" s="49"/>
      <c r="K587" s="48"/>
      <c r="L587" s="49"/>
      <c r="M587" s="47"/>
      <c r="N587" s="1" t="s">
        <v>804</v>
      </c>
    </row>
    <row r="588" spans="1:51" ht="30" customHeight="1">
      <c r="A588" s="8" t="s">
        <v>1408</v>
      </c>
      <c r="B588" s="8" t="s">
        <v>1409</v>
      </c>
      <c r="C588" s="8" t="s">
        <v>605</v>
      </c>
      <c r="D588" s="9">
        <v>2.5000000000000001E-2</v>
      </c>
      <c r="E588" s="12">
        <f>단가대비표!O104</f>
        <v>0</v>
      </c>
      <c r="F588" s="13">
        <f>TRUNC(E588*D588,1)</f>
        <v>0</v>
      </c>
      <c r="G588" s="12">
        <f>단가대비표!P104</f>
        <v>179334</v>
      </c>
      <c r="H588" s="13">
        <f>TRUNC(G588*D588,1)</f>
        <v>4483.3</v>
      </c>
      <c r="I588" s="12">
        <f>단가대비표!V104</f>
        <v>0</v>
      </c>
      <c r="J588" s="13">
        <f>TRUNC(I588*D588,1)</f>
        <v>0</v>
      </c>
      <c r="K588" s="12">
        <f>TRUNC(E588+G588+I588,1)</f>
        <v>179334</v>
      </c>
      <c r="L588" s="13">
        <f>TRUNC(F588+H588+J588,1)</f>
        <v>4483.3</v>
      </c>
      <c r="M588" s="8" t="s">
        <v>52</v>
      </c>
      <c r="N588" s="2" t="s">
        <v>804</v>
      </c>
      <c r="O588" s="2" t="s">
        <v>1410</v>
      </c>
      <c r="P588" s="2" t="s">
        <v>65</v>
      </c>
      <c r="Q588" s="2" t="s">
        <v>65</v>
      </c>
      <c r="R588" s="2" t="s">
        <v>64</v>
      </c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2" t="s">
        <v>52</v>
      </c>
      <c r="AW588" s="2" t="s">
        <v>1411</v>
      </c>
      <c r="AX588" s="2" t="s">
        <v>52</v>
      </c>
      <c r="AY588" s="2" t="s">
        <v>52</v>
      </c>
    </row>
    <row r="589" spans="1:51" ht="30" customHeight="1">
      <c r="A589" s="8" t="s">
        <v>608</v>
      </c>
      <c r="B589" s="8" t="s">
        <v>52</v>
      </c>
      <c r="C589" s="8" t="s">
        <v>52</v>
      </c>
      <c r="D589" s="9"/>
      <c r="E589" s="12"/>
      <c r="F589" s="13">
        <f>TRUNC(SUMIF(N588:N588, N587, F588:F588),0)</f>
        <v>0</v>
      </c>
      <c r="G589" s="12"/>
      <c r="H589" s="13">
        <f>TRUNC(SUMIF(N588:N588, N587, H588:H588),0)</f>
        <v>4483</v>
      </c>
      <c r="I589" s="12"/>
      <c r="J589" s="13">
        <f>TRUNC(SUMIF(N588:N588, N587, J588:J588),0)</f>
        <v>0</v>
      </c>
      <c r="K589" s="12"/>
      <c r="L589" s="13">
        <f>F589+H589+J589</f>
        <v>4483</v>
      </c>
      <c r="M589" s="8" t="s">
        <v>52</v>
      </c>
      <c r="N589" s="2" t="s">
        <v>68</v>
      </c>
      <c r="O589" s="2" t="s">
        <v>68</v>
      </c>
      <c r="P589" s="2" t="s">
        <v>52</v>
      </c>
      <c r="Q589" s="2" t="s">
        <v>52</v>
      </c>
      <c r="R589" s="2" t="s">
        <v>52</v>
      </c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2" t="s">
        <v>52</v>
      </c>
      <c r="AW589" s="2" t="s">
        <v>52</v>
      </c>
      <c r="AX589" s="2" t="s">
        <v>52</v>
      </c>
      <c r="AY589" s="2" t="s">
        <v>52</v>
      </c>
    </row>
    <row r="590" spans="1:51" ht="30" customHeight="1">
      <c r="A590" s="9"/>
      <c r="B590" s="9"/>
      <c r="C590" s="9"/>
      <c r="D590" s="9"/>
      <c r="E590" s="12"/>
      <c r="F590" s="13"/>
      <c r="G590" s="12"/>
      <c r="H590" s="13"/>
      <c r="I590" s="12"/>
      <c r="J590" s="13"/>
      <c r="K590" s="12"/>
      <c r="L590" s="13"/>
      <c r="M590" s="9"/>
    </row>
    <row r="591" spans="1:51" ht="30" customHeight="1">
      <c r="A591" s="47" t="s">
        <v>1412</v>
      </c>
      <c r="B591" s="47"/>
      <c r="C591" s="47"/>
      <c r="D591" s="47"/>
      <c r="E591" s="48"/>
      <c r="F591" s="49"/>
      <c r="G591" s="48"/>
      <c r="H591" s="49"/>
      <c r="I591" s="48"/>
      <c r="J591" s="49"/>
      <c r="K591" s="48"/>
      <c r="L591" s="49"/>
      <c r="M591" s="47"/>
      <c r="N591" s="1" t="s">
        <v>840</v>
      </c>
    </row>
    <row r="592" spans="1:51" ht="30" customHeight="1">
      <c r="A592" s="8" t="s">
        <v>1414</v>
      </c>
      <c r="B592" s="8" t="s">
        <v>1415</v>
      </c>
      <c r="C592" s="8" t="s">
        <v>797</v>
      </c>
      <c r="D592" s="9">
        <v>0.26</v>
      </c>
      <c r="E592" s="12">
        <f>단가대비표!O74</f>
        <v>4312</v>
      </c>
      <c r="F592" s="13">
        <f>TRUNC(E592*D592,1)</f>
        <v>1121.0999999999999</v>
      </c>
      <c r="G592" s="12">
        <f>단가대비표!P74</f>
        <v>0</v>
      </c>
      <c r="H592" s="13">
        <f>TRUNC(G592*D592,1)</f>
        <v>0</v>
      </c>
      <c r="I592" s="12">
        <f>단가대비표!V74</f>
        <v>0</v>
      </c>
      <c r="J592" s="13">
        <f>TRUNC(I592*D592,1)</f>
        <v>0</v>
      </c>
      <c r="K592" s="12">
        <f t="shared" ref="K592:L595" si="75">TRUNC(E592+G592+I592,1)</f>
        <v>4312</v>
      </c>
      <c r="L592" s="13">
        <f t="shared" si="75"/>
        <v>1121.0999999999999</v>
      </c>
      <c r="M592" s="8" t="s">
        <v>52</v>
      </c>
      <c r="N592" s="2" t="s">
        <v>840</v>
      </c>
      <c r="O592" s="2" t="s">
        <v>1416</v>
      </c>
      <c r="P592" s="2" t="s">
        <v>65</v>
      </c>
      <c r="Q592" s="2" t="s">
        <v>65</v>
      </c>
      <c r="R592" s="2" t="s">
        <v>64</v>
      </c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2" t="s">
        <v>52</v>
      </c>
      <c r="AW592" s="2" t="s">
        <v>1417</v>
      </c>
      <c r="AX592" s="2" t="s">
        <v>52</v>
      </c>
      <c r="AY592" s="2" t="s">
        <v>52</v>
      </c>
    </row>
    <row r="593" spans="1:51" ht="30" customHeight="1">
      <c r="A593" s="8" t="s">
        <v>1295</v>
      </c>
      <c r="B593" s="8" t="s">
        <v>1296</v>
      </c>
      <c r="C593" s="8" t="s">
        <v>797</v>
      </c>
      <c r="D593" s="9">
        <v>0.05</v>
      </c>
      <c r="E593" s="12">
        <f>단가대비표!O78</f>
        <v>3194.44</v>
      </c>
      <c r="F593" s="13">
        <f>TRUNC(E593*D593,1)</f>
        <v>159.69999999999999</v>
      </c>
      <c r="G593" s="12">
        <f>단가대비표!P78</f>
        <v>0</v>
      </c>
      <c r="H593" s="13">
        <f>TRUNC(G593*D593,1)</f>
        <v>0</v>
      </c>
      <c r="I593" s="12">
        <f>단가대비표!V78</f>
        <v>0</v>
      </c>
      <c r="J593" s="13">
        <f>TRUNC(I593*D593,1)</f>
        <v>0</v>
      </c>
      <c r="K593" s="12">
        <f t="shared" si="75"/>
        <v>3194.4</v>
      </c>
      <c r="L593" s="13">
        <f t="shared" si="75"/>
        <v>159.69999999999999</v>
      </c>
      <c r="M593" s="8" t="s">
        <v>52</v>
      </c>
      <c r="N593" s="2" t="s">
        <v>840</v>
      </c>
      <c r="O593" s="2" t="s">
        <v>1297</v>
      </c>
      <c r="P593" s="2" t="s">
        <v>65</v>
      </c>
      <c r="Q593" s="2" t="s">
        <v>65</v>
      </c>
      <c r="R593" s="2" t="s">
        <v>64</v>
      </c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2" t="s">
        <v>52</v>
      </c>
      <c r="AW593" s="2" t="s">
        <v>1418</v>
      </c>
      <c r="AX593" s="2" t="s">
        <v>52</v>
      </c>
      <c r="AY593" s="2" t="s">
        <v>52</v>
      </c>
    </row>
    <row r="594" spans="1:51" ht="30" customHeight="1">
      <c r="A594" s="8" t="s">
        <v>1419</v>
      </c>
      <c r="B594" s="8" t="s">
        <v>1420</v>
      </c>
      <c r="C594" s="8" t="s">
        <v>363</v>
      </c>
      <c r="D594" s="9">
        <v>0.06</v>
      </c>
      <c r="E594" s="12">
        <f>단가대비표!O66</f>
        <v>1993.54</v>
      </c>
      <c r="F594" s="13">
        <f>TRUNC(E594*D594,1)</f>
        <v>119.6</v>
      </c>
      <c r="G594" s="12">
        <f>단가대비표!P66</f>
        <v>0</v>
      </c>
      <c r="H594" s="13">
        <f>TRUNC(G594*D594,1)</f>
        <v>0</v>
      </c>
      <c r="I594" s="12">
        <f>단가대비표!V66</f>
        <v>0</v>
      </c>
      <c r="J594" s="13">
        <f>TRUNC(I594*D594,1)</f>
        <v>0</v>
      </c>
      <c r="K594" s="12">
        <f t="shared" si="75"/>
        <v>1993.5</v>
      </c>
      <c r="L594" s="13">
        <f t="shared" si="75"/>
        <v>119.6</v>
      </c>
      <c r="M594" s="8" t="s">
        <v>1421</v>
      </c>
      <c r="N594" s="2" t="s">
        <v>840</v>
      </c>
      <c r="O594" s="2" t="s">
        <v>1422</v>
      </c>
      <c r="P594" s="2" t="s">
        <v>65</v>
      </c>
      <c r="Q594" s="2" t="s">
        <v>65</v>
      </c>
      <c r="R594" s="2" t="s">
        <v>64</v>
      </c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2" t="s">
        <v>52</v>
      </c>
      <c r="AW594" s="2" t="s">
        <v>1423</v>
      </c>
      <c r="AX594" s="2" t="s">
        <v>52</v>
      </c>
      <c r="AY594" s="2" t="s">
        <v>52</v>
      </c>
    </row>
    <row r="595" spans="1:51" ht="30" customHeight="1">
      <c r="A595" s="8" t="s">
        <v>1424</v>
      </c>
      <c r="B595" s="8" t="s">
        <v>1425</v>
      </c>
      <c r="C595" s="8" t="s">
        <v>1426</v>
      </c>
      <c r="D595" s="9">
        <v>0.5</v>
      </c>
      <c r="E595" s="12">
        <f>단가대비표!O62</f>
        <v>200</v>
      </c>
      <c r="F595" s="13">
        <f>TRUNC(E595*D595,1)</f>
        <v>100</v>
      </c>
      <c r="G595" s="12">
        <f>단가대비표!P62</f>
        <v>0</v>
      </c>
      <c r="H595" s="13">
        <f>TRUNC(G595*D595,1)</f>
        <v>0</v>
      </c>
      <c r="I595" s="12">
        <f>단가대비표!V62</f>
        <v>0</v>
      </c>
      <c r="J595" s="13">
        <f>TRUNC(I595*D595,1)</f>
        <v>0</v>
      </c>
      <c r="K595" s="12">
        <f t="shared" si="75"/>
        <v>200</v>
      </c>
      <c r="L595" s="13">
        <f t="shared" si="75"/>
        <v>100</v>
      </c>
      <c r="M595" s="8" t="s">
        <v>52</v>
      </c>
      <c r="N595" s="2" t="s">
        <v>840</v>
      </c>
      <c r="O595" s="2" t="s">
        <v>1427</v>
      </c>
      <c r="P595" s="2" t="s">
        <v>65</v>
      </c>
      <c r="Q595" s="2" t="s">
        <v>65</v>
      </c>
      <c r="R595" s="2" t="s">
        <v>64</v>
      </c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2" t="s">
        <v>52</v>
      </c>
      <c r="AW595" s="2" t="s">
        <v>1428</v>
      </c>
      <c r="AX595" s="2" t="s">
        <v>52</v>
      </c>
      <c r="AY595" s="2" t="s">
        <v>52</v>
      </c>
    </row>
    <row r="596" spans="1:51" ht="30" customHeight="1">
      <c r="A596" s="8" t="s">
        <v>608</v>
      </c>
      <c r="B596" s="8" t="s">
        <v>52</v>
      </c>
      <c r="C596" s="8" t="s">
        <v>52</v>
      </c>
      <c r="D596" s="9"/>
      <c r="E596" s="12"/>
      <c r="F596" s="13">
        <f>TRUNC(SUMIF(N592:N595, N591, F592:F595),0)</f>
        <v>1500</v>
      </c>
      <c r="G596" s="12"/>
      <c r="H596" s="13">
        <f>TRUNC(SUMIF(N592:N595, N591, H592:H595),0)</f>
        <v>0</v>
      </c>
      <c r="I596" s="12"/>
      <c r="J596" s="13">
        <f>TRUNC(SUMIF(N592:N595, N591, J592:J595),0)</f>
        <v>0</v>
      </c>
      <c r="K596" s="12"/>
      <c r="L596" s="13">
        <f>F596+H596+J596</f>
        <v>1500</v>
      </c>
      <c r="M596" s="8" t="s">
        <v>52</v>
      </c>
      <c r="N596" s="2" t="s">
        <v>68</v>
      </c>
      <c r="O596" s="2" t="s">
        <v>68</v>
      </c>
      <c r="P596" s="2" t="s">
        <v>52</v>
      </c>
      <c r="Q596" s="2" t="s">
        <v>52</v>
      </c>
      <c r="R596" s="2" t="s">
        <v>52</v>
      </c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2" t="s">
        <v>52</v>
      </c>
      <c r="AW596" s="2" t="s">
        <v>52</v>
      </c>
      <c r="AX596" s="2" t="s">
        <v>52</v>
      </c>
      <c r="AY596" s="2" t="s">
        <v>52</v>
      </c>
    </row>
    <row r="597" spans="1:51" ht="30" customHeight="1">
      <c r="A597" s="9"/>
      <c r="B597" s="9"/>
      <c r="C597" s="9"/>
      <c r="D597" s="9"/>
      <c r="E597" s="12"/>
      <c r="F597" s="13"/>
      <c r="G597" s="12"/>
      <c r="H597" s="13"/>
      <c r="I597" s="12"/>
      <c r="J597" s="13"/>
      <c r="K597" s="12"/>
      <c r="L597" s="13"/>
      <c r="M597" s="9"/>
    </row>
    <row r="598" spans="1:51" ht="30" customHeight="1">
      <c r="A598" s="47" t="s">
        <v>1429</v>
      </c>
      <c r="B598" s="47"/>
      <c r="C598" s="47"/>
      <c r="D598" s="47"/>
      <c r="E598" s="48"/>
      <c r="F598" s="49"/>
      <c r="G598" s="48"/>
      <c r="H598" s="49"/>
      <c r="I598" s="48"/>
      <c r="J598" s="49"/>
      <c r="K598" s="48"/>
      <c r="L598" s="49"/>
      <c r="M598" s="47"/>
      <c r="N598" s="1" t="s">
        <v>844</v>
      </c>
    </row>
    <row r="599" spans="1:51" ht="30" customHeight="1">
      <c r="A599" s="8" t="s">
        <v>1302</v>
      </c>
      <c r="B599" s="8" t="s">
        <v>612</v>
      </c>
      <c r="C599" s="8" t="s">
        <v>605</v>
      </c>
      <c r="D599" s="9">
        <v>6.7000000000000004E-2</v>
      </c>
      <c r="E599" s="12">
        <f>단가대비표!O100</f>
        <v>0</v>
      </c>
      <c r="F599" s="13">
        <f>TRUNC(E599*D599,1)</f>
        <v>0</v>
      </c>
      <c r="G599" s="12">
        <f>단가대비표!P100</f>
        <v>198613</v>
      </c>
      <c r="H599" s="13">
        <f>TRUNC(G599*D599,1)</f>
        <v>13307</v>
      </c>
      <c r="I599" s="12">
        <f>단가대비표!V100</f>
        <v>0</v>
      </c>
      <c r="J599" s="13">
        <f>TRUNC(I599*D599,1)</f>
        <v>0</v>
      </c>
      <c r="K599" s="12">
        <f>TRUNC(E599+G599+I599,1)</f>
        <v>198613</v>
      </c>
      <c r="L599" s="13">
        <f>TRUNC(F599+H599+J599,1)</f>
        <v>13307</v>
      </c>
      <c r="M599" s="8" t="s">
        <v>52</v>
      </c>
      <c r="N599" s="2" t="s">
        <v>844</v>
      </c>
      <c r="O599" s="2" t="s">
        <v>1303</v>
      </c>
      <c r="P599" s="2" t="s">
        <v>65</v>
      </c>
      <c r="Q599" s="2" t="s">
        <v>65</v>
      </c>
      <c r="R599" s="2" t="s">
        <v>64</v>
      </c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2" t="s">
        <v>52</v>
      </c>
      <c r="AW599" s="2" t="s">
        <v>1430</v>
      </c>
      <c r="AX599" s="2" t="s">
        <v>52</v>
      </c>
      <c r="AY599" s="2" t="s">
        <v>52</v>
      </c>
    </row>
    <row r="600" spans="1:51" ht="30" customHeight="1">
      <c r="A600" s="8" t="s">
        <v>603</v>
      </c>
      <c r="B600" s="8" t="s">
        <v>604</v>
      </c>
      <c r="C600" s="8" t="s">
        <v>605</v>
      </c>
      <c r="D600" s="9">
        <v>1.0999999999999999E-2</v>
      </c>
      <c r="E600" s="12">
        <f>단가대비표!O88</f>
        <v>0</v>
      </c>
      <c r="F600" s="13">
        <f>TRUNC(E600*D600,1)</f>
        <v>0</v>
      </c>
      <c r="G600" s="12">
        <f>단가대비표!P88</f>
        <v>138290</v>
      </c>
      <c r="H600" s="13">
        <f>TRUNC(G600*D600,1)</f>
        <v>1521.1</v>
      </c>
      <c r="I600" s="12">
        <f>단가대비표!V88</f>
        <v>0</v>
      </c>
      <c r="J600" s="13">
        <f>TRUNC(I600*D600,1)</f>
        <v>0</v>
      </c>
      <c r="K600" s="12">
        <f>TRUNC(E600+G600+I600,1)</f>
        <v>138290</v>
      </c>
      <c r="L600" s="13">
        <f>TRUNC(F600+H600+J600,1)</f>
        <v>1521.1</v>
      </c>
      <c r="M600" s="8" t="s">
        <v>52</v>
      </c>
      <c r="N600" s="2" t="s">
        <v>844</v>
      </c>
      <c r="O600" s="2" t="s">
        <v>606</v>
      </c>
      <c r="P600" s="2" t="s">
        <v>65</v>
      </c>
      <c r="Q600" s="2" t="s">
        <v>65</v>
      </c>
      <c r="R600" s="2" t="s">
        <v>64</v>
      </c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2" t="s">
        <v>52</v>
      </c>
      <c r="AW600" s="2" t="s">
        <v>1431</v>
      </c>
      <c r="AX600" s="2" t="s">
        <v>52</v>
      </c>
      <c r="AY600" s="2" t="s">
        <v>52</v>
      </c>
    </row>
    <row r="601" spans="1:51" ht="30" customHeight="1">
      <c r="A601" s="8" t="s">
        <v>608</v>
      </c>
      <c r="B601" s="8" t="s">
        <v>52</v>
      </c>
      <c r="C601" s="8" t="s">
        <v>52</v>
      </c>
      <c r="D601" s="9"/>
      <c r="E601" s="12"/>
      <c r="F601" s="13">
        <f>TRUNC(SUMIF(N599:N600, N598, F599:F600),0)</f>
        <v>0</v>
      </c>
      <c r="G601" s="12"/>
      <c r="H601" s="13">
        <f>TRUNC(SUMIF(N599:N600, N598, H599:H600),0)</f>
        <v>14828</v>
      </c>
      <c r="I601" s="12"/>
      <c r="J601" s="13">
        <f>TRUNC(SUMIF(N599:N600, N598, J599:J600),0)</f>
        <v>0</v>
      </c>
      <c r="K601" s="12"/>
      <c r="L601" s="13">
        <f>F601+H601+J601</f>
        <v>14828</v>
      </c>
      <c r="M601" s="8" t="s">
        <v>52</v>
      </c>
      <c r="N601" s="2" t="s">
        <v>68</v>
      </c>
      <c r="O601" s="2" t="s">
        <v>68</v>
      </c>
      <c r="P601" s="2" t="s">
        <v>52</v>
      </c>
      <c r="Q601" s="2" t="s">
        <v>52</v>
      </c>
      <c r="R601" s="2" t="s">
        <v>52</v>
      </c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2" t="s">
        <v>52</v>
      </c>
      <c r="AW601" s="2" t="s">
        <v>52</v>
      </c>
      <c r="AX601" s="2" t="s">
        <v>52</v>
      </c>
      <c r="AY601" s="2" t="s">
        <v>52</v>
      </c>
    </row>
    <row r="602" spans="1:51" ht="30" customHeight="1">
      <c r="A602" s="9"/>
      <c r="B602" s="9"/>
      <c r="C602" s="9"/>
      <c r="D602" s="9"/>
      <c r="E602" s="12"/>
      <c r="F602" s="13"/>
      <c r="G602" s="12"/>
      <c r="H602" s="13"/>
      <c r="I602" s="12"/>
      <c r="J602" s="13"/>
      <c r="K602" s="12"/>
      <c r="L602" s="13"/>
      <c r="M602" s="9"/>
    </row>
    <row r="603" spans="1:51" ht="30" customHeight="1">
      <c r="A603" s="47" t="s">
        <v>1432</v>
      </c>
      <c r="B603" s="47"/>
      <c r="C603" s="47"/>
      <c r="D603" s="47"/>
      <c r="E603" s="48"/>
      <c r="F603" s="49"/>
      <c r="G603" s="48"/>
      <c r="H603" s="49"/>
      <c r="I603" s="48"/>
      <c r="J603" s="49"/>
      <c r="K603" s="48"/>
      <c r="L603" s="49"/>
      <c r="M603" s="47"/>
      <c r="N603" s="1" t="s">
        <v>849</v>
      </c>
    </row>
    <row r="604" spans="1:51" ht="30" customHeight="1">
      <c r="A604" s="8" t="s">
        <v>1419</v>
      </c>
      <c r="B604" s="8" t="s">
        <v>1434</v>
      </c>
      <c r="C604" s="8" t="s">
        <v>363</v>
      </c>
      <c r="D604" s="9">
        <v>0.05</v>
      </c>
      <c r="E604" s="12">
        <f>단가대비표!O67</f>
        <v>2139.7800000000002</v>
      </c>
      <c r="F604" s="13">
        <f>TRUNC(E604*D604,1)</f>
        <v>106.9</v>
      </c>
      <c r="G604" s="12">
        <f>단가대비표!P67</f>
        <v>0</v>
      </c>
      <c r="H604" s="13">
        <f>TRUNC(G604*D604,1)</f>
        <v>0</v>
      </c>
      <c r="I604" s="12">
        <f>단가대비표!V67</f>
        <v>0</v>
      </c>
      <c r="J604" s="13">
        <f>TRUNC(I604*D604,1)</f>
        <v>0</v>
      </c>
      <c r="K604" s="12">
        <f t="shared" ref="K604:L607" si="76">TRUNC(E604+G604+I604,1)</f>
        <v>2139.6999999999998</v>
      </c>
      <c r="L604" s="13">
        <f t="shared" si="76"/>
        <v>106.9</v>
      </c>
      <c r="M604" s="8" t="s">
        <v>1421</v>
      </c>
      <c r="N604" s="2" t="s">
        <v>849</v>
      </c>
      <c r="O604" s="2" t="s">
        <v>1435</v>
      </c>
      <c r="P604" s="2" t="s">
        <v>65</v>
      </c>
      <c r="Q604" s="2" t="s">
        <v>65</v>
      </c>
      <c r="R604" s="2" t="s">
        <v>64</v>
      </c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2" t="s">
        <v>52</v>
      </c>
      <c r="AW604" s="2" t="s">
        <v>1436</v>
      </c>
      <c r="AX604" s="2" t="s">
        <v>52</v>
      </c>
      <c r="AY604" s="2" t="s">
        <v>52</v>
      </c>
    </row>
    <row r="605" spans="1:51" ht="30" customHeight="1">
      <c r="A605" s="8" t="s">
        <v>1424</v>
      </c>
      <c r="B605" s="8" t="s">
        <v>1425</v>
      </c>
      <c r="C605" s="8" t="s">
        <v>1426</v>
      </c>
      <c r="D605" s="9">
        <v>0.1</v>
      </c>
      <c r="E605" s="12">
        <f>단가대비표!O62</f>
        <v>200</v>
      </c>
      <c r="F605" s="13">
        <f>TRUNC(E605*D605,1)</f>
        <v>20</v>
      </c>
      <c r="G605" s="12">
        <f>단가대비표!P62</f>
        <v>0</v>
      </c>
      <c r="H605" s="13">
        <f>TRUNC(G605*D605,1)</f>
        <v>0</v>
      </c>
      <c r="I605" s="12">
        <f>단가대비표!V62</f>
        <v>0</v>
      </c>
      <c r="J605" s="13">
        <f>TRUNC(I605*D605,1)</f>
        <v>0</v>
      </c>
      <c r="K605" s="12">
        <f t="shared" si="76"/>
        <v>200</v>
      </c>
      <c r="L605" s="13">
        <f t="shared" si="76"/>
        <v>20</v>
      </c>
      <c r="M605" s="8" t="s">
        <v>52</v>
      </c>
      <c r="N605" s="2" t="s">
        <v>849</v>
      </c>
      <c r="O605" s="2" t="s">
        <v>1427</v>
      </c>
      <c r="P605" s="2" t="s">
        <v>65</v>
      </c>
      <c r="Q605" s="2" t="s">
        <v>65</v>
      </c>
      <c r="R605" s="2" t="s">
        <v>64</v>
      </c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2" t="s">
        <v>52</v>
      </c>
      <c r="AW605" s="2" t="s">
        <v>1437</v>
      </c>
      <c r="AX605" s="2" t="s">
        <v>52</v>
      </c>
      <c r="AY605" s="2" t="s">
        <v>52</v>
      </c>
    </row>
    <row r="606" spans="1:51" ht="30" customHeight="1">
      <c r="A606" s="8" t="s">
        <v>1302</v>
      </c>
      <c r="B606" s="8" t="s">
        <v>612</v>
      </c>
      <c r="C606" s="8" t="s">
        <v>605</v>
      </c>
      <c r="D606" s="9">
        <v>0.01</v>
      </c>
      <c r="E606" s="12">
        <f>단가대비표!O100</f>
        <v>0</v>
      </c>
      <c r="F606" s="13">
        <f>TRUNC(E606*D606,1)</f>
        <v>0</v>
      </c>
      <c r="G606" s="12">
        <f>단가대비표!P100</f>
        <v>198613</v>
      </c>
      <c r="H606" s="13">
        <f>TRUNC(G606*D606,1)</f>
        <v>1986.1</v>
      </c>
      <c r="I606" s="12">
        <f>단가대비표!V100</f>
        <v>0</v>
      </c>
      <c r="J606" s="13">
        <f>TRUNC(I606*D606,1)</f>
        <v>0</v>
      </c>
      <c r="K606" s="12">
        <f t="shared" si="76"/>
        <v>198613</v>
      </c>
      <c r="L606" s="13">
        <f t="shared" si="76"/>
        <v>1986.1</v>
      </c>
      <c r="M606" s="8" t="s">
        <v>52</v>
      </c>
      <c r="N606" s="2" t="s">
        <v>849</v>
      </c>
      <c r="O606" s="2" t="s">
        <v>1303</v>
      </c>
      <c r="P606" s="2" t="s">
        <v>65</v>
      </c>
      <c r="Q606" s="2" t="s">
        <v>65</v>
      </c>
      <c r="R606" s="2" t="s">
        <v>64</v>
      </c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2" t="s">
        <v>52</v>
      </c>
      <c r="AW606" s="2" t="s">
        <v>1438</v>
      </c>
      <c r="AX606" s="2" t="s">
        <v>52</v>
      </c>
      <c r="AY606" s="2" t="s">
        <v>52</v>
      </c>
    </row>
    <row r="607" spans="1:51" ht="30" customHeight="1">
      <c r="A607" s="8" t="s">
        <v>603</v>
      </c>
      <c r="B607" s="8" t="s">
        <v>604</v>
      </c>
      <c r="C607" s="8" t="s">
        <v>605</v>
      </c>
      <c r="D607" s="9">
        <v>1E-3</v>
      </c>
      <c r="E607" s="12">
        <f>단가대비표!O88</f>
        <v>0</v>
      </c>
      <c r="F607" s="13">
        <f>TRUNC(E607*D607,1)</f>
        <v>0</v>
      </c>
      <c r="G607" s="12">
        <f>단가대비표!P88</f>
        <v>138290</v>
      </c>
      <c r="H607" s="13">
        <f>TRUNC(G607*D607,1)</f>
        <v>138.19999999999999</v>
      </c>
      <c r="I607" s="12">
        <f>단가대비표!V88</f>
        <v>0</v>
      </c>
      <c r="J607" s="13">
        <f>TRUNC(I607*D607,1)</f>
        <v>0</v>
      </c>
      <c r="K607" s="12">
        <f t="shared" si="76"/>
        <v>138290</v>
      </c>
      <c r="L607" s="13">
        <f t="shared" si="76"/>
        <v>138.19999999999999</v>
      </c>
      <c r="M607" s="8" t="s">
        <v>52</v>
      </c>
      <c r="N607" s="2" t="s">
        <v>849</v>
      </c>
      <c r="O607" s="2" t="s">
        <v>606</v>
      </c>
      <c r="P607" s="2" t="s">
        <v>65</v>
      </c>
      <c r="Q607" s="2" t="s">
        <v>65</v>
      </c>
      <c r="R607" s="2" t="s">
        <v>64</v>
      </c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2" t="s">
        <v>52</v>
      </c>
      <c r="AW607" s="2" t="s">
        <v>1439</v>
      </c>
      <c r="AX607" s="2" t="s">
        <v>52</v>
      </c>
      <c r="AY607" s="2" t="s">
        <v>52</v>
      </c>
    </row>
    <row r="608" spans="1:51" ht="30" customHeight="1">
      <c r="A608" s="8" t="s">
        <v>608</v>
      </c>
      <c r="B608" s="8" t="s">
        <v>52</v>
      </c>
      <c r="C608" s="8" t="s">
        <v>52</v>
      </c>
      <c r="D608" s="9"/>
      <c r="E608" s="12"/>
      <c r="F608" s="13">
        <f>TRUNC(SUMIF(N604:N607, N603, F604:F607),0)</f>
        <v>126</v>
      </c>
      <c r="G608" s="12"/>
      <c r="H608" s="13">
        <f>TRUNC(SUMIF(N604:N607, N603, H604:H607),0)</f>
        <v>2124</v>
      </c>
      <c r="I608" s="12"/>
      <c r="J608" s="13">
        <f>TRUNC(SUMIF(N604:N607, N603, J604:J607),0)</f>
        <v>0</v>
      </c>
      <c r="K608" s="12"/>
      <c r="L608" s="13">
        <f>F608+H608+J608</f>
        <v>2250</v>
      </c>
      <c r="M608" s="8" t="s">
        <v>52</v>
      </c>
      <c r="N608" s="2" t="s">
        <v>68</v>
      </c>
      <c r="O608" s="2" t="s">
        <v>68</v>
      </c>
      <c r="P608" s="2" t="s">
        <v>52</v>
      </c>
      <c r="Q608" s="2" t="s">
        <v>52</v>
      </c>
      <c r="R608" s="2" t="s">
        <v>52</v>
      </c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2" t="s">
        <v>52</v>
      </c>
      <c r="AW608" s="2" t="s">
        <v>52</v>
      </c>
      <c r="AX608" s="2" t="s">
        <v>52</v>
      </c>
      <c r="AY608" s="2" t="s">
        <v>52</v>
      </c>
    </row>
    <row r="609" spans="1:51" ht="30" customHeight="1">
      <c r="A609" s="9"/>
      <c r="B609" s="9"/>
      <c r="C609" s="9"/>
      <c r="D609" s="9"/>
      <c r="E609" s="12"/>
      <c r="F609" s="13"/>
      <c r="G609" s="12"/>
      <c r="H609" s="13"/>
      <c r="I609" s="12"/>
      <c r="J609" s="13"/>
      <c r="K609" s="12"/>
      <c r="L609" s="13"/>
      <c r="M609" s="9"/>
    </row>
    <row r="610" spans="1:51" ht="30" customHeight="1">
      <c r="A610" s="47" t="s">
        <v>1440</v>
      </c>
      <c r="B610" s="47"/>
      <c r="C610" s="47"/>
      <c r="D610" s="47"/>
      <c r="E610" s="48"/>
      <c r="F610" s="49"/>
      <c r="G610" s="48"/>
      <c r="H610" s="49"/>
      <c r="I610" s="48"/>
      <c r="J610" s="49"/>
      <c r="K610" s="48"/>
      <c r="L610" s="49"/>
      <c r="M610" s="47"/>
      <c r="N610" s="1" t="s">
        <v>859</v>
      </c>
    </row>
    <row r="611" spans="1:51" ht="30" customHeight="1">
      <c r="A611" s="8" t="s">
        <v>1442</v>
      </c>
      <c r="B611" s="8" t="s">
        <v>1443</v>
      </c>
      <c r="C611" s="8" t="s">
        <v>797</v>
      </c>
      <c r="D611" s="9">
        <v>0.19700000000000001</v>
      </c>
      <c r="E611" s="12">
        <f>단가대비표!O73</f>
        <v>2470</v>
      </c>
      <c r="F611" s="13">
        <f>TRUNC(E611*D611,1)</f>
        <v>486.5</v>
      </c>
      <c r="G611" s="12">
        <f>단가대비표!P73</f>
        <v>0</v>
      </c>
      <c r="H611" s="13">
        <f>TRUNC(G611*D611,1)</f>
        <v>0</v>
      </c>
      <c r="I611" s="12">
        <f>단가대비표!V73</f>
        <v>0</v>
      </c>
      <c r="J611" s="13">
        <f>TRUNC(I611*D611,1)</f>
        <v>0</v>
      </c>
      <c r="K611" s="12">
        <f>TRUNC(E611+G611+I611,1)</f>
        <v>2470</v>
      </c>
      <c r="L611" s="13">
        <f>TRUNC(F611+H611+J611,1)</f>
        <v>486.5</v>
      </c>
      <c r="M611" s="8" t="s">
        <v>52</v>
      </c>
      <c r="N611" s="2" t="s">
        <v>859</v>
      </c>
      <c r="O611" s="2" t="s">
        <v>1444</v>
      </c>
      <c r="P611" s="2" t="s">
        <v>65</v>
      </c>
      <c r="Q611" s="2" t="s">
        <v>65</v>
      </c>
      <c r="R611" s="2" t="s">
        <v>64</v>
      </c>
      <c r="S611" s="3"/>
      <c r="T611" s="3"/>
      <c r="U611" s="3"/>
      <c r="V611" s="3">
        <v>1</v>
      </c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2" t="s">
        <v>52</v>
      </c>
      <c r="AW611" s="2" t="s">
        <v>1445</v>
      </c>
      <c r="AX611" s="2" t="s">
        <v>52</v>
      </c>
      <c r="AY611" s="2" t="s">
        <v>52</v>
      </c>
    </row>
    <row r="612" spans="1:51" ht="30" customHeight="1">
      <c r="A612" s="8" t="s">
        <v>734</v>
      </c>
      <c r="B612" s="8" t="s">
        <v>1446</v>
      </c>
      <c r="C612" s="8" t="s">
        <v>312</v>
      </c>
      <c r="D612" s="9">
        <v>1</v>
      </c>
      <c r="E612" s="12">
        <f>TRUNC(SUMIF(V611:V612, RIGHTB(O612, 1), F611:F612)*U612, 2)</f>
        <v>29.19</v>
      </c>
      <c r="F612" s="13">
        <f>TRUNC(E612*D612,1)</f>
        <v>29.1</v>
      </c>
      <c r="G612" s="12">
        <v>0</v>
      </c>
      <c r="H612" s="13">
        <f>TRUNC(G612*D612,1)</f>
        <v>0</v>
      </c>
      <c r="I612" s="12">
        <v>0</v>
      </c>
      <c r="J612" s="13">
        <f>TRUNC(I612*D612,1)</f>
        <v>0</v>
      </c>
      <c r="K612" s="12">
        <f>TRUNC(E612+G612+I612,1)</f>
        <v>29.1</v>
      </c>
      <c r="L612" s="13">
        <f>TRUNC(F612+H612+J612,1)</f>
        <v>29.1</v>
      </c>
      <c r="M612" s="8" t="s">
        <v>52</v>
      </c>
      <c r="N612" s="2" t="s">
        <v>859</v>
      </c>
      <c r="O612" s="2" t="s">
        <v>313</v>
      </c>
      <c r="P612" s="2" t="s">
        <v>65</v>
      </c>
      <c r="Q612" s="2" t="s">
        <v>65</v>
      </c>
      <c r="R612" s="2" t="s">
        <v>65</v>
      </c>
      <c r="S612" s="3">
        <v>0</v>
      </c>
      <c r="T612" s="3">
        <v>0</v>
      </c>
      <c r="U612" s="3">
        <v>0.06</v>
      </c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2" t="s">
        <v>52</v>
      </c>
      <c r="AW612" s="2" t="s">
        <v>1447</v>
      </c>
      <c r="AX612" s="2" t="s">
        <v>52</v>
      </c>
      <c r="AY612" s="2" t="s">
        <v>52</v>
      </c>
    </row>
    <row r="613" spans="1:51" ht="30" customHeight="1">
      <c r="A613" s="8" t="s">
        <v>608</v>
      </c>
      <c r="B613" s="8" t="s">
        <v>52</v>
      </c>
      <c r="C613" s="8" t="s">
        <v>52</v>
      </c>
      <c r="D613" s="9"/>
      <c r="E613" s="12"/>
      <c r="F613" s="13">
        <f>TRUNC(SUMIF(N611:N612, N610, F611:F612),0)</f>
        <v>515</v>
      </c>
      <c r="G613" s="12"/>
      <c r="H613" s="13">
        <f>TRUNC(SUMIF(N611:N612, N610, H611:H612),0)</f>
        <v>0</v>
      </c>
      <c r="I613" s="12"/>
      <c r="J613" s="13">
        <f>TRUNC(SUMIF(N611:N612, N610, J611:J612),0)</f>
        <v>0</v>
      </c>
      <c r="K613" s="12"/>
      <c r="L613" s="13">
        <f>F613+H613+J613</f>
        <v>515</v>
      </c>
      <c r="M613" s="8" t="s">
        <v>52</v>
      </c>
      <c r="N613" s="2" t="s">
        <v>68</v>
      </c>
      <c r="O613" s="2" t="s">
        <v>68</v>
      </c>
      <c r="P613" s="2" t="s">
        <v>52</v>
      </c>
      <c r="Q613" s="2" t="s">
        <v>52</v>
      </c>
      <c r="R613" s="2" t="s">
        <v>52</v>
      </c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2" t="s">
        <v>52</v>
      </c>
      <c r="AW613" s="2" t="s">
        <v>52</v>
      </c>
      <c r="AX613" s="2" t="s">
        <v>52</v>
      </c>
      <c r="AY613" s="2" t="s">
        <v>52</v>
      </c>
    </row>
    <row r="614" spans="1:51" ht="30" customHeight="1">
      <c r="A614" s="9"/>
      <c r="B614" s="9"/>
      <c r="C614" s="9"/>
      <c r="D614" s="9"/>
      <c r="E614" s="12"/>
      <c r="F614" s="13"/>
      <c r="G614" s="12"/>
      <c r="H614" s="13"/>
      <c r="I614" s="12"/>
      <c r="J614" s="13"/>
      <c r="K614" s="12"/>
      <c r="L614" s="13"/>
      <c r="M614" s="9"/>
    </row>
    <row r="615" spans="1:51" ht="30" customHeight="1">
      <c r="A615" s="47" t="s">
        <v>1448</v>
      </c>
      <c r="B615" s="47"/>
      <c r="C615" s="47"/>
      <c r="D615" s="47"/>
      <c r="E615" s="48"/>
      <c r="F615" s="49"/>
      <c r="G615" s="48"/>
      <c r="H615" s="49"/>
      <c r="I615" s="48"/>
      <c r="J615" s="49"/>
      <c r="K615" s="48"/>
      <c r="L615" s="49"/>
      <c r="M615" s="47"/>
      <c r="N615" s="1" t="s">
        <v>863</v>
      </c>
    </row>
    <row r="616" spans="1:51" ht="30" customHeight="1">
      <c r="A616" s="8" t="s">
        <v>1302</v>
      </c>
      <c r="B616" s="8" t="s">
        <v>612</v>
      </c>
      <c r="C616" s="8" t="s">
        <v>605</v>
      </c>
      <c r="D616" s="9">
        <v>1.2E-2</v>
      </c>
      <c r="E616" s="12">
        <f>단가대비표!O100</f>
        <v>0</v>
      </c>
      <c r="F616" s="13">
        <f>TRUNC(E616*D616,1)</f>
        <v>0</v>
      </c>
      <c r="G616" s="12">
        <f>단가대비표!P100</f>
        <v>198613</v>
      </c>
      <c r="H616" s="13">
        <f>TRUNC(G616*D616,1)</f>
        <v>2383.3000000000002</v>
      </c>
      <c r="I616" s="12">
        <f>단가대비표!V100</f>
        <v>0</v>
      </c>
      <c r="J616" s="13">
        <f>TRUNC(I616*D616,1)</f>
        <v>0</v>
      </c>
      <c r="K616" s="12">
        <f t="shared" ref="K616:L619" si="77">TRUNC(E616+G616+I616,1)</f>
        <v>198613</v>
      </c>
      <c r="L616" s="13">
        <f t="shared" si="77"/>
        <v>2383.3000000000002</v>
      </c>
      <c r="M616" s="8" t="s">
        <v>52</v>
      </c>
      <c r="N616" s="2" t="s">
        <v>863</v>
      </c>
      <c r="O616" s="2" t="s">
        <v>1303</v>
      </c>
      <c r="P616" s="2" t="s">
        <v>65</v>
      </c>
      <c r="Q616" s="2" t="s">
        <v>65</v>
      </c>
      <c r="R616" s="2" t="s">
        <v>64</v>
      </c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2" t="s">
        <v>52</v>
      </c>
      <c r="AW616" s="2" t="s">
        <v>1449</v>
      </c>
      <c r="AX616" s="2" t="s">
        <v>52</v>
      </c>
      <c r="AY616" s="2" t="s">
        <v>52</v>
      </c>
    </row>
    <row r="617" spans="1:51" ht="30" customHeight="1">
      <c r="A617" s="8" t="s">
        <v>603</v>
      </c>
      <c r="B617" s="8" t="s">
        <v>604</v>
      </c>
      <c r="C617" s="8" t="s">
        <v>605</v>
      </c>
      <c r="D617" s="9">
        <v>2E-3</v>
      </c>
      <c r="E617" s="12">
        <f>단가대비표!O88</f>
        <v>0</v>
      </c>
      <c r="F617" s="13">
        <f>TRUNC(E617*D617,1)</f>
        <v>0</v>
      </c>
      <c r="G617" s="12">
        <f>단가대비표!P88</f>
        <v>138290</v>
      </c>
      <c r="H617" s="13">
        <f>TRUNC(G617*D617,1)</f>
        <v>276.5</v>
      </c>
      <c r="I617" s="12">
        <f>단가대비표!V88</f>
        <v>0</v>
      </c>
      <c r="J617" s="13">
        <f>TRUNC(I617*D617,1)</f>
        <v>0</v>
      </c>
      <c r="K617" s="12">
        <f t="shared" si="77"/>
        <v>138290</v>
      </c>
      <c r="L617" s="13">
        <f t="shared" si="77"/>
        <v>276.5</v>
      </c>
      <c r="M617" s="8" t="s">
        <v>52</v>
      </c>
      <c r="N617" s="2" t="s">
        <v>863</v>
      </c>
      <c r="O617" s="2" t="s">
        <v>606</v>
      </c>
      <c r="P617" s="2" t="s">
        <v>65</v>
      </c>
      <c r="Q617" s="2" t="s">
        <v>65</v>
      </c>
      <c r="R617" s="2" t="s">
        <v>64</v>
      </c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2" t="s">
        <v>52</v>
      </c>
      <c r="AW617" s="2" t="s">
        <v>1450</v>
      </c>
      <c r="AX617" s="2" t="s">
        <v>52</v>
      </c>
      <c r="AY617" s="2" t="s">
        <v>52</v>
      </c>
    </row>
    <row r="618" spans="1:51" ht="30" customHeight="1">
      <c r="A618" s="8" t="s">
        <v>1302</v>
      </c>
      <c r="B618" s="8" t="s">
        <v>612</v>
      </c>
      <c r="C618" s="8" t="s">
        <v>605</v>
      </c>
      <c r="D618" s="9">
        <v>1.2E-2</v>
      </c>
      <c r="E618" s="12">
        <f>단가대비표!O100</f>
        <v>0</v>
      </c>
      <c r="F618" s="13">
        <f>TRUNC(E618*D618,1)</f>
        <v>0</v>
      </c>
      <c r="G618" s="12">
        <f>단가대비표!P100</f>
        <v>198613</v>
      </c>
      <c r="H618" s="13">
        <f>TRUNC(G618*D618,1)</f>
        <v>2383.3000000000002</v>
      </c>
      <c r="I618" s="12">
        <f>단가대비표!V100</f>
        <v>0</v>
      </c>
      <c r="J618" s="13">
        <f>TRUNC(I618*D618,1)</f>
        <v>0</v>
      </c>
      <c r="K618" s="12">
        <f t="shared" si="77"/>
        <v>198613</v>
      </c>
      <c r="L618" s="13">
        <f t="shared" si="77"/>
        <v>2383.3000000000002</v>
      </c>
      <c r="M618" s="8" t="s">
        <v>52</v>
      </c>
      <c r="N618" s="2" t="s">
        <v>863</v>
      </c>
      <c r="O618" s="2" t="s">
        <v>1303</v>
      </c>
      <c r="P618" s="2" t="s">
        <v>65</v>
      </c>
      <c r="Q618" s="2" t="s">
        <v>65</v>
      </c>
      <c r="R618" s="2" t="s">
        <v>64</v>
      </c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2" t="s">
        <v>52</v>
      </c>
      <c r="AW618" s="2" t="s">
        <v>1449</v>
      </c>
      <c r="AX618" s="2" t="s">
        <v>52</v>
      </c>
      <c r="AY618" s="2" t="s">
        <v>52</v>
      </c>
    </row>
    <row r="619" spans="1:51" ht="30" customHeight="1">
      <c r="A619" s="8" t="s">
        <v>603</v>
      </c>
      <c r="B619" s="8" t="s">
        <v>604</v>
      </c>
      <c r="C619" s="8" t="s">
        <v>605</v>
      </c>
      <c r="D619" s="9">
        <v>2E-3</v>
      </c>
      <c r="E619" s="12">
        <f>단가대비표!O88</f>
        <v>0</v>
      </c>
      <c r="F619" s="13">
        <f>TRUNC(E619*D619,1)</f>
        <v>0</v>
      </c>
      <c r="G619" s="12">
        <f>단가대비표!P88</f>
        <v>138290</v>
      </c>
      <c r="H619" s="13">
        <f>TRUNC(G619*D619,1)</f>
        <v>276.5</v>
      </c>
      <c r="I619" s="12">
        <f>단가대비표!V88</f>
        <v>0</v>
      </c>
      <c r="J619" s="13">
        <f>TRUNC(I619*D619,1)</f>
        <v>0</v>
      </c>
      <c r="K619" s="12">
        <f t="shared" si="77"/>
        <v>138290</v>
      </c>
      <c r="L619" s="13">
        <f t="shared" si="77"/>
        <v>276.5</v>
      </c>
      <c r="M619" s="8" t="s">
        <v>52</v>
      </c>
      <c r="N619" s="2" t="s">
        <v>863</v>
      </c>
      <c r="O619" s="2" t="s">
        <v>606</v>
      </c>
      <c r="P619" s="2" t="s">
        <v>65</v>
      </c>
      <c r="Q619" s="2" t="s">
        <v>65</v>
      </c>
      <c r="R619" s="2" t="s">
        <v>64</v>
      </c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2" t="s">
        <v>52</v>
      </c>
      <c r="AW619" s="2" t="s">
        <v>1450</v>
      </c>
      <c r="AX619" s="2" t="s">
        <v>52</v>
      </c>
      <c r="AY619" s="2" t="s">
        <v>52</v>
      </c>
    </row>
    <row r="620" spans="1:51" ht="30" customHeight="1">
      <c r="A620" s="8" t="s">
        <v>608</v>
      </c>
      <c r="B620" s="8" t="s">
        <v>52</v>
      </c>
      <c r="C620" s="8" t="s">
        <v>52</v>
      </c>
      <c r="D620" s="9"/>
      <c r="E620" s="12"/>
      <c r="F620" s="13">
        <f>TRUNC(SUMIF(N616:N619, N615, F616:F619),0)</f>
        <v>0</v>
      </c>
      <c r="G620" s="12"/>
      <c r="H620" s="13">
        <f>TRUNC(SUMIF(N616:N619, N615, H616:H619),0)</f>
        <v>5319</v>
      </c>
      <c r="I620" s="12"/>
      <c r="J620" s="13">
        <f>TRUNC(SUMIF(N616:N619, N615, J616:J619),0)</f>
        <v>0</v>
      </c>
      <c r="K620" s="12"/>
      <c r="L620" s="13">
        <f>F620+H620+J620</f>
        <v>5319</v>
      </c>
      <c r="M620" s="8" t="s">
        <v>52</v>
      </c>
      <c r="N620" s="2" t="s">
        <v>68</v>
      </c>
      <c r="O620" s="2" t="s">
        <v>68</v>
      </c>
      <c r="P620" s="2" t="s">
        <v>52</v>
      </c>
      <c r="Q620" s="2" t="s">
        <v>52</v>
      </c>
      <c r="R620" s="2" t="s">
        <v>52</v>
      </c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2" t="s">
        <v>52</v>
      </c>
      <c r="AW620" s="2" t="s">
        <v>52</v>
      </c>
      <c r="AX620" s="2" t="s">
        <v>52</v>
      </c>
      <c r="AY620" s="2" t="s">
        <v>52</v>
      </c>
    </row>
    <row r="621" spans="1:51" ht="30" customHeight="1">
      <c r="A621" s="9"/>
      <c r="B621" s="9"/>
      <c r="C621" s="9"/>
      <c r="D621" s="9"/>
      <c r="E621" s="12"/>
      <c r="F621" s="13"/>
      <c r="G621" s="12"/>
      <c r="H621" s="13"/>
      <c r="I621" s="12"/>
      <c r="J621" s="13"/>
      <c r="K621" s="12"/>
      <c r="L621" s="13"/>
      <c r="M621" s="9"/>
    </row>
    <row r="622" spans="1:51" ht="30" customHeight="1">
      <c r="A622" s="47" t="s">
        <v>1451</v>
      </c>
      <c r="B622" s="47"/>
      <c r="C622" s="47"/>
      <c r="D622" s="47"/>
      <c r="E622" s="48"/>
      <c r="F622" s="49"/>
      <c r="G622" s="48"/>
      <c r="H622" s="49"/>
      <c r="I622" s="48"/>
      <c r="J622" s="49"/>
      <c r="K622" s="48"/>
      <c r="L622" s="49"/>
      <c r="M622" s="47"/>
      <c r="N622" s="1" t="s">
        <v>870</v>
      </c>
    </row>
    <row r="623" spans="1:51" ht="30" customHeight="1">
      <c r="A623" s="8" t="s">
        <v>1453</v>
      </c>
      <c r="B623" s="8" t="s">
        <v>1454</v>
      </c>
      <c r="C623" s="8" t="s">
        <v>91</v>
      </c>
      <c r="D623" s="9">
        <v>1.52</v>
      </c>
      <c r="E623" s="12">
        <f>단가대비표!O68</f>
        <v>73</v>
      </c>
      <c r="F623" s="13">
        <f t="shared" ref="F623:F629" si="78">TRUNC(E623*D623,1)</f>
        <v>110.9</v>
      </c>
      <c r="G623" s="12">
        <f>단가대비표!P68</f>
        <v>0</v>
      </c>
      <c r="H623" s="13">
        <f t="shared" ref="H623:H629" si="79">TRUNC(G623*D623,1)</f>
        <v>0</v>
      </c>
      <c r="I623" s="12">
        <f>단가대비표!V68</f>
        <v>0</v>
      </c>
      <c r="J623" s="13">
        <f t="shared" ref="J623:J629" si="80">TRUNC(I623*D623,1)</f>
        <v>0</v>
      </c>
      <c r="K623" s="12">
        <f t="shared" ref="K623:L629" si="81">TRUNC(E623+G623+I623,1)</f>
        <v>73</v>
      </c>
      <c r="L623" s="13">
        <f t="shared" si="81"/>
        <v>110.9</v>
      </c>
      <c r="M623" s="8" t="s">
        <v>52</v>
      </c>
      <c r="N623" s="2" t="s">
        <v>870</v>
      </c>
      <c r="O623" s="2" t="s">
        <v>1455</v>
      </c>
      <c r="P623" s="2" t="s">
        <v>65</v>
      </c>
      <c r="Q623" s="2" t="s">
        <v>65</v>
      </c>
      <c r="R623" s="2" t="s">
        <v>64</v>
      </c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2" t="s">
        <v>52</v>
      </c>
      <c r="AW623" s="2" t="s">
        <v>1456</v>
      </c>
      <c r="AX623" s="2" t="s">
        <v>52</v>
      </c>
      <c r="AY623" s="2" t="s">
        <v>52</v>
      </c>
    </row>
    <row r="624" spans="1:51" ht="30" customHeight="1">
      <c r="A624" s="8" t="s">
        <v>1457</v>
      </c>
      <c r="B624" s="8" t="s">
        <v>52</v>
      </c>
      <c r="C624" s="8" t="s">
        <v>363</v>
      </c>
      <c r="D624" s="9">
        <v>0.32500000000000001</v>
      </c>
      <c r="E624" s="12">
        <f>단가대비표!O69</f>
        <v>1150</v>
      </c>
      <c r="F624" s="13">
        <f t="shared" si="78"/>
        <v>373.7</v>
      </c>
      <c r="G624" s="12">
        <f>단가대비표!P69</f>
        <v>0</v>
      </c>
      <c r="H624" s="13">
        <f t="shared" si="79"/>
        <v>0</v>
      </c>
      <c r="I624" s="12">
        <f>단가대비표!V69</f>
        <v>0</v>
      </c>
      <c r="J624" s="13">
        <f t="shared" si="80"/>
        <v>0</v>
      </c>
      <c r="K624" s="12">
        <f t="shared" si="81"/>
        <v>1150</v>
      </c>
      <c r="L624" s="13">
        <f t="shared" si="81"/>
        <v>373.7</v>
      </c>
      <c r="M624" s="8" t="s">
        <v>52</v>
      </c>
      <c r="N624" s="2" t="s">
        <v>870</v>
      </c>
      <c r="O624" s="2" t="s">
        <v>1458</v>
      </c>
      <c r="P624" s="2" t="s">
        <v>65</v>
      </c>
      <c r="Q624" s="2" t="s">
        <v>65</v>
      </c>
      <c r="R624" s="2" t="s">
        <v>64</v>
      </c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2" t="s">
        <v>52</v>
      </c>
      <c r="AW624" s="2" t="s">
        <v>1459</v>
      </c>
      <c r="AX624" s="2" t="s">
        <v>52</v>
      </c>
      <c r="AY624" s="2" t="s">
        <v>52</v>
      </c>
    </row>
    <row r="625" spans="1:51" ht="30" customHeight="1">
      <c r="A625" s="8" t="s">
        <v>1419</v>
      </c>
      <c r="B625" s="8" t="s">
        <v>1434</v>
      </c>
      <c r="C625" s="8" t="s">
        <v>363</v>
      </c>
      <c r="D625" s="9">
        <v>0.45300000000000001</v>
      </c>
      <c r="E625" s="12">
        <f>단가대비표!O67</f>
        <v>2139.7800000000002</v>
      </c>
      <c r="F625" s="13">
        <f t="shared" si="78"/>
        <v>969.3</v>
      </c>
      <c r="G625" s="12">
        <f>단가대비표!P67</f>
        <v>0</v>
      </c>
      <c r="H625" s="13">
        <f t="shared" si="79"/>
        <v>0</v>
      </c>
      <c r="I625" s="12">
        <f>단가대비표!V67</f>
        <v>0</v>
      </c>
      <c r="J625" s="13">
        <f t="shared" si="80"/>
        <v>0</v>
      </c>
      <c r="K625" s="12">
        <f t="shared" si="81"/>
        <v>2139.6999999999998</v>
      </c>
      <c r="L625" s="13">
        <f t="shared" si="81"/>
        <v>969.3</v>
      </c>
      <c r="M625" s="8" t="s">
        <v>1421</v>
      </c>
      <c r="N625" s="2" t="s">
        <v>870</v>
      </c>
      <c r="O625" s="2" t="s">
        <v>1435</v>
      </c>
      <c r="P625" s="2" t="s">
        <v>65</v>
      </c>
      <c r="Q625" s="2" t="s">
        <v>65</v>
      </c>
      <c r="R625" s="2" t="s">
        <v>64</v>
      </c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2" t="s">
        <v>52</v>
      </c>
      <c r="AW625" s="2" t="s">
        <v>1460</v>
      </c>
      <c r="AX625" s="2" t="s">
        <v>52</v>
      </c>
      <c r="AY625" s="2" t="s">
        <v>52</v>
      </c>
    </row>
    <row r="626" spans="1:51" ht="30" customHeight="1">
      <c r="A626" s="8" t="s">
        <v>1424</v>
      </c>
      <c r="B626" s="8" t="s">
        <v>1425</v>
      </c>
      <c r="C626" s="8" t="s">
        <v>1426</v>
      </c>
      <c r="D626" s="9">
        <v>0.123</v>
      </c>
      <c r="E626" s="12">
        <f>단가대비표!O62</f>
        <v>200</v>
      </c>
      <c r="F626" s="13">
        <f t="shared" si="78"/>
        <v>24.6</v>
      </c>
      <c r="G626" s="12">
        <f>단가대비표!P62</f>
        <v>0</v>
      </c>
      <c r="H626" s="13">
        <f t="shared" si="79"/>
        <v>0</v>
      </c>
      <c r="I626" s="12">
        <f>단가대비표!V62</f>
        <v>0</v>
      </c>
      <c r="J626" s="13">
        <f t="shared" si="80"/>
        <v>0</v>
      </c>
      <c r="K626" s="12">
        <f t="shared" si="81"/>
        <v>200</v>
      </c>
      <c r="L626" s="13">
        <f t="shared" si="81"/>
        <v>24.6</v>
      </c>
      <c r="M626" s="8" t="s">
        <v>52</v>
      </c>
      <c r="N626" s="2" t="s">
        <v>870</v>
      </c>
      <c r="O626" s="2" t="s">
        <v>1427</v>
      </c>
      <c r="P626" s="2" t="s">
        <v>65</v>
      </c>
      <c r="Q626" s="2" t="s">
        <v>65</v>
      </c>
      <c r="R626" s="2" t="s">
        <v>64</v>
      </c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2" t="s">
        <v>52</v>
      </c>
      <c r="AW626" s="2" t="s">
        <v>1461</v>
      </c>
      <c r="AX626" s="2" t="s">
        <v>52</v>
      </c>
      <c r="AY626" s="2" t="s">
        <v>52</v>
      </c>
    </row>
    <row r="627" spans="1:51" ht="30" customHeight="1">
      <c r="A627" s="8" t="s">
        <v>1302</v>
      </c>
      <c r="B627" s="8" t="s">
        <v>612</v>
      </c>
      <c r="C627" s="8" t="s">
        <v>605</v>
      </c>
      <c r="D627" s="9">
        <v>3.5000000000000003E-2</v>
      </c>
      <c r="E627" s="12">
        <f>단가대비표!O100</f>
        <v>0</v>
      </c>
      <c r="F627" s="13">
        <f t="shared" si="78"/>
        <v>0</v>
      </c>
      <c r="G627" s="12">
        <f>단가대비표!P100</f>
        <v>198613</v>
      </c>
      <c r="H627" s="13">
        <f t="shared" si="79"/>
        <v>6951.4</v>
      </c>
      <c r="I627" s="12">
        <f>단가대비표!V100</f>
        <v>0</v>
      </c>
      <c r="J627" s="13">
        <f t="shared" si="80"/>
        <v>0</v>
      </c>
      <c r="K627" s="12">
        <f t="shared" si="81"/>
        <v>198613</v>
      </c>
      <c r="L627" s="13">
        <f t="shared" si="81"/>
        <v>6951.4</v>
      </c>
      <c r="M627" s="8" t="s">
        <v>52</v>
      </c>
      <c r="N627" s="2" t="s">
        <v>870</v>
      </c>
      <c r="O627" s="2" t="s">
        <v>1303</v>
      </c>
      <c r="P627" s="2" t="s">
        <v>65</v>
      </c>
      <c r="Q627" s="2" t="s">
        <v>65</v>
      </c>
      <c r="R627" s="2" t="s">
        <v>64</v>
      </c>
      <c r="S627" s="3"/>
      <c r="T627" s="3"/>
      <c r="U627" s="3"/>
      <c r="V627" s="3">
        <v>1</v>
      </c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2" t="s">
        <v>52</v>
      </c>
      <c r="AW627" s="2" t="s">
        <v>1462</v>
      </c>
      <c r="AX627" s="2" t="s">
        <v>52</v>
      </c>
      <c r="AY627" s="2" t="s">
        <v>52</v>
      </c>
    </row>
    <row r="628" spans="1:51" ht="30" customHeight="1">
      <c r="A628" s="8" t="s">
        <v>603</v>
      </c>
      <c r="B628" s="8" t="s">
        <v>604</v>
      </c>
      <c r="C628" s="8" t="s">
        <v>605</v>
      </c>
      <c r="D628" s="9">
        <v>0.01</v>
      </c>
      <c r="E628" s="12">
        <f>단가대비표!O88</f>
        <v>0</v>
      </c>
      <c r="F628" s="13">
        <f t="shared" si="78"/>
        <v>0</v>
      </c>
      <c r="G628" s="12">
        <f>단가대비표!P88</f>
        <v>138290</v>
      </c>
      <c r="H628" s="13">
        <f t="shared" si="79"/>
        <v>1382.9</v>
      </c>
      <c r="I628" s="12">
        <f>단가대비표!V88</f>
        <v>0</v>
      </c>
      <c r="J628" s="13">
        <f t="shared" si="80"/>
        <v>0</v>
      </c>
      <c r="K628" s="12">
        <f t="shared" si="81"/>
        <v>138290</v>
      </c>
      <c r="L628" s="13">
        <f t="shared" si="81"/>
        <v>1382.9</v>
      </c>
      <c r="M628" s="8" t="s">
        <v>52</v>
      </c>
      <c r="N628" s="2" t="s">
        <v>870</v>
      </c>
      <c r="O628" s="2" t="s">
        <v>606</v>
      </c>
      <c r="P628" s="2" t="s">
        <v>65</v>
      </c>
      <c r="Q628" s="2" t="s">
        <v>65</v>
      </c>
      <c r="R628" s="2" t="s">
        <v>64</v>
      </c>
      <c r="S628" s="3"/>
      <c r="T628" s="3"/>
      <c r="U628" s="3"/>
      <c r="V628" s="3">
        <v>1</v>
      </c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2" t="s">
        <v>52</v>
      </c>
      <c r="AW628" s="2" t="s">
        <v>1463</v>
      </c>
      <c r="AX628" s="2" t="s">
        <v>52</v>
      </c>
      <c r="AY628" s="2" t="s">
        <v>52</v>
      </c>
    </row>
    <row r="629" spans="1:51" ht="30" customHeight="1">
      <c r="A629" s="8" t="s">
        <v>616</v>
      </c>
      <c r="B629" s="8" t="s">
        <v>617</v>
      </c>
      <c r="C629" s="8" t="s">
        <v>312</v>
      </c>
      <c r="D629" s="9">
        <v>1</v>
      </c>
      <c r="E629" s="12">
        <v>0</v>
      </c>
      <c r="F629" s="13">
        <f t="shared" si="78"/>
        <v>0</v>
      </c>
      <c r="G629" s="12">
        <v>0</v>
      </c>
      <c r="H629" s="13">
        <f t="shared" si="79"/>
        <v>0</v>
      </c>
      <c r="I629" s="12">
        <f>TRUNC(SUMIF(V623:V629, RIGHTB(O629, 1), H623:H629)*U629, 2)</f>
        <v>166.68</v>
      </c>
      <c r="J629" s="13">
        <f t="shared" si="80"/>
        <v>166.6</v>
      </c>
      <c r="K629" s="12">
        <f t="shared" si="81"/>
        <v>166.6</v>
      </c>
      <c r="L629" s="13">
        <f t="shared" si="81"/>
        <v>166.6</v>
      </c>
      <c r="M629" s="8" t="s">
        <v>52</v>
      </c>
      <c r="N629" s="2" t="s">
        <v>870</v>
      </c>
      <c r="O629" s="2" t="s">
        <v>313</v>
      </c>
      <c r="P629" s="2" t="s">
        <v>65</v>
      </c>
      <c r="Q629" s="2" t="s">
        <v>65</v>
      </c>
      <c r="R629" s="2" t="s">
        <v>65</v>
      </c>
      <c r="S629" s="3">
        <v>1</v>
      </c>
      <c r="T629" s="3">
        <v>2</v>
      </c>
      <c r="U629" s="3">
        <v>0.02</v>
      </c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2" t="s">
        <v>52</v>
      </c>
      <c r="AW629" s="2" t="s">
        <v>1464</v>
      </c>
      <c r="AX629" s="2" t="s">
        <v>52</v>
      </c>
      <c r="AY629" s="2" t="s">
        <v>52</v>
      </c>
    </row>
    <row r="630" spans="1:51" ht="30" customHeight="1">
      <c r="A630" s="8" t="s">
        <v>608</v>
      </c>
      <c r="B630" s="8" t="s">
        <v>52</v>
      </c>
      <c r="C630" s="8" t="s">
        <v>52</v>
      </c>
      <c r="D630" s="9"/>
      <c r="E630" s="12"/>
      <c r="F630" s="13">
        <f>TRUNC(SUMIF(N623:N629, N622, F623:F629),0)</f>
        <v>1478</v>
      </c>
      <c r="G630" s="12"/>
      <c r="H630" s="13">
        <f>TRUNC(SUMIF(N623:N629, N622, H623:H629),0)</f>
        <v>8334</v>
      </c>
      <c r="I630" s="12"/>
      <c r="J630" s="13">
        <f>TRUNC(SUMIF(N623:N629, N622, J623:J629),0)</f>
        <v>166</v>
      </c>
      <c r="K630" s="12"/>
      <c r="L630" s="13">
        <f>F630+H630+J630</f>
        <v>9978</v>
      </c>
      <c r="M630" s="8" t="s">
        <v>52</v>
      </c>
      <c r="N630" s="2" t="s">
        <v>68</v>
      </c>
      <c r="O630" s="2" t="s">
        <v>68</v>
      </c>
      <c r="P630" s="2" t="s">
        <v>52</v>
      </c>
      <c r="Q630" s="2" t="s">
        <v>52</v>
      </c>
      <c r="R630" s="2" t="s">
        <v>52</v>
      </c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2" t="s">
        <v>52</v>
      </c>
      <c r="AW630" s="2" t="s">
        <v>52</v>
      </c>
      <c r="AX630" s="2" t="s">
        <v>52</v>
      </c>
      <c r="AY630" s="2" t="s">
        <v>52</v>
      </c>
    </row>
    <row r="631" spans="1:51" ht="30" customHeight="1">
      <c r="A631" s="9"/>
      <c r="B631" s="9"/>
      <c r="C631" s="9"/>
      <c r="D631" s="9"/>
      <c r="E631" s="12"/>
      <c r="F631" s="13"/>
      <c r="G631" s="12"/>
      <c r="H631" s="13"/>
      <c r="I631" s="12"/>
      <c r="J631" s="13"/>
      <c r="K631" s="12"/>
      <c r="L631" s="13"/>
      <c r="M631" s="9"/>
    </row>
    <row r="632" spans="1:51" ht="30" customHeight="1">
      <c r="A632" s="47" t="s">
        <v>1465</v>
      </c>
      <c r="B632" s="47"/>
      <c r="C632" s="47"/>
      <c r="D632" s="47"/>
      <c r="E632" s="48"/>
      <c r="F632" s="49"/>
      <c r="G632" s="48"/>
      <c r="H632" s="49"/>
      <c r="I632" s="48"/>
      <c r="J632" s="49"/>
      <c r="K632" s="48"/>
      <c r="L632" s="49"/>
      <c r="M632" s="47"/>
      <c r="N632" s="1" t="s">
        <v>877</v>
      </c>
    </row>
    <row r="633" spans="1:51" ht="30" customHeight="1">
      <c r="A633" s="8" t="s">
        <v>1453</v>
      </c>
      <c r="B633" s="8" t="s">
        <v>1454</v>
      </c>
      <c r="C633" s="8" t="s">
        <v>91</v>
      </c>
      <c r="D633" s="9">
        <v>1.52</v>
      </c>
      <c r="E633" s="12">
        <f>단가대비표!O68</f>
        <v>73</v>
      </c>
      <c r="F633" s="13">
        <f t="shared" ref="F633:F640" si="82">TRUNC(E633*D633,1)</f>
        <v>110.9</v>
      </c>
      <c r="G633" s="12">
        <f>단가대비표!P68</f>
        <v>0</v>
      </c>
      <c r="H633" s="13">
        <f t="shared" ref="H633:H640" si="83">TRUNC(G633*D633,1)</f>
        <v>0</v>
      </c>
      <c r="I633" s="12">
        <f>단가대비표!V68</f>
        <v>0</v>
      </c>
      <c r="J633" s="13">
        <f t="shared" ref="J633:J640" si="84">TRUNC(I633*D633,1)</f>
        <v>0</v>
      </c>
      <c r="K633" s="12">
        <f t="shared" ref="K633:L640" si="85">TRUNC(E633+G633+I633,1)</f>
        <v>73</v>
      </c>
      <c r="L633" s="13">
        <f t="shared" si="85"/>
        <v>110.9</v>
      </c>
      <c r="M633" s="8" t="s">
        <v>52</v>
      </c>
      <c r="N633" s="2" t="s">
        <v>877</v>
      </c>
      <c r="O633" s="2" t="s">
        <v>1455</v>
      </c>
      <c r="P633" s="2" t="s">
        <v>65</v>
      </c>
      <c r="Q633" s="2" t="s">
        <v>65</v>
      </c>
      <c r="R633" s="2" t="s">
        <v>64</v>
      </c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2" t="s">
        <v>52</v>
      </c>
      <c r="AW633" s="2" t="s">
        <v>1466</v>
      </c>
      <c r="AX633" s="2" t="s">
        <v>52</v>
      </c>
      <c r="AY633" s="2" t="s">
        <v>52</v>
      </c>
    </row>
    <row r="634" spans="1:51" ht="30" customHeight="1">
      <c r="A634" s="8" t="s">
        <v>1457</v>
      </c>
      <c r="B634" s="8" t="s">
        <v>52</v>
      </c>
      <c r="C634" s="8" t="s">
        <v>363</v>
      </c>
      <c r="D634" s="9">
        <v>0.32500000000000001</v>
      </c>
      <c r="E634" s="12">
        <f>단가대비표!O69</f>
        <v>1150</v>
      </c>
      <c r="F634" s="13">
        <f t="shared" si="82"/>
        <v>373.7</v>
      </c>
      <c r="G634" s="12">
        <f>단가대비표!P69</f>
        <v>0</v>
      </c>
      <c r="H634" s="13">
        <f t="shared" si="83"/>
        <v>0</v>
      </c>
      <c r="I634" s="12">
        <f>단가대비표!V69</f>
        <v>0</v>
      </c>
      <c r="J634" s="13">
        <f t="shared" si="84"/>
        <v>0</v>
      </c>
      <c r="K634" s="12">
        <f t="shared" si="85"/>
        <v>1150</v>
      </c>
      <c r="L634" s="13">
        <f t="shared" si="85"/>
        <v>373.7</v>
      </c>
      <c r="M634" s="8" t="s">
        <v>52</v>
      </c>
      <c r="N634" s="2" t="s">
        <v>877</v>
      </c>
      <c r="O634" s="2" t="s">
        <v>1458</v>
      </c>
      <c r="P634" s="2" t="s">
        <v>65</v>
      </c>
      <c r="Q634" s="2" t="s">
        <v>65</v>
      </c>
      <c r="R634" s="2" t="s">
        <v>64</v>
      </c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2" t="s">
        <v>52</v>
      </c>
      <c r="AW634" s="2" t="s">
        <v>1467</v>
      </c>
      <c r="AX634" s="2" t="s">
        <v>52</v>
      </c>
      <c r="AY634" s="2" t="s">
        <v>52</v>
      </c>
    </row>
    <row r="635" spans="1:51" ht="30" customHeight="1">
      <c r="A635" s="8" t="s">
        <v>1419</v>
      </c>
      <c r="B635" s="8" t="s">
        <v>1434</v>
      </c>
      <c r="C635" s="8" t="s">
        <v>363</v>
      </c>
      <c r="D635" s="9">
        <v>0.45300000000000001</v>
      </c>
      <c r="E635" s="12">
        <f>단가대비표!O67</f>
        <v>2139.7800000000002</v>
      </c>
      <c r="F635" s="13">
        <f t="shared" si="82"/>
        <v>969.3</v>
      </c>
      <c r="G635" s="12">
        <f>단가대비표!P67</f>
        <v>0</v>
      </c>
      <c r="H635" s="13">
        <f t="shared" si="83"/>
        <v>0</v>
      </c>
      <c r="I635" s="12">
        <f>단가대비표!V67</f>
        <v>0</v>
      </c>
      <c r="J635" s="13">
        <f t="shared" si="84"/>
        <v>0</v>
      </c>
      <c r="K635" s="12">
        <f t="shared" si="85"/>
        <v>2139.6999999999998</v>
      </c>
      <c r="L635" s="13">
        <f t="shared" si="85"/>
        <v>969.3</v>
      </c>
      <c r="M635" s="8" t="s">
        <v>1421</v>
      </c>
      <c r="N635" s="2" t="s">
        <v>877</v>
      </c>
      <c r="O635" s="2" t="s">
        <v>1435</v>
      </c>
      <c r="P635" s="2" t="s">
        <v>65</v>
      </c>
      <c r="Q635" s="2" t="s">
        <v>65</v>
      </c>
      <c r="R635" s="2" t="s">
        <v>64</v>
      </c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2" t="s">
        <v>52</v>
      </c>
      <c r="AW635" s="2" t="s">
        <v>1468</v>
      </c>
      <c r="AX635" s="2" t="s">
        <v>52</v>
      </c>
      <c r="AY635" s="2" t="s">
        <v>52</v>
      </c>
    </row>
    <row r="636" spans="1:51" ht="30" customHeight="1">
      <c r="A636" s="8" t="s">
        <v>1424</v>
      </c>
      <c r="B636" s="8" t="s">
        <v>1425</v>
      </c>
      <c r="C636" s="8" t="s">
        <v>1426</v>
      </c>
      <c r="D636" s="9">
        <v>0.123</v>
      </c>
      <c r="E636" s="12">
        <f>단가대비표!O62</f>
        <v>200</v>
      </c>
      <c r="F636" s="13">
        <f t="shared" si="82"/>
        <v>24.6</v>
      </c>
      <c r="G636" s="12">
        <f>단가대비표!P62</f>
        <v>0</v>
      </c>
      <c r="H636" s="13">
        <f t="shared" si="83"/>
        <v>0</v>
      </c>
      <c r="I636" s="12">
        <f>단가대비표!V62</f>
        <v>0</v>
      </c>
      <c r="J636" s="13">
        <f t="shared" si="84"/>
        <v>0</v>
      </c>
      <c r="K636" s="12">
        <f t="shared" si="85"/>
        <v>200</v>
      </c>
      <c r="L636" s="13">
        <f t="shared" si="85"/>
        <v>24.6</v>
      </c>
      <c r="M636" s="8" t="s">
        <v>52</v>
      </c>
      <c r="N636" s="2" t="s">
        <v>877</v>
      </c>
      <c r="O636" s="2" t="s">
        <v>1427</v>
      </c>
      <c r="P636" s="2" t="s">
        <v>65</v>
      </c>
      <c r="Q636" s="2" t="s">
        <v>65</v>
      </c>
      <c r="R636" s="2" t="s">
        <v>64</v>
      </c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2" t="s">
        <v>52</v>
      </c>
      <c r="AW636" s="2" t="s">
        <v>1469</v>
      </c>
      <c r="AX636" s="2" t="s">
        <v>52</v>
      </c>
      <c r="AY636" s="2" t="s">
        <v>52</v>
      </c>
    </row>
    <row r="637" spans="1:51" ht="30" customHeight="1">
      <c r="A637" s="8" t="s">
        <v>1302</v>
      </c>
      <c r="B637" s="8" t="s">
        <v>612</v>
      </c>
      <c r="C637" s="8" t="s">
        <v>605</v>
      </c>
      <c r="D637" s="9">
        <v>3.5000000000000003E-2</v>
      </c>
      <c r="E637" s="12">
        <f>단가대비표!O100</f>
        <v>0</v>
      </c>
      <c r="F637" s="13">
        <f t="shared" si="82"/>
        <v>0</v>
      </c>
      <c r="G637" s="12">
        <f>단가대비표!P100</f>
        <v>198613</v>
      </c>
      <c r="H637" s="13">
        <f t="shared" si="83"/>
        <v>6951.4</v>
      </c>
      <c r="I637" s="12">
        <f>단가대비표!V100</f>
        <v>0</v>
      </c>
      <c r="J637" s="13">
        <f t="shared" si="84"/>
        <v>0</v>
      </c>
      <c r="K637" s="12">
        <f t="shared" si="85"/>
        <v>198613</v>
      </c>
      <c r="L637" s="13">
        <f t="shared" si="85"/>
        <v>6951.4</v>
      </c>
      <c r="M637" s="8" t="s">
        <v>52</v>
      </c>
      <c r="N637" s="2" t="s">
        <v>877</v>
      </c>
      <c r="O637" s="2" t="s">
        <v>1303</v>
      </c>
      <c r="P637" s="2" t="s">
        <v>65</v>
      </c>
      <c r="Q637" s="2" t="s">
        <v>65</v>
      </c>
      <c r="R637" s="2" t="s">
        <v>64</v>
      </c>
      <c r="S637" s="3"/>
      <c r="T637" s="3"/>
      <c r="U637" s="3"/>
      <c r="V637" s="3">
        <v>1</v>
      </c>
      <c r="W637" s="3">
        <v>2</v>
      </c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2" t="s">
        <v>52</v>
      </c>
      <c r="AW637" s="2" t="s">
        <v>1470</v>
      </c>
      <c r="AX637" s="2" t="s">
        <v>52</v>
      </c>
      <c r="AY637" s="2" t="s">
        <v>52</v>
      </c>
    </row>
    <row r="638" spans="1:51" ht="30" customHeight="1">
      <c r="A638" s="8" t="s">
        <v>603</v>
      </c>
      <c r="B638" s="8" t="s">
        <v>604</v>
      </c>
      <c r="C638" s="8" t="s">
        <v>605</v>
      </c>
      <c r="D638" s="9">
        <v>0.01</v>
      </c>
      <c r="E638" s="12">
        <f>단가대비표!O88</f>
        <v>0</v>
      </c>
      <c r="F638" s="13">
        <f t="shared" si="82"/>
        <v>0</v>
      </c>
      <c r="G638" s="12">
        <f>단가대비표!P88</f>
        <v>138290</v>
      </c>
      <c r="H638" s="13">
        <f t="shared" si="83"/>
        <v>1382.9</v>
      </c>
      <c r="I638" s="12">
        <f>단가대비표!V88</f>
        <v>0</v>
      </c>
      <c r="J638" s="13">
        <f t="shared" si="84"/>
        <v>0</v>
      </c>
      <c r="K638" s="12">
        <f t="shared" si="85"/>
        <v>138290</v>
      </c>
      <c r="L638" s="13">
        <f t="shared" si="85"/>
        <v>1382.9</v>
      </c>
      <c r="M638" s="8" t="s">
        <v>52</v>
      </c>
      <c r="N638" s="2" t="s">
        <v>877</v>
      </c>
      <c r="O638" s="2" t="s">
        <v>606</v>
      </c>
      <c r="P638" s="2" t="s">
        <v>65</v>
      </c>
      <c r="Q638" s="2" t="s">
        <v>65</v>
      </c>
      <c r="R638" s="2" t="s">
        <v>64</v>
      </c>
      <c r="S638" s="3"/>
      <c r="T638" s="3"/>
      <c r="U638" s="3"/>
      <c r="V638" s="3">
        <v>1</v>
      </c>
      <c r="W638" s="3">
        <v>2</v>
      </c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2" t="s">
        <v>52</v>
      </c>
      <c r="AW638" s="2" t="s">
        <v>1471</v>
      </c>
      <c r="AX638" s="2" t="s">
        <v>52</v>
      </c>
      <c r="AY638" s="2" t="s">
        <v>52</v>
      </c>
    </row>
    <row r="639" spans="1:51" ht="30" customHeight="1">
      <c r="A639" s="8" t="s">
        <v>1316</v>
      </c>
      <c r="B639" s="8" t="s">
        <v>1472</v>
      </c>
      <c r="C639" s="8" t="s">
        <v>312</v>
      </c>
      <c r="D639" s="9">
        <v>1</v>
      </c>
      <c r="E639" s="12">
        <v>0</v>
      </c>
      <c r="F639" s="13">
        <f t="shared" si="82"/>
        <v>0</v>
      </c>
      <c r="G639" s="12">
        <f>TRUNC(SUMIF(V633:V640, RIGHTB(O639, 1), H633:H640)*U639, 2)</f>
        <v>1666.86</v>
      </c>
      <c r="H639" s="13">
        <f t="shared" si="83"/>
        <v>1666.8</v>
      </c>
      <c r="I639" s="12">
        <v>0</v>
      </c>
      <c r="J639" s="13">
        <f t="shared" si="84"/>
        <v>0</v>
      </c>
      <c r="K639" s="12">
        <f t="shared" si="85"/>
        <v>1666.8</v>
      </c>
      <c r="L639" s="13">
        <f t="shared" si="85"/>
        <v>1666.8</v>
      </c>
      <c r="M639" s="8" t="s">
        <v>52</v>
      </c>
      <c r="N639" s="2" t="s">
        <v>877</v>
      </c>
      <c r="O639" s="2" t="s">
        <v>313</v>
      </c>
      <c r="P639" s="2" t="s">
        <v>65</v>
      </c>
      <c r="Q639" s="2" t="s">
        <v>65</v>
      </c>
      <c r="R639" s="2" t="s">
        <v>65</v>
      </c>
      <c r="S639" s="3">
        <v>1</v>
      </c>
      <c r="T639" s="3">
        <v>1</v>
      </c>
      <c r="U639" s="3">
        <v>0.2</v>
      </c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2" t="s">
        <v>52</v>
      </c>
      <c r="AW639" s="2" t="s">
        <v>1473</v>
      </c>
      <c r="AX639" s="2" t="s">
        <v>52</v>
      </c>
      <c r="AY639" s="2" t="s">
        <v>52</v>
      </c>
    </row>
    <row r="640" spans="1:51" ht="30" customHeight="1">
      <c r="A640" s="8" t="s">
        <v>616</v>
      </c>
      <c r="B640" s="8" t="s">
        <v>617</v>
      </c>
      <c r="C640" s="8" t="s">
        <v>312</v>
      </c>
      <c r="D640" s="9">
        <v>1</v>
      </c>
      <c r="E640" s="12">
        <v>0</v>
      </c>
      <c r="F640" s="13">
        <f t="shared" si="82"/>
        <v>0</v>
      </c>
      <c r="G640" s="12">
        <v>0</v>
      </c>
      <c r="H640" s="13">
        <f t="shared" si="83"/>
        <v>0</v>
      </c>
      <c r="I640" s="12">
        <f>TRUNC(SUMIF(W633:W640, RIGHTB(O640, 1), H633:H640)*U640, 2)</f>
        <v>166.68</v>
      </c>
      <c r="J640" s="13">
        <f t="shared" si="84"/>
        <v>166.6</v>
      </c>
      <c r="K640" s="12">
        <f t="shared" si="85"/>
        <v>166.6</v>
      </c>
      <c r="L640" s="13">
        <f t="shared" si="85"/>
        <v>166.6</v>
      </c>
      <c r="M640" s="8" t="s">
        <v>52</v>
      </c>
      <c r="N640" s="2" t="s">
        <v>877</v>
      </c>
      <c r="O640" s="2" t="s">
        <v>1319</v>
      </c>
      <c r="P640" s="2" t="s">
        <v>65</v>
      </c>
      <c r="Q640" s="2" t="s">
        <v>65</v>
      </c>
      <c r="R640" s="2" t="s">
        <v>65</v>
      </c>
      <c r="S640" s="3">
        <v>1</v>
      </c>
      <c r="T640" s="3">
        <v>2</v>
      </c>
      <c r="U640" s="3">
        <v>0.02</v>
      </c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2" t="s">
        <v>52</v>
      </c>
      <c r="AW640" s="2" t="s">
        <v>1474</v>
      </c>
      <c r="AX640" s="2" t="s">
        <v>52</v>
      </c>
      <c r="AY640" s="2" t="s">
        <v>52</v>
      </c>
    </row>
    <row r="641" spans="1:51" ht="30" customHeight="1">
      <c r="A641" s="8" t="s">
        <v>608</v>
      </c>
      <c r="B641" s="8" t="s">
        <v>52</v>
      </c>
      <c r="C641" s="8" t="s">
        <v>52</v>
      </c>
      <c r="D641" s="9"/>
      <c r="E641" s="12"/>
      <c r="F641" s="13">
        <f>TRUNC(SUMIF(N633:N640, N632, F633:F640),0)</f>
        <v>1478</v>
      </c>
      <c r="G641" s="12"/>
      <c r="H641" s="13">
        <f>TRUNC(SUMIF(N633:N640, N632, H633:H640),0)</f>
        <v>10001</v>
      </c>
      <c r="I641" s="12"/>
      <c r="J641" s="13">
        <f>TRUNC(SUMIF(N633:N640, N632, J633:J640),0)</f>
        <v>166</v>
      </c>
      <c r="K641" s="12"/>
      <c r="L641" s="13">
        <f>F641+H641+J641</f>
        <v>11645</v>
      </c>
      <c r="M641" s="8" t="s">
        <v>52</v>
      </c>
      <c r="N641" s="2" t="s">
        <v>68</v>
      </c>
      <c r="O641" s="2" t="s">
        <v>68</v>
      </c>
      <c r="P641" s="2" t="s">
        <v>52</v>
      </c>
      <c r="Q641" s="2" t="s">
        <v>52</v>
      </c>
      <c r="R641" s="2" t="s">
        <v>52</v>
      </c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2" t="s">
        <v>52</v>
      </c>
      <c r="AW641" s="2" t="s">
        <v>52</v>
      </c>
      <c r="AX641" s="2" t="s">
        <v>52</v>
      </c>
      <c r="AY641" s="2" t="s">
        <v>52</v>
      </c>
    </row>
    <row r="642" spans="1:51" ht="30" customHeight="1">
      <c r="A642" s="9"/>
      <c r="B642" s="9"/>
      <c r="C642" s="9"/>
      <c r="D642" s="9"/>
      <c r="E642" s="12"/>
      <c r="F642" s="13"/>
      <c r="G642" s="12"/>
      <c r="H642" s="13"/>
      <c r="I642" s="12"/>
      <c r="J642" s="13"/>
      <c r="K642" s="12"/>
      <c r="L642" s="13"/>
      <c r="M642" s="9"/>
    </row>
    <row r="643" spans="1:51" ht="30" customHeight="1">
      <c r="A643" s="47" t="s">
        <v>1475</v>
      </c>
      <c r="B643" s="47"/>
      <c r="C643" s="47"/>
      <c r="D643" s="47"/>
      <c r="E643" s="48"/>
      <c r="F643" s="49"/>
      <c r="G643" s="48"/>
      <c r="H643" s="49"/>
      <c r="I643" s="48"/>
      <c r="J643" s="49"/>
      <c r="K643" s="48"/>
      <c r="L643" s="49"/>
      <c r="M643" s="47"/>
      <c r="N643" s="1" t="s">
        <v>882</v>
      </c>
    </row>
    <row r="644" spans="1:51" ht="30" customHeight="1">
      <c r="A644" s="8" t="s">
        <v>1302</v>
      </c>
      <c r="B644" s="8" t="s">
        <v>612</v>
      </c>
      <c r="C644" s="8" t="s">
        <v>605</v>
      </c>
      <c r="D644" s="9">
        <v>1.2E-2</v>
      </c>
      <c r="E644" s="12">
        <f>단가대비표!O100</f>
        <v>0</v>
      </c>
      <c r="F644" s="13">
        <f>TRUNC(E644*D644,1)</f>
        <v>0</v>
      </c>
      <c r="G644" s="12">
        <f>단가대비표!P100</f>
        <v>198613</v>
      </c>
      <c r="H644" s="13">
        <f>TRUNC(G644*D644,1)</f>
        <v>2383.3000000000002</v>
      </c>
      <c r="I644" s="12">
        <f>단가대비표!V100</f>
        <v>0</v>
      </c>
      <c r="J644" s="13">
        <f>TRUNC(I644*D644,1)</f>
        <v>0</v>
      </c>
      <c r="K644" s="12">
        <f t="shared" ref="K644:L648" si="86">TRUNC(E644+G644+I644,1)</f>
        <v>198613</v>
      </c>
      <c r="L644" s="13">
        <f t="shared" si="86"/>
        <v>2383.3000000000002</v>
      </c>
      <c r="M644" s="8" t="s">
        <v>52</v>
      </c>
      <c r="N644" s="2" t="s">
        <v>882</v>
      </c>
      <c r="O644" s="2" t="s">
        <v>1303</v>
      </c>
      <c r="P644" s="2" t="s">
        <v>65</v>
      </c>
      <c r="Q644" s="2" t="s">
        <v>65</v>
      </c>
      <c r="R644" s="2" t="s">
        <v>64</v>
      </c>
      <c r="S644" s="3"/>
      <c r="T644" s="3"/>
      <c r="U644" s="3"/>
      <c r="V644" s="3">
        <v>1</v>
      </c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2" t="s">
        <v>52</v>
      </c>
      <c r="AW644" s="2" t="s">
        <v>1476</v>
      </c>
      <c r="AX644" s="2" t="s">
        <v>52</v>
      </c>
      <c r="AY644" s="2" t="s">
        <v>52</v>
      </c>
    </row>
    <row r="645" spans="1:51" ht="30" customHeight="1">
      <c r="A645" s="8" t="s">
        <v>603</v>
      </c>
      <c r="B645" s="8" t="s">
        <v>604</v>
      </c>
      <c r="C645" s="8" t="s">
        <v>605</v>
      </c>
      <c r="D645" s="9">
        <v>2E-3</v>
      </c>
      <c r="E645" s="12">
        <f>단가대비표!O88</f>
        <v>0</v>
      </c>
      <c r="F645" s="13">
        <f>TRUNC(E645*D645,1)</f>
        <v>0</v>
      </c>
      <c r="G645" s="12">
        <f>단가대비표!P88</f>
        <v>138290</v>
      </c>
      <c r="H645" s="13">
        <f>TRUNC(G645*D645,1)</f>
        <v>276.5</v>
      </c>
      <c r="I645" s="12">
        <f>단가대비표!V88</f>
        <v>0</v>
      </c>
      <c r="J645" s="13">
        <f>TRUNC(I645*D645,1)</f>
        <v>0</v>
      </c>
      <c r="K645" s="12">
        <f t="shared" si="86"/>
        <v>138290</v>
      </c>
      <c r="L645" s="13">
        <f t="shared" si="86"/>
        <v>276.5</v>
      </c>
      <c r="M645" s="8" t="s">
        <v>52</v>
      </c>
      <c r="N645" s="2" t="s">
        <v>882</v>
      </c>
      <c r="O645" s="2" t="s">
        <v>606</v>
      </c>
      <c r="P645" s="2" t="s">
        <v>65</v>
      </c>
      <c r="Q645" s="2" t="s">
        <v>65</v>
      </c>
      <c r="R645" s="2" t="s">
        <v>64</v>
      </c>
      <c r="S645" s="3"/>
      <c r="T645" s="3"/>
      <c r="U645" s="3"/>
      <c r="V645" s="3">
        <v>1</v>
      </c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2" t="s">
        <v>52</v>
      </c>
      <c r="AW645" s="2" t="s">
        <v>1477</v>
      </c>
      <c r="AX645" s="2" t="s">
        <v>52</v>
      </c>
      <c r="AY645" s="2" t="s">
        <v>52</v>
      </c>
    </row>
    <row r="646" spans="1:51" ht="30" customHeight="1">
      <c r="A646" s="8" t="s">
        <v>1302</v>
      </c>
      <c r="B646" s="8" t="s">
        <v>612</v>
      </c>
      <c r="C646" s="8" t="s">
        <v>605</v>
      </c>
      <c r="D646" s="9">
        <v>1.2E-2</v>
      </c>
      <c r="E646" s="12">
        <f>단가대비표!O100</f>
        <v>0</v>
      </c>
      <c r="F646" s="13">
        <f>TRUNC(E646*D646,1)</f>
        <v>0</v>
      </c>
      <c r="G646" s="12">
        <f>단가대비표!P100</f>
        <v>198613</v>
      </c>
      <c r="H646" s="13">
        <f>TRUNC(G646*D646,1)</f>
        <v>2383.3000000000002</v>
      </c>
      <c r="I646" s="12">
        <f>단가대비표!V100</f>
        <v>0</v>
      </c>
      <c r="J646" s="13">
        <f>TRUNC(I646*D646,1)</f>
        <v>0</v>
      </c>
      <c r="K646" s="12">
        <f t="shared" si="86"/>
        <v>198613</v>
      </c>
      <c r="L646" s="13">
        <f t="shared" si="86"/>
        <v>2383.3000000000002</v>
      </c>
      <c r="M646" s="8" t="s">
        <v>52</v>
      </c>
      <c r="N646" s="2" t="s">
        <v>882</v>
      </c>
      <c r="O646" s="2" t="s">
        <v>1303</v>
      </c>
      <c r="P646" s="2" t="s">
        <v>65</v>
      </c>
      <c r="Q646" s="2" t="s">
        <v>65</v>
      </c>
      <c r="R646" s="2" t="s">
        <v>64</v>
      </c>
      <c r="S646" s="3"/>
      <c r="T646" s="3"/>
      <c r="U646" s="3"/>
      <c r="V646" s="3">
        <v>1</v>
      </c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2" t="s">
        <v>52</v>
      </c>
      <c r="AW646" s="2" t="s">
        <v>1476</v>
      </c>
      <c r="AX646" s="2" t="s">
        <v>52</v>
      </c>
      <c r="AY646" s="2" t="s">
        <v>52</v>
      </c>
    </row>
    <row r="647" spans="1:51" ht="30" customHeight="1">
      <c r="A647" s="8" t="s">
        <v>603</v>
      </c>
      <c r="B647" s="8" t="s">
        <v>604</v>
      </c>
      <c r="C647" s="8" t="s">
        <v>605</v>
      </c>
      <c r="D647" s="9">
        <v>2E-3</v>
      </c>
      <c r="E647" s="12">
        <f>단가대비표!O88</f>
        <v>0</v>
      </c>
      <c r="F647" s="13">
        <f>TRUNC(E647*D647,1)</f>
        <v>0</v>
      </c>
      <c r="G647" s="12">
        <f>단가대비표!P88</f>
        <v>138290</v>
      </c>
      <c r="H647" s="13">
        <f>TRUNC(G647*D647,1)</f>
        <v>276.5</v>
      </c>
      <c r="I647" s="12">
        <f>단가대비표!V88</f>
        <v>0</v>
      </c>
      <c r="J647" s="13">
        <f>TRUNC(I647*D647,1)</f>
        <v>0</v>
      </c>
      <c r="K647" s="12">
        <f t="shared" si="86"/>
        <v>138290</v>
      </c>
      <c r="L647" s="13">
        <f t="shared" si="86"/>
        <v>276.5</v>
      </c>
      <c r="M647" s="8" t="s">
        <v>52</v>
      </c>
      <c r="N647" s="2" t="s">
        <v>882</v>
      </c>
      <c r="O647" s="2" t="s">
        <v>606</v>
      </c>
      <c r="P647" s="2" t="s">
        <v>65</v>
      </c>
      <c r="Q647" s="2" t="s">
        <v>65</v>
      </c>
      <c r="R647" s="2" t="s">
        <v>64</v>
      </c>
      <c r="S647" s="3"/>
      <c r="T647" s="3"/>
      <c r="U647" s="3"/>
      <c r="V647" s="3">
        <v>1</v>
      </c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2" t="s">
        <v>52</v>
      </c>
      <c r="AW647" s="2" t="s">
        <v>1477</v>
      </c>
      <c r="AX647" s="2" t="s">
        <v>52</v>
      </c>
      <c r="AY647" s="2" t="s">
        <v>52</v>
      </c>
    </row>
    <row r="648" spans="1:51" ht="30" customHeight="1">
      <c r="A648" s="8" t="s">
        <v>1316</v>
      </c>
      <c r="B648" s="8" t="s">
        <v>1472</v>
      </c>
      <c r="C648" s="8" t="s">
        <v>312</v>
      </c>
      <c r="D648" s="9">
        <v>1</v>
      </c>
      <c r="E648" s="12">
        <v>0</v>
      </c>
      <c r="F648" s="13">
        <f>TRUNC(E648*D648,1)</f>
        <v>0</v>
      </c>
      <c r="G648" s="12">
        <f>TRUNC(SUMIF(V644:V648, RIGHTB(O648, 1), H644:H648)*U648, 2)</f>
        <v>1063.92</v>
      </c>
      <c r="H648" s="13">
        <f>TRUNC(G648*D648,1)</f>
        <v>1063.9000000000001</v>
      </c>
      <c r="I648" s="12">
        <v>0</v>
      </c>
      <c r="J648" s="13">
        <f>TRUNC(I648*D648,1)</f>
        <v>0</v>
      </c>
      <c r="K648" s="12">
        <f t="shared" si="86"/>
        <v>1063.9000000000001</v>
      </c>
      <c r="L648" s="13">
        <f t="shared" si="86"/>
        <v>1063.9000000000001</v>
      </c>
      <c r="M648" s="8" t="s">
        <v>52</v>
      </c>
      <c r="N648" s="2" t="s">
        <v>882</v>
      </c>
      <c r="O648" s="2" t="s">
        <v>313</v>
      </c>
      <c r="P648" s="2" t="s">
        <v>65</v>
      </c>
      <c r="Q648" s="2" t="s">
        <v>65</v>
      </c>
      <c r="R648" s="2" t="s">
        <v>65</v>
      </c>
      <c r="S648" s="3">
        <v>1</v>
      </c>
      <c r="T648" s="3">
        <v>1</v>
      </c>
      <c r="U648" s="3">
        <v>0.2</v>
      </c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2" t="s">
        <v>52</v>
      </c>
      <c r="AW648" s="2" t="s">
        <v>1478</v>
      </c>
      <c r="AX648" s="2" t="s">
        <v>52</v>
      </c>
      <c r="AY648" s="2" t="s">
        <v>52</v>
      </c>
    </row>
    <row r="649" spans="1:51" ht="30" customHeight="1">
      <c r="A649" s="8" t="s">
        <v>608</v>
      </c>
      <c r="B649" s="8" t="s">
        <v>52</v>
      </c>
      <c r="C649" s="8" t="s">
        <v>52</v>
      </c>
      <c r="D649" s="9"/>
      <c r="E649" s="12"/>
      <c r="F649" s="13">
        <f>TRUNC(SUMIF(N644:N648, N643, F644:F648),0)</f>
        <v>0</v>
      </c>
      <c r="G649" s="12"/>
      <c r="H649" s="13">
        <f>TRUNC(SUMIF(N644:N648, N643, H644:H648),0)</f>
        <v>6383</v>
      </c>
      <c r="I649" s="12"/>
      <c r="J649" s="13">
        <f>TRUNC(SUMIF(N644:N648, N643, J644:J648),0)</f>
        <v>0</v>
      </c>
      <c r="K649" s="12"/>
      <c r="L649" s="13">
        <f>F649+H649+J649</f>
        <v>6383</v>
      </c>
      <c r="M649" s="8" t="s">
        <v>52</v>
      </c>
      <c r="N649" s="2" t="s">
        <v>68</v>
      </c>
      <c r="O649" s="2" t="s">
        <v>68</v>
      </c>
      <c r="P649" s="2" t="s">
        <v>52</v>
      </c>
      <c r="Q649" s="2" t="s">
        <v>52</v>
      </c>
      <c r="R649" s="2" t="s">
        <v>52</v>
      </c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2" t="s">
        <v>52</v>
      </c>
      <c r="AW649" s="2" t="s">
        <v>52</v>
      </c>
      <c r="AX649" s="2" t="s">
        <v>52</v>
      </c>
      <c r="AY649" s="2" t="s">
        <v>52</v>
      </c>
    </row>
    <row r="650" spans="1:51" ht="30" customHeight="1">
      <c r="A650" s="9"/>
      <c r="B650" s="9"/>
      <c r="C650" s="9"/>
      <c r="D650" s="9"/>
      <c r="E650" s="12"/>
      <c r="F650" s="13"/>
      <c r="G650" s="12"/>
      <c r="H650" s="13"/>
      <c r="I650" s="12"/>
      <c r="J650" s="13"/>
      <c r="K650" s="12"/>
      <c r="L650" s="13"/>
      <c r="M650" s="9"/>
    </row>
    <row r="651" spans="1:51" ht="30" customHeight="1">
      <c r="A651" s="47" t="s">
        <v>1479</v>
      </c>
      <c r="B651" s="47"/>
      <c r="C651" s="47"/>
      <c r="D651" s="47"/>
      <c r="E651" s="48"/>
      <c r="F651" s="49"/>
      <c r="G651" s="48"/>
      <c r="H651" s="49"/>
      <c r="I651" s="48"/>
      <c r="J651" s="49"/>
      <c r="K651" s="48"/>
      <c r="L651" s="49"/>
      <c r="M651" s="47"/>
      <c r="N651" s="1" t="s">
        <v>889</v>
      </c>
    </row>
    <row r="652" spans="1:51" ht="30" customHeight="1">
      <c r="A652" s="8" t="s">
        <v>1480</v>
      </c>
      <c r="B652" s="8" t="s">
        <v>1481</v>
      </c>
      <c r="C652" s="8" t="s">
        <v>797</v>
      </c>
      <c r="D652" s="9">
        <v>0.53</v>
      </c>
      <c r="E652" s="12">
        <f>단가대비표!O71</f>
        <v>8381.25</v>
      </c>
      <c r="F652" s="13">
        <f>TRUNC(E652*D652,1)</f>
        <v>4442</v>
      </c>
      <c r="G652" s="12">
        <f>단가대비표!P71</f>
        <v>0</v>
      </c>
      <c r="H652" s="13">
        <f>TRUNC(G652*D652,1)</f>
        <v>0</v>
      </c>
      <c r="I652" s="12">
        <f>단가대비표!V71</f>
        <v>0</v>
      </c>
      <c r="J652" s="13">
        <f>TRUNC(I652*D652,1)</f>
        <v>0</v>
      </c>
      <c r="K652" s="12">
        <f t="shared" ref="K652:L654" si="87">TRUNC(E652+G652+I652,1)</f>
        <v>8381.2000000000007</v>
      </c>
      <c r="L652" s="13">
        <f t="shared" si="87"/>
        <v>4442</v>
      </c>
      <c r="M652" s="8" t="s">
        <v>52</v>
      </c>
      <c r="N652" s="2" t="s">
        <v>889</v>
      </c>
      <c r="O652" s="2" t="s">
        <v>1482</v>
      </c>
      <c r="P652" s="2" t="s">
        <v>65</v>
      </c>
      <c r="Q652" s="2" t="s">
        <v>65</v>
      </c>
      <c r="R652" s="2" t="s">
        <v>64</v>
      </c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2" t="s">
        <v>52</v>
      </c>
      <c r="AW652" s="2" t="s">
        <v>1483</v>
      </c>
      <c r="AX652" s="2" t="s">
        <v>52</v>
      </c>
      <c r="AY652" s="2" t="s">
        <v>52</v>
      </c>
    </row>
    <row r="653" spans="1:51" ht="30" customHeight="1">
      <c r="A653" s="8" t="s">
        <v>1484</v>
      </c>
      <c r="B653" s="8" t="s">
        <v>1485</v>
      </c>
      <c r="C653" s="8" t="s">
        <v>797</v>
      </c>
      <c r="D653" s="9">
        <v>0.19</v>
      </c>
      <c r="E653" s="12">
        <f>단가대비표!O70</f>
        <v>6631.25</v>
      </c>
      <c r="F653" s="13">
        <f>TRUNC(E653*D653,1)</f>
        <v>1259.9000000000001</v>
      </c>
      <c r="G653" s="12">
        <f>단가대비표!P70</f>
        <v>0</v>
      </c>
      <c r="H653" s="13">
        <f>TRUNC(G653*D653,1)</f>
        <v>0</v>
      </c>
      <c r="I653" s="12">
        <f>단가대비표!V70</f>
        <v>0</v>
      </c>
      <c r="J653" s="13">
        <f>TRUNC(I653*D653,1)</f>
        <v>0</v>
      </c>
      <c r="K653" s="12">
        <f t="shared" si="87"/>
        <v>6631.2</v>
      </c>
      <c r="L653" s="13">
        <f t="shared" si="87"/>
        <v>1259.9000000000001</v>
      </c>
      <c r="M653" s="8" t="s">
        <v>52</v>
      </c>
      <c r="N653" s="2" t="s">
        <v>889</v>
      </c>
      <c r="O653" s="2" t="s">
        <v>1486</v>
      </c>
      <c r="P653" s="2" t="s">
        <v>65</v>
      </c>
      <c r="Q653" s="2" t="s">
        <v>65</v>
      </c>
      <c r="R653" s="2" t="s">
        <v>64</v>
      </c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2" t="s">
        <v>52</v>
      </c>
      <c r="AW653" s="2" t="s">
        <v>1487</v>
      </c>
      <c r="AX653" s="2" t="s">
        <v>52</v>
      </c>
      <c r="AY653" s="2" t="s">
        <v>52</v>
      </c>
    </row>
    <row r="654" spans="1:51" ht="30" customHeight="1">
      <c r="A654" s="8" t="s">
        <v>1488</v>
      </c>
      <c r="B654" s="8" t="s">
        <v>1489</v>
      </c>
      <c r="C654" s="8" t="s">
        <v>797</v>
      </c>
      <c r="D654" s="9">
        <v>0.125</v>
      </c>
      <c r="E654" s="12">
        <f>단가대비표!O79</f>
        <v>2766.66</v>
      </c>
      <c r="F654" s="13">
        <f>TRUNC(E654*D654,1)</f>
        <v>345.8</v>
      </c>
      <c r="G654" s="12">
        <f>단가대비표!P79</f>
        <v>0</v>
      </c>
      <c r="H654" s="13">
        <f>TRUNC(G654*D654,1)</f>
        <v>0</v>
      </c>
      <c r="I654" s="12">
        <f>단가대비표!V79</f>
        <v>0</v>
      </c>
      <c r="J654" s="13">
        <f>TRUNC(I654*D654,1)</f>
        <v>0</v>
      </c>
      <c r="K654" s="12">
        <f t="shared" si="87"/>
        <v>2766.6</v>
      </c>
      <c r="L654" s="13">
        <f t="shared" si="87"/>
        <v>345.8</v>
      </c>
      <c r="M654" s="8" t="s">
        <v>52</v>
      </c>
      <c r="N654" s="2" t="s">
        <v>889</v>
      </c>
      <c r="O654" s="2" t="s">
        <v>1490</v>
      </c>
      <c r="P654" s="2" t="s">
        <v>65</v>
      </c>
      <c r="Q654" s="2" t="s">
        <v>65</v>
      </c>
      <c r="R654" s="2" t="s">
        <v>64</v>
      </c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2" t="s">
        <v>52</v>
      </c>
      <c r="AW654" s="2" t="s">
        <v>1491</v>
      </c>
      <c r="AX654" s="2" t="s">
        <v>52</v>
      </c>
      <c r="AY654" s="2" t="s">
        <v>52</v>
      </c>
    </row>
    <row r="655" spans="1:51" ht="30" customHeight="1">
      <c r="A655" s="8" t="s">
        <v>608</v>
      </c>
      <c r="B655" s="8" t="s">
        <v>52</v>
      </c>
      <c r="C655" s="8" t="s">
        <v>52</v>
      </c>
      <c r="D655" s="9"/>
      <c r="E655" s="12"/>
      <c r="F655" s="13">
        <f>TRUNC(SUMIF(N652:N654, N651, F652:F654),0)</f>
        <v>6047</v>
      </c>
      <c r="G655" s="12"/>
      <c r="H655" s="13">
        <f>TRUNC(SUMIF(N652:N654, N651, H652:H654),0)</f>
        <v>0</v>
      </c>
      <c r="I655" s="12"/>
      <c r="J655" s="13">
        <f>TRUNC(SUMIF(N652:N654, N651, J652:J654),0)</f>
        <v>0</v>
      </c>
      <c r="K655" s="12"/>
      <c r="L655" s="13">
        <f>F655+H655+J655</f>
        <v>6047</v>
      </c>
      <c r="M655" s="8" t="s">
        <v>52</v>
      </c>
      <c r="N655" s="2" t="s">
        <v>68</v>
      </c>
      <c r="O655" s="2" t="s">
        <v>68</v>
      </c>
      <c r="P655" s="2" t="s">
        <v>52</v>
      </c>
      <c r="Q655" s="2" t="s">
        <v>52</v>
      </c>
      <c r="R655" s="2" t="s">
        <v>52</v>
      </c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2" t="s">
        <v>52</v>
      </c>
      <c r="AW655" s="2" t="s">
        <v>52</v>
      </c>
      <c r="AX655" s="2" t="s">
        <v>52</v>
      </c>
      <c r="AY655" s="2" t="s">
        <v>52</v>
      </c>
    </row>
    <row r="656" spans="1:51" ht="30" customHeight="1">
      <c r="A656" s="9"/>
      <c r="B656" s="9"/>
      <c r="C656" s="9"/>
      <c r="D656" s="9"/>
      <c r="E656" s="12"/>
      <c r="F656" s="13"/>
      <c r="G656" s="12"/>
      <c r="H656" s="13"/>
      <c r="I656" s="12"/>
      <c r="J656" s="13"/>
      <c r="K656" s="12"/>
      <c r="L656" s="13"/>
      <c r="M656" s="9"/>
    </row>
    <row r="657" spans="1:51" ht="30" customHeight="1">
      <c r="A657" s="47" t="s">
        <v>1492</v>
      </c>
      <c r="B657" s="47"/>
      <c r="C657" s="47"/>
      <c r="D657" s="47"/>
      <c r="E657" s="48"/>
      <c r="F657" s="49"/>
      <c r="G657" s="48"/>
      <c r="H657" s="49"/>
      <c r="I657" s="48"/>
      <c r="J657" s="49"/>
      <c r="K657" s="48"/>
      <c r="L657" s="49"/>
      <c r="M657" s="47"/>
      <c r="N657" s="1" t="s">
        <v>893</v>
      </c>
    </row>
    <row r="658" spans="1:51" ht="30" customHeight="1">
      <c r="A658" s="8" t="s">
        <v>1302</v>
      </c>
      <c r="B658" s="8" t="s">
        <v>612</v>
      </c>
      <c r="C658" s="8" t="s">
        <v>605</v>
      </c>
      <c r="D658" s="9">
        <v>3.9E-2</v>
      </c>
      <c r="E658" s="12">
        <f>단가대비표!O100</f>
        <v>0</v>
      </c>
      <c r="F658" s="13">
        <f>TRUNC(E658*D658,1)</f>
        <v>0</v>
      </c>
      <c r="G658" s="12">
        <f>단가대비표!P100</f>
        <v>198613</v>
      </c>
      <c r="H658" s="13">
        <f>TRUNC(G658*D658,1)</f>
        <v>7745.9</v>
      </c>
      <c r="I658" s="12">
        <f>단가대비표!V100</f>
        <v>0</v>
      </c>
      <c r="J658" s="13">
        <f>TRUNC(I658*D658,1)</f>
        <v>0</v>
      </c>
      <c r="K658" s="12">
        <f>TRUNC(E658+G658+I658,1)</f>
        <v>198613</v>
      </c>
      <c r="L658" s="13">
        <f>TRUNC(F658+H658+J658,1)</f>
        <v>7745.9</v>
      </c>
      <c r="M658" s="8" t="s">
        <v>52</v>
      </c>
      <c r="N658" s="2" t="s">
        <v>893</v>
      </c>
      <c r="O658" s="2" t="s">
        <v>1303</v>
      </c>
      <c r="P658" s="2" t="s">
        <v>65</v>
      </c>
      <c r="Q658" s="2" t="s">
        <v>65</v>
      </c>
      <c r="R658" s="2" t="s">
        <v>64</v>
      </c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2" t="s">
        <v>52</v>
      </c>
      <c r="AW658" s="2" t="s">
        <v>1493</v>
      </c>
      <c r="AX658" s="2" t="s">
        <v>52</v>
      </c>
      <c r="AY658" s="2" t="s">
        <v>52</v>
      </c>
    </row>
    <row r="659" spans="1:51" ht="30" customHeight="1">
      <c r="A659" s="8" t="s">
        <v>603</v>
      </c>
      <c r="B659" s="8" t="s">
        <v>604</v>
      </c>
      <c r="C659" s="8" t="s">
        <v>605</v>
      </c>
      <c r="D659" s="9">
        <v>8.0000000000000002E-3</v>
      </c>
      <c r="E659" s="12">
        <f>단가대비표!O88</f>
        <v>0</v>
      </c>
      <c r="F659" s="13">
        <f>TRUNC(E659*D659,1)</f>
        <v>0</v>
      </c>
      <c r="G659" s="12">
        <f>단가대비표!P88</f>
        <v>138290</v>
      </c>
      <c r="H659" s="13">
        <f>TRUNC(G659*D659,1)</f>
        <v>1106.3</v>
      </c>
      <c r="I659" s="12">
        <f>단가대비표!V88</f>
        <v>0</v>
      </c>
      <c r="J659" s="13">
        <f>TRUNC(I659*D659,1)</f>
        <v>0</v>
      </c>
      <c r="K659" s="12">
        <f>TRUNC(E659+G659+I659,1)</f>
        <v>138290</v>
      </c>
      <c r="L659" s="13">
        <f>TRUNC(F659+H659+J659,1)</f>
        <v>1106.3</v>
      </c>
      <c r="M659" s="8" t="s">
        <v>52</v>
      </c>
      <c r="N659" s="2" t="s">
        <v>893</v>
      </c>
      <c r="O659" s="2" t="s">
        <v>606</v>
      </c>
      <c r="P659" s="2" t="s">
        <v>65</v>
      </c>
      <c r="Q659" s="2" t="s">
        <v>65</v>
      </c>
      <c r="R659" s="2" t="s">
        <v>64</v>
      </c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2" t="s">
        <v>52</v>
      </c>
      <c r="AW659" s="2" t="s">
        <v>1494</v>
      </c>
      <c r="AX659" s="2" t="s">
        <v>52</v>
      </c>
      <c r="AY659" s="2" t="s">
        <v>52</v>
      </c>
    </row>
    <row r="660" spans="1:51" ht="30" customHeight="1">
      <c r="A660" s="8" t="s">
        <v>608</v>
      </c>
      <c r="B660" s="8" t="s">
        <v>52</v>
      </c>
      <c r="C660" s="8" t="s">
        <v>52</v>
      </c>
      <c r="D660" s="9"/>
      <c r="E660" s="12"/>
      <c r="F660" s="13">
        <f>TRUNC(SUMIF(N658:N659, N657, F658:F659),0)</f>
        <v>0</v>
      </c>
      <c r="G660" s="12"/>
      <c r="H660" s="13">
        <f>TRUNC(SUMIF(N658:N659, N657, H658:H659),0)</f>
        <v>8852</v>
      </c>
      <c r="I660" s="12"/>
      <c r="J660" s="13">
        <f>TRUNC(SUMIF(N658:N659, N657, J658:J659),0)</f>
        <v>0</v>
      </c>
      <c r="K660" s="12"/>
      <c r="L660" s="13">
        <f>F660+H660+J660</f>
        <v>8852</v>
      </c>
      <c r="M660" s="8" t="s">
        <v>52</v>
      </c>
      <c r="N660" s="2" t="s">
        <v>68</v>
      </c>
      <c r="O660" s="2" t="s">
        <v>68</v>
      </c>
      <c r="P660" s="2" t="s">
        <v>52</v>
      </c>
      <c r="Q660" s="2" t="s">
        <v>52</v>
      </c>
      <c r="R660" s="2" t="s">
        <v>52</v>
      </c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2" t="s">
        <v>52</v>
      </c>
      <c r="AW660" s="2" t="s">
        <v>52</v>
      </c>
      <c r="AX660" s="2" t="s">
        <v>52</v>
      </c>
      <c r="AY660" s="2" t="s">
        <v>52</v>
      </c>
    </row>
    <row r="661" spans="1:51" ht="30" customHeight="1">
      <c r="A661" s="9"/>
      <c r="B661" s="9"/>
      <c r="C661" s="9"/>
      <c r="D661" s="9"/>
      <c r="E661" s="12"/>
      <c r="F661" s="13"/>
      <c r="G661" s="12"/>
      <c r="H661" s="13"/>
      <c r="I661" s="12"/>
      <c r="J661" s="13"/>
      <c r="K661" s="12"/>
      <c r="L661" s="13"/>
      <c r="M661" s="9"/>
    </row>
    <row r="662" spans="1:51" ht="30" customHeight="1">
      <c r="A662" s="47" t="s">
        <v>1495</v>
      </c>
      <c r="B662" s="47"/>
      <c r="C662" s="47"/>
      <c r="D662" s="47"/>
      <c r="E662" s="48"/>
      <c r="F662" s="49"/>
      <c r="G662" s="48"/>
      <c r="H662" s="49"/>
      <c r="I662" s="48"/>
      <c r="J662" s="49"/>
      <c r="K662" s="48"/>
      <c r="L662" s="49"/>
      <c r="M662" s="47"/>
      <c r="N662" s="1" t="s">
        <v>900</v>
      </c>
    </row>
    <row r="663" spans="1:51" ht="30" customHeight="1">
      <c r="A663" s="8" t="s">
        <v>1496</v>
      </c>
      <c r="B663" s="8" t="s">
        <v>612</v>
      </c>
      <c r="C663" s="8" t="s">
        <v>605</v>
      </c>
      <c r="D663" s="9">
        <v>0.28499999999999998</v>
      </c>
      <c r="E663" s="12">
        <f>단가대비표!O93</f>
        <v>0</v>
      </c>
      <c r="F663" s="13">
        <f>TRUNC(E663*D663,1)</f>
        <v>0</v>
      </c>
      <c r="G663" s="12">
        <f>단가대비표!P93</f>
        <v>156731</v>
      </c>
      <c r="H663" s="13">
        <f>TRUNC(G663*D663,1)</f>
        <v>44668.3</v>
      </c>
      <c r="I663" s="12">
        <f>단가대비표!V93</f>
        <v>0</v>
      </c>
      <c r="J663" s="13">
        <f>TRUNC(I663*D663,1)</f>
        <v>0</v>
      </c>
      <c r="K663" s="12">
        <f t="shared" ref="K663:L667" si="88">TRUNC(E663+G663+I663,1)</f>
        <v>156731</v>
      </c>
      <c r="L663" s="13">
        <f t="shared" si="88"/>
        <v>44668.3</v>
      </c>
      <c r="M663" s="8" t="s">
        <v>52</v>
      </c>
      <c r="N663" s="2" t="s">
        <v>900</v>
      </c>
      <c r="O663" s="2" t="s">
        <v>1497</v>
      </c>
      <c r="P663" s="2" t="s">
        <v>65</v>
      </c>
      <c r="Q663" s="2" t="s">
        <v>65</v>
      </c>
      <c r="R663" s="2" t="s">
        <v>64</v>
      </c>
      <c r="S663" s="3"/>
      <c r="T663" s="3"/>
      <c r="U663" s="3"/>
      <c r="V663" s="3">
        <v>1</v>
      </c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2" t="s">
        <v>52</v>
      </c>
      <c r="AW663" s="2" t="s">
        <v>1498</v>
      </c>
      <c r="AX663" s="2" t="s">
        <v>52</v>
      </c>
      <c r="AY663" s="2" t="s">
        <v>52</v>
      </c>
    </row>
    <row r="664" spans="1:51" ht="30" customHeight="1">
      <c r="A664" s="8" t="s">
        <v>603</v>
      </c>
      <c r="B664" s="8" t="s">
        <v>604</v>
      </c>
      <c r="C664" s="8" t="s">
        <v>605</v>
      </c>
      <c r="D664" s="9">
        <v>0.185</v>
      </c>
      <c r="E664" s="12">
        <f>단가대비표!O88</f>
        <v>0</v>
      </c>
      <c r="F664" s="13">
        <f>TRUNC(E664*D664,1)</f>
        <v>0</v>
      </c>
      <c r="G664" s="12">
        <f>단가대비표!P88</f>
        <v>138290</v>
      </c>
      <c r="H664" s="13">
        <f>TRUNC(G664*D664,1)</f>
        <v>25583.599999999999</v>
      </c>
      <c r="I664" s="12">
        <f>단가대비표!V88</f>
        <v>0</v>
      </c>
      <c r="J664" s="13">
        <f>TRUNC(I664*D664,1)</f>
        <v>0</v>
      </c>
      <c r="K664" s="12">
        <f t="shared" si="88"/>
        <v>138290</v>
      </c>
      <c r="L664" s="13">
        <f t="shared" si="88"/>
        <v>25583.599999999999</v>
      </c>
      <c r="M664" s="8" t="s">
        <v>52</v>
      </c>
      <c r="N664" s="2" t="s">
        <v>900</v>
      </c>
      <c r="O664" s="2" t="s">
        <v>606</v>
      </c>
      <c r="P664" s="2" t="s">
        <v>65</v>
      </c>
      <c r="Q664" s="2" t="s">
        <v>65</v>
      </c>
      <c r="R664" s="2" t="s">
        <v>64</v>
      </c>
      <c r="S664" s="3"/>
      <c r="T664" s="3"/>
      <c r="U664" s="3"/>
      <c r="V664" s="3">
        <v>1</v>
      </c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2" t="s">
        <v>52</v>
      </c>
      <c r="AW664" s="2" t="s">
        <v>1499</v>
      </c>
      <c r="AX664" s="2" t="s">
        <v>52</v>
      </c>
      <c r="AY664" s="2" t="s">
        <v>52</v>
      </c>
    </row>
    <row r="665" spans="1:51" ht="30" customHeight="1">
      <c r="A665" s="8" t="s">
        <v>1086</v>
      </c>
      <c r="B665" s="8" t="s">
        <v>617</v>
      </c>
      <c r="C665" s="8" t="s">
        <v>312</v>
      </c>
      <c r="D665" s="9">
        <v>1</v>
      </c>
      <c r="E665" s="12">
        <v>0</v>
      </c>
      <c r="F665" s="13">
        <f>TRUNC(E665*D665,1)</f>
        <v>0</v>
      </c>
      <c r="G665" s="12">
        <v>0</v>
      </c>
      <c r="H665" s="13">
        <f>TRUNC(G665*D665,1)</f>
        <v>0</v>
      </c>
      <c r="I665" s="12">
        <f>TRUNC(SUMIF(V663:V667, RIGHTB(O665, 1), H663:H667)*U665, 2)</f>
        <v>1405.03</v>
      </c>
      <c r="J665" s="13">
        <f>TRUNC(I665*D665,1)</f>
        <v>1405</v>
      </c>
      <c r="K665" s="12">
        <f t="shared" si="88"/>
        <v>1405</v>
      </c>
      <c r="L665" s="13">
        <f t="shared" si="88"/>
        <v>1405</v>
      </c>
      <c r="M665" s="8" t="s">
        <v>52</v>
      </c>
      <c r="N665" s="2" t="s">
        <v>900</v>
      </c>
      <c r="O665" s="2" t="s">
        <v>313</v>
      </c>
      <c r="P665" s="2" t="s">
        <v>65</v>
      </c>
      <c r="Q665" s="2" t="s">
        <v>65</v>
      </c>
      <c r="R665" s="2" t="s">
        <v>65</v>
      </c>
      <c r="S665" s="3">
        <v>1</v>
      </c>
      <c r="T665" s="3">
        <v>2</v>
      </c>
      <c r="U665" s="3">
        <v>0.02</v>
      </c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2" t="s">
        <v>52</v>
      </c>
      <c r="AW665" s="2" t="s">
        <v>1500</v>
      </c>
      <c r="AX665" s="2" t="s">
        <v>52</v>
      </c>
      <c r="AY665" s="2" t="s">
        <v>52</v>
      </c>
    </row>
    <row r="666" spans="1:51" ht="30" customHeight="1">
      <c r="A666" s="8" t="s">
        <v>1501</v>
      </c>
      <c r="B666" s="8" t="s">
        <v>1502</v>
      </c>
      <c r="C666" s="8" t="s">
        <v>1263</v>
      </c>
      <c r="D666" s="9">
        <v>0.5</v>
      </c>
      <c r="E666" s="12">
        <f>일위대가목록!E117</f>
        <v>0</v>
      </c>
      <c r="F666" s="13">
        <f>TRUNC(E666*D666,1)</f>
        <v>0</v>
      </c>
      <c r="G666" s="12">
        <f>일위대가목록!F117</f>
        <v>0</v>
      </c>
      <c r="H666" s="13">
        <f>TRUNC(G666*D666,1)</f>
        <v>0</v>
      </c>
      <c r="I666" s="12">
        <f>일위대가목록!G117</f>
        <v>437</v>
      </c>
      <c r="J666" s="13">
        <f>TRUNC(I666*D666,1)</f>
        <v>218.5</v>
      </c>
      <c r="K666" s="12">
        <f t="shared" si="88"/>
        <v>437</v>
      </c>
      <c r="L666" s="13">
        <f t="shared" si="88"/>
        <v>218.5</v>
      </c>
      <c r="M666" s="8" t="s">
        <v>1503</v>
      </c>
      <c r="N666" s="2" t="s">
        <v>900</v>
      </c>
      <c r="O666" s="2" t="s">
        <v>1504</v>
      </c>
      <c r="P666" s="2" t="s">
        <v>64</v>
      </c>
      <c r="Q666" s="2" t="s">
        <v>65</v>
      </c>
      <c r="R666" s="2" t="s">
        <v>65</v>
      </c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2" t="s">
        <v>52</v>
      </c>
      <c r="AW666" s="2" t="s">
        <v>1505</v>
      </c>
      <c r="AX666" s="2" t="s">
        <v>52</v>
      </c>
      <c r="AY666" s="2" t="s">
        <v>52</v>
      </c>
    </row>
    <row r="667" spans="1:51" ht="30" customHeight="1">
      <c r="A667" s="8" t="s">
        <v>1506</v>
      </c>
      <c r="B667" s="8" t="s">
        <v>1507</v>
      </c>
      <c r="C667" s="8" t="s">
        <v>1263</v>
      </c>
      <c r="D667" s="9">
        <v>0.25</v>
      </c>
      <c r="E667" s="12">
        <f>일위대가목록!E118</f>
        <v>9328</v>
      </c>
      <c r="F667" s="13">
        <f>TRUNC(E667*D667,1)</f>
        <v>2332</v>
      </c>
      <c r="G667" s="12">
        <f>일위대가목록!F118</f>
        <v>42267</v>
      </c>
      <c r="H667" s="13">
        <f>TRUNC(G667*D667,1)</f>
        <v>10566.7</v>
      </c>
      <c r="I667" s="12">
        <f>일위대가목록!G118</f>
        <v>2088</v>
      </c>
      <c r="J667" s="13">
        <f>TRUNC(I667*D667,1)</f>
        <v>522</v>
      </c>
      <c r="K667" s="12">
        <f t="shared" si="88"/>
        <v>53683</v>
      </c>
      <c r="L667" s="13">
        <f t="shared" si="88"/>
        <v>13420.7</v>
      </c>
      <c r="M667" s="8" t="s">
        <v>1508</v>
      </c>
      <c r="N667" s="2" t="s">
        <v>900</v>
      </c>
      <c r="O667" s="2" t="s">
        <v>1509</v>
      </c>
      <c r="P667" s="2" t="s">
        <v>64</v>
      </c>
      <c r="Q667" s="2" t="s">
        <v>65</v>
      </c>
      <c r="R667" s="2" t="s">
        <v>65</v>
      </c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2" t="s">
        <v>52</v>
      </c>
      <c r="AW667" s="2" t="s">
        <v>1510</v>
      </c>
      <c r="AX667" s="2" t="s">
        <v>52</v>
      </c>
      <c r="AY667" s="2" t="s">
        <v>52</v>
      </c>
    </row>
    <row r="668" spans="1:51" ht="30" customHeight="1">
      <c r="A668" s="8" t="s">
        <v>608</v>
      </c>
      <c r="B668" s="8" t="s">
        <v>52</v>
      </c>
      <c r="C668" s="8" t="s">
        <v>52</v>
      </c>
      <c r="D668" s="9"/>
      <c r="E668" s="12"/>
      <c r="F668" s="13">
        <f>TRUNC(SUMIF(N663:N667, N662, F663:F667),0)</f>
        <v>2332</v>
      </c>
      <c r="G668" s="12"/>
      <c r="H668" s="13">
        <f>TRUNC(SUMIF(N663:N667, N662, H663:H667),0)</f>
        <v>80818</v>
      </c>
      <c r="I668" s="12"/>
      <c r="J668" s="13">
        <f>TRUNC(SUMIF(N663:N667, N662, J663:J667),0)</f>
        <v>2145</v>
      </c>
      <c r="K668" s="12"/>
      <c r="L668" s="13">
        <f>F668+H668+J668</f>
        <v>85295</v>
      </c>
      <c r="M668" s="8" t="s">
        <v>52</v>
      </c>
      <c r="N668" s="2" t="s">
        <v>68</v>
      </c>
      <c r="O668" s="2" t="s">
        <v>68</v>
      </c>
      <c r="P668" s="2" t="s">
        <v>52</v>
      </c>
      <c r="Q668" s="2" t="s">
        <v>52</v>
      </c>
      <c r="R668" s="2" t="s">
        <v>52</v>
      </c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2" t="s">
        <v>52</v>
      </c>
      <c r="AW668" s="2" t="s">
        <v>52</v>
      </c>
      <c r="AX668" s="2" t="s">
        <v>52</v>
      </c>
      <c r="AY668" s="2" t="s">
        <v>52</v>
      </c>
    </row>
    <row r="669" spans="1:51" ht="30" customHeight="1">
      <c r="A669" s="9"/>
      <c r="B669" s="9"/>
      <c r="C669" s="9"/>
      <c r="D669" s="9"/>
      <c r="E669" s="12"/>
      <c r="F669" s="13"/>
      <c r="G669" s="12"/>
      <c r="H669" s="13"/>
      <c r="I669" s="12"/>
      <c r="J669" s="13"/>
      <c r="K669" s="12"/>
      <c r="L669" s="13"/>
      <c r="M669" s="9"/>
    </row>
    <row r="670" spans="1:51" ht="30" customHeight="1">
      <c r="A670" s="47" t="s">
        <v>1511</v>
      </c>
      <c r="B670" s="47"/>
      <c r="C670" s="47"/>
      <c r="D670" s="47"/>
      <c r="E670" s="48"/>
      <c r="F670" s="49"/>
      <c r="G670" s="48"/>
      <c r="H670" s="49"/>
      <c r="I670" s="48"/>
      <c r="J670" s="49"/>
      <c r="K670" s="48"/>
      <c r="L670" s="49"/>
      <c r="M670" s="47"/>
      <c r="N670" s="1" t="s">
        <v>1504</v>
      </c>
    </row>
    <row r="671" spans="1:51" ht="30" customHeight="1">
      <c r="A671" s="8" t="s">
        <v>1501</v>
      </c>
      <c r="B671" s="8" t="s">
        <v>1502</v>
      </c>
      <c r="C671" s="8" t="s">
        <v>1309</v>
      </c>
      <c r="D671" s="9">
        <v>0.25</v>
      </c>
      <c r="E671" s="12">
        <f>단가대비표!O5</f>
        <v>0</v>
      </c>
      <c r="F671" s="13">
        <f>TRUNC(E671*D671,1)</f>
        <v>0</v>
      </c>
      <c r="G671" s="12">
        <f>단가대비표!P5</f>
        <v>0</v>
      </c>
      <c r="H671" s="13">
        <f>TRUNC(G671*D671,1)</f>
        <v>0</v>
      </c>
      <c r="I671" s="12">
        <f>단가대비표!V5</f>
        <v>1750</v>
      </c>
      <c r="J671" s="13">
        <f>TRUNC(I671*D671,1)</f>
        <v>437.5</v>
      </c>
      <c r="K671" s="12">
        <f>TRUNC(E671+G671+I671,1)</f>
        <v>1750</v>
      </c>
      <c r="L671" s="13">
        <f>TRUNC(F671+H671+J671,1)</f>
        <v>437.5</v>
      </c>
      <c r="M671" s="8" t="s">
        <v>1310</v>
      </c>
      <c r="N671" s="2" t="s">
        <v>1504</v>
      </c>
      <c r="O671" s="2" t="s">
        <v>1513</v>
      </c>
      <c r="P671" s="2" t="s">
        <v>65</v>
      </c>
      <c r="Q671" s="2" t="s">
        <v>65</v>
      </c>
      <c r="R671" s="2" t="s">
        <v>64</v>
      </c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2" t="s">
        <v>52</v>
      </c>
      <c r="AW671" s="2" t="s">
        <v>1514</v>
      </c>
      <c r="AX671" s="2" t="s">
        <v>52</v>
      </c>
      <c r="AY671" s="2" t="s">
        <v>52</v>
      </c>
    </row>
    <row r="672" spans="1:51" ht="30" customHeight="1">
      <c r="A672" s="8" t="s">
        <v>608</v>
      </c>
      <c r="B672" s="8" t="s">
        <v>52</v>
      </c>
      <c r="C672" s="8" t="s">
        <v>52</v>
      </c>
      <c r="D672" s="9"/>
      <c r="E672" s="12"/>
      <c r="F672" s="13">
        <f>TRUNC(SUMIF(N671:N671, N670, F671:F671),0)</f>
        <v>0</v>
      </c>
      <c r="G672" s="12"/>
      <c r="H672" s="13">
        <f>TRUNC(SUMIF(N671:N671, N670, H671:H671),0)</f>
        <v>0</v>
      </c>
      <c r="I672" s="12"/>
      <c r="J672" s="13">
        <f>TRUNC(SUMIF(N671:N671, N670, J671:J671),0)</f>
        <v>437</v>
      </c>
      <c r="K672" s="12"/>
      <c r="L672" s="13">
        <f>F672+H672+J672</f>
        <v>437</v>
      </c>
      <c r="M672" s="8" t="s">
        <v>52</v>
      </c>
      <c r="N672" s="2" t="s">
        <v>68</v>
      </c>
      <c r="O672" s="2" t="s">
        <v>68</v>
      </c>
      <c r="P672" s="2" t="s">
        <v>52</v>
      </c>
      <c r="Q672" s="2" t="s">
        <v>52</v>
      </c>
      <c r="R672" s="2" t="s">
        <v>52</v>
      </c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2" t="s">
        <v>52</v>
      </c>
      <c r="AW672" s="2" t="s">
        <v>52</v>
      </c>
      <c r="AX672" s="2" t="s">
        <v>52</v>
      </c>
      <c r="AY672" s="2" t="s">
        <v>52</v>
      </c>
    </row>
    <row r="673" spans="1:51" ht="30" customHeight="1">
      <c r="A673" s="9"/>
      <c r="B673" s="9"/>
      <c r="C673" s="9"/>
      <c r="D673" s="9"/>
      <c r="E673" s="12"/>
      <c r="F673" s="13"/>
      <c r="G673" s="12"/>
      <c r="H673" s="13"/>
      <c r="I673" s="12"/>
      <c r="J673" s="13"/>
      <c r="K673" s="12"/>
      <c r="L673" s="13"/>
      <c r="M673" s="9"/>
    </row>
    <row r="674" spans="1:51" ht="30" customHeight="1">
      <c r="A674" s="47" t="s">
        <v>1515</v>
      </c>
      <c r="B674" s="47"/>
      <c r="C674" s="47"/>
      <c r="D674" s="47"/>
      <c r="E674" s="48"/>
      <c r="F674" s="49"/>
      <c r="G674" s="48"/>
      <c r="H674" s="49"/>
      <c r="I674" s="48"/>
      <c r="J674" s="49"/>
      <c r="K674" s="48"/>
      <c r="L674" s="49"/>
      <c r="M674" s="47"/>
      <c r="N674" s="1" t="s">
        <v>1509</v>
      </c>
    </row>
    <row r="675" spans="1:51" ht="30" customHeight="1">
      <c r="A675" s="8" t="s">
        <v>1506</v>
      </c>
      <c r="B675" s="8" t="s">
        <v>1507</v>
      </c>
      <c r="C675" s="8" t="s">
        <v>1309</v>
      </c>
      <c r="D675" s="9">
        <v>0.1719</v>
      </c>
      <c r="E675" s="12">
        <f>단가대비표!O6</f>
        <v>0</v>
      </c>
      <c r="F675" s="13">
        <f>TRUNC(E675*D675,1)</f>
        <v>0</v>
      </c>
      <c r="G675" s="12">
        <f>단가대비표!P6</f>
        <v>0</v>
      </c>
      <c r="H675" s="13">
        <f>TRUNC(G675*D675,1)</f>
        <v>0</v>
      </c>
      <c r="I675" s="12">
        <f>단가대비표!V6</f>
        <v>12148</v>
      </c>
      <c r="J675" s="13">
        <f>TRUNC(I675*D675,1)</f>
        <v>2088.1999999999998</v>
      </c>
      <c r="K675" s="12">
        <f t="shared" ref="K675:L678" si="89">TRUNC(E675+G675+I675,1)</f>
        <v>12148</v>
      </c>
      <c r="L675" s="13">
        <f t="shared" si="89"/>
        <v>2088.1999999999998</v>
      </c>
      <c r="M675" s="8" t="s">
        <v>1310</v>
      </c>
      <c r="N675" s="2" t="s">
        <v>1509</v>
      </c>
      <c r="O675" s="2" t="s">
        <v>1517</v>
      </c>
      <c r="P675" s="2" t="s">
        <v>65</v>
      </c>
      <c r="Q675" s="2" t="s">
        <v>65</v>
      </c>
      <c r="R675" s="2" t="s">
        <v>64</v>
      </c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2" t="s">
        <v>52</v>
      </c>
      <c r="AW675" s="2" t="s">
        <v>1518</v>
      </c>
      <c r="AX675" s="2" t="s">
        <v>52</v>
      </c>
      <c r="AY675" s="2" t="s">
        <v>52</v>
      </c>
    </row>
    <row r="676" spans="1:51" ht="30" customHeight="1">
      <c r="A676" s="8" t="s">
        <v>1519</v>
      </c>
      <c r="B676" s="8" t="s">
        <v>1520</v>
      </c>
      <c r="C676" s="8" t="s">
        <v>797</v>
      </c>
      <c r="D676" s="9">
        <v>6.2</v>
      </c>
      <c r="E676" s="12">
        <f>단가대비표!O19</f>
        <v>1297</v>
      </c>
      <c r="F676" s="13">
        <f>TRUNC(E676*D676,1)</f>
        <v>8041.4</v>
      </c>
      <c r="G676" s="12">
        <f>단가대비표!P19</f>
        <v>0</v>
      </c>
      <c r="H676" s="13">
        <f>TRUNC(G676*D676,1)</f>
        <v>0</v>
      </c>
      <c r="I676" s="12">
        <f>단가대비표!V19</f>
        <v>0</v>
      </c>
      <c r="J676" s="13">
        <f>TRUNC(I676*D676,1)</f>
        <v>0</v>
      </c>
      <c r="K676" s="12">
        <f t="shared" si="89"/>
        <v>1297</v>
      </c>
      <c r="L676" s="13">
        <f t="shared" si="89"/>
        <v>8041.4</v>
      </c>
      <c r="M676" s="8" t="s">
        <v>52</v>
      </c>
      <c r="N676" s="2" t="s">
        <v>1509</v>
      </c>
      <c r="O676" s="2" t="s">
        <v>1521</v>
      </c>
      <c r="P676" s="2" t="s">
        <v>65</v>
      </c>
      <c r="Q676" s="2" t="s">
        <v>65</v>
      </c>
      <c r="R676" s="2" t="s">
        <v>64</v>
      </c>
      <c r="S676" s="3"/>
      <c r="T676" s="3"/>
      <c r="U676" s="3"/>
      <c r="V676" s="3">
        <v>1</v>
      </c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2" t="s">
        <v>52</v>
      </c>
      <c r="AW676" s="2" t="s">
        <v>1522</v>
      </c>
      <c r="AX676" s="2" t="s">
        <v>52</v>
      </c>
      <c r="AY676" s="2" t="s">
        <v>52</v>
      </c>
    </row>
    <row r="677" spans="1:51" ht="30" customHeight="1">
      <c r="A677" s="8" t="s">
        <v>734</v>
      </c>
      <c r="B677" s="8" t="s">
        <v>1523</v>
      </c>
      <c r="C677" s="8" t="s">
        <v>312</v>
      </c>
      <c r="D677" s="9">
        <v>1</v>
      </c>
      <c r="E677" s="12">
        <f>TRUNC(SUMIF(V675:V678, RIGHTB(O677, 1), F675:F678)*U677, 2)</f>
        <v>1286.6199999999999</v>
      </c>
      <c r="F677" s="13">
        <f>TRUNC(E677*D677,1)</f>
        <v>1286.5999999999999</v>
      </c>
      <c r="G677" s="12">
        <v>0</v>
      </c>
      <c r="H677" s="13">
        <f>TRUNC(G677*D677,1)</f>
        <v>0</v>
      </c>
      <c r="I677" s="12">
        <v>0</v>
      </c>
      <c r="J677" s="13">
        <f>TRUNC(I677*D677,1)</f>
        <v>0</v>
      </c>
      <c r="K677" s="12">
        <f t="shared" si="89"/>
        <v>1286.5999999999999</v>
      </c>
      <c r="L677" s="13">
        <f t="shared" si="89"/>
        <v>1286.5999999999999</v>
      </c>
      <c r="M677" s="8" t="s">
        <v>52</v>
      </c>
      <c r="N677" s="2" t="s">
        <v>1509</v>
      </c>
      <c r="O677" s="2" t="s">
        <v>313</v>
      </c>
      <c r="P677" s="2" t="s">
        <v>65</v>
      </c>
      <c r="Q677" s="2" t="s">
        <v>65</v>
      </c>
      <c r="R677" s="2" t="s">
        <v>65</v>
      </c>
      <c r="S677" s="3">
        <v>0</v>
      </c>
      <c r="T677" s="3">
        <v>0</v>
      </c>
      <c r="U677" s="3">
        <v>0.16</v>
      </c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2" t="s">
        <v>52</v>
      </c>
      <c r="AW677" s="2" t="s">
        <v>1524</v>
      </c>
      <c r="AX677" s="2" t="s">
        <v>52</v>
      </c>
      <c r="AY677" s="2" t="s">
        <v>52</v>
      </c>
    </row>
    <row r="678" spans="1:51" ht="30" customHeight="1">
      <c r="A678" s="8" t="s">
        <v>1525</v>
      </c>
      <c r="B678" s="8" t="s">
        <v>604</v>
      </c>
      <c r="C678" s="8" t="s">
        <v>605</v>
      </c>
      <c r="D678" s="9">
        <v>1</v>
      </c>
      <c r="E678" s="12">
        <f>TRUNC(단가대비표!O103*1/8*16/12*25/20, 1)</f>
        <v>0</v>
      </c>
      <c r="F678" s="13">
        <f>TRUNC(E678*D678,1)</f>
        <v>0</v>
      </c>
      <c r="G678" s="12">
        <f>TRUNC(단가대비표!P103*1/8*16/12*25/20, 1)</f>
        <v>42267.7</v>
      </c>
      <c r="H678" s="13">
        <f>TRUNC(G678*D678,1)</f>
        <v>42267.7</v>
      </c>
      <c r="I678" s="12">
        <f>TRUNC(단가대비표!V103*1/8*16/12*25/20, 1)</f>
        <v>0</v>
      </c>
      <c r="J678" s="13">
        <f>TRUNC(I678*D678,1)</f>
        <v>0</v>
      </c>
      <c r="K678" s="12">
        <f t="shared" si="89"/>
        <v>42267.7</v>
      </c>
      <c r="L678" s="13">
        <f t="shared" si="89"/>
        <v>42267.7</v>
      </c>
      <c r="M678" s="8" t="s">
        <v>52</v>
      </c>
      <c r="N678" s="2" t="s">
        <v>1509</v>
      </c>
      <c r="O678" s="2" t="s">
        <v>1526</v>
      </c>
      <c r="P678" s="2" t="s">
        <v>65</v>
      </c>
      <c r="Q678" s="2" t="s">
        <v>65</v>
      </c>
      <c r="R678" s="2" t="s">
        <v>64</v>
      </c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2" t="s">
        <v>52</v>
      </c>
      <c r="AW678" s="2" t="s">
        <v>1527</v>
      </c>
      <c r="AX678" s="2" t="s">
        <v>64</v>
      </c>
      <c r="AY678" s="2" t="s">
        <v>52</v>
      </c>
    </row>
    <row r="679" spans="1:51" ht="30" customHeight="1">
      <c r="A679" s="8" t="s">
        <v>608</v>
      </c>
      <c r="B679" s="8" t="s">
        <v>52</v>
      </c>
      <c r="C679" s="8" t="s">
        <v>52</v>
      </c>
      <c r="D679" s="9"/>
      <c r="E679" s="12"/>
      <c r="F679" s="13">
        <f>TRUNC(SUMIF(N675:N678, N674, F675:F678),0)</f>
        <v>9328</v>
      </c>
      <c r="G679" s="12"/>
      <c r="H679" s="13">
        <f>TRUNC(SUMIF(N675:N678, N674, H675:H678),0)</f>
        <v>42267</v>
      </c>
      <c r="I679" s="12"/>
      <c r="J679" s="13">
        <f>TRUNC(SUMIF(N675:N678, N674, J675:J678),0)</f>
        <v>2088</v>
      </c>
      <c r="K679" s="12"/>
      <c r="L679" s="13">
        <f>F679+H679+J679</f>
        <v>53683</v>
      </c>
      <c r="M679" s="8" t="s">
        <v>52</v>
      </c>
      <c r="N679" s="2" t="s">
        <v>68</v>
      </c>
      <c r="O679" s="2" t="s">
        <v>68</v>
      </c>
      <c r="P679" s="2" t="s">
        <v>52</v>
      </c>
      <c r="Q679" s="2" t="s">
        <v>52</v>
      </c>
      <c r="R679" s="2" t="s">
        <v>52</v>
      </c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2" t="s">
        <v>52</v>
      </c>
      <c r="AW679" s="2" t="s">
        <v>52</v>
      </c>
      <c r="AX679" s="2" t="s">
        <v>52</v>
      </c>
      <c r="AY679" s="2" t="s">
        <v>52</v>
      </c>
    </row>
    <row r="680" spans="1:51" ht="30" customHeight="1">
      <c r="A680" s="9"/>
      <c r="B680" s="9"/>
      <c r="C680" s="9"/>
      <c r="D680" s="9"/>
      <c r="E680" s="12"/>
      <c r="F680" s="13"/>
      <c r="G680" s="12"/>
      <c r="H680" s="13"/>
      <c r="I680" s="12"/>
      <c r="J680" s="13"/>
      <c r="K680" s="12"/>
      <c r="L680" s="13"/>
      <c r="M680" s="9"/>
    </row>
    <row r="681" spans="1:51" ht="30" customHeight="1">
      <c r="A681" s="47" t="s">
        <v>1528</v>
      </c>
      <c r="B681" s="47"/>
      <c r="C681" s="47"/>
      <c r="D681" s="47"/>
      <c r="E681" s="48"/>
      <c r="F681" s="49"/>
      <c r="G681" s="48"/>
      <c r="H681" s="49"/>
      <c r="I681" s="48"/>
      <c r="J681" s="49"/>
      <c r="K681" s="48"/>
      <c r="L681" s="49"/>
      <c r="M681" s="47"/>
      <c r="N681" s="1" t="s">
        <v>937</v>
      </c>
    </row>
    <row r="682" spans="1:51" ht="30" customHeight="1">
      <c r="A682" s="8" t="s">
        <v>1146</v>
      </c>
      <c r="B682" s="8" t="s">
        <v>612</v>
      </c>
      <c r="C682" s="8" t="s">
        <v>605</v>
      </c>
      <c r="D682" s="9">
        <v>5.0999999999999997E-2</v>
      </c>
      <c r="E682" s="12">
        <f>단가대비표!O101</f>
        <v>0</v>
      </c>
      <c r="F682" s="13">
        <f>TRUNC(E682*D682,1)</f>
        <v>0</v>
      </c>
      <c r="G682" s="12">
        <f>단가대비표!P101</f>
        <v>203246</v>
      </c>
      <c r="H682" s="13">
        <f>TRUNC(G682*D682,1)</f>
        <v>10365.5</v>
      </c>
      <c r="I682" s="12">
        <f>단가대비표!V101</f>
        <v>0</v>
      </c>
      <c r="J682" s="13">
        <f>TRUNC(I682*D682,1)</f>
        <v>0</v>
      </c>
      <c r="K682" s="12">
        <f>TRUNC(E682+G682+I682,1)</f>
        <v>203246</v>
      </c>
      <c r="L682" s="13">
        <f>TRUNC(F682+H682+J682,1)</f>
        <v>10365.5</v>
      </c>
      <c r="M682" s="8" t="s">
        <v>52</v>
      </c>
      <c r="N682" s="2" t="s">
        <v>937</v>
      </c>
      <c r="O682" s="2" t="s">
        <v>1147</v>
      </c>
      <c r="P682" s="2" t="s">
        <v>65</v>
      </c>
      <c r="Q682" s="2" t="s">
        <v>65</v>
      </c>
      <c r="R682" s="2" t="s">
        <v>64</v>
      </c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2" t="s">
        <v>52</v>
      </c>
      <c r="AW682" s="2" t="s">
        <v>1530</v>
      </c>
      <c r="AX682" s="2" t="s">
        <v>52</v>
      </c>
      <c r="AY682" s="2" t="s">
        <v>52</v>
      </c>
    </row>
    <row r="683" spans="1:51" ht="30" customHeight="1">
      <c r="A683" s="8" t="s">
        <v>603</v>
      </c>
      <c r="B683" s="8" t="s">
        <v>604</v>
      </c>
      <c r="C683" s="8" t="s">
        <v>605</v>
      </c>
      <c r="D683" s="9">
        <v>8.9999999999999993E-3</v>
      </c>
      <c r="E683" s="12">
        <f>단가대비표!O88</f>
        <v>0</v>
      </c>
      <c r="F683" s="13">
        <f>TRUNC(E683*D683,1)</f>
        <v>0</v>
      </c>
      <c r="G683" s="12">
        <f>단가대비표!P88</f>
        <v>138290</v>
      </c>
      <c r="H683" s="13">
        <f>TRUNC(G683*D683,1)</f>
        <v>1244.5999999999999</v>
      </c>
      <c r="I683" s="12">
        <f>단가대비표!V88</f>
        <v>0</v>
      </c>
      <c r="J683" s="13">
        <f>TRUNC(I683*D683,1)</f>
        <v>0</v>
      </c>
      <c r="K683" s="12">
        <f>TRUNC(E683+G683+I683,1)</f>
        <v>138290</v>
      </c>
      <c r="L683" s="13">
        <f>TRUNC(F683+H683+J683,1)</f>
        <v>1244.5999999999999</v>
      </c>
      <c r="M683" s="8" t="s">
        <v>52</v>
      </c>
      <c r="N683" s="2" t="s">
        <v>937</v>
      </c>
      <c r="O683" s="2" t="s">
        <v>606</v>
      </c>
      <c r="P683" s="2" t="s">
        <v>65</v>
      </c>
      <c r="Q683" s="2" t="s">
        <v>65</v>
      </c>
      <c r="R683" s="2" t="s">
        <v>64</v>
      </c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2" t="s">
        <v>52</v>
      </c>
      <c r="AW683" s="2" t="s">
        <v>1531</v>
      </c>
      <c r="AX683" s="2" t="s">
        <v>52</v>
      </c>
      <c r="AY683" s="2" t="s">
        <v>52</v>
      </c>
    </row>
    <row r="684" spans="1:51" ht="30" customHeight="1">
      <c r="A684" s="8" t="s">
        <v>608</v>
      </c>
      <c r="B684" s="8" t="s">
        <v>52</v>
      </c>
      <c r="C684" s="8" t="s">
        <v>52</v>
      </c>
      <c r="D684" s="9"/>
      <c r="E684" s="12"/>
      <c r="F684" s="13">
        <f>TRUNC(SUMIF(N682:N683, N681, F682:F683),0)</f>
        <v>0</v>
      </c>
      <c r="G684" s="12"/>
      <c r="H684" s="13">
        <f>TRUNC(SUMIF(N682:N683, N681, H682:H683),0)</f>
        <v>11610</v>
      </c>
      <c r="I684" s="12"/>
      <c r="J684" s="13">
        <f>TRUNC(SUMIF(N682:N683, N681, J682:J683),0)</f>
        <v>0</v>
      </c>
      <c r="K684" s="12"/>
      <c r="L684" s="13">
        <f>F684+H684+J684</f>
        <v>11610</v>
      </c>
      <c r="M684" s="8" t="s">
        <v>52</v>
      </c>
      <c r="N684" s="2" t="s">
        <v>68</v>
      </c>
      <c r="O684" s="2" t="s">
        <v>68</v>
      </c>
      <c r="P684" s="2" t="s">
        <v>52</v>
      </c>
      <c r="Q684" s="2" t="s">
        <v>52</v>
      </c>
      <c r="R684" s="2" t="s">
        <v>52</v>
      </c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2" t="s">
        <v>52</v>
      </c>
      <c r="AW684" s="2" t="s">
        <v>52</v>
      </c>
      <c r="AX684" s="2" t="s">
        <v>52</v>
      </c>
      <c r="AY684" s="2" t="s">
        <v>52</v>
      </c>
    </row>
    <row r="685" spans="1:51" ht="30" customHeight="1">
      <c r="A685" s="9"/>
      <c r="B685" s="9"/>
      <c r="C685" s="9"/>
      <c r="D685" s="9"/>
      <c r="E685" s="12"/>
      <c r="F685" s="13"/>
      <c r="G685" s="12"/>
      <c r="H685" s="13"/>
      <c r="I685" s="12"/>
      <c r="J685" s="13"/>
      <c r="K685" s="12"/>
      <c r="L685" s="13"/>
      <c r="M685" s="9"/>
    </row>
    <row r="686" spans="1:51" ht="30" customHeight="1">
      <c r="A686" s="47" t="s">
        <v>1532</v>
      </c>
      <c r="B686" s="47"/>
      <c r="C686" s="47"/>
      <c r="D686" s="47"/>
      <c r="E686" s="48"/>
      <c r="F686" s="49"/>
      <c r="G686" s="48"/>
      <c r="H686" s="49"/>
      <c r="I686" s="48"/>
      <c r="J686" s="49"/>
      <c r="K686" s="48"/>
      <c r="L686" s="49"/>
      <c r="M686" s="47"/>
      <c r="N686" s="1" t="s">
        <v>944</v>
      </c>
    </row>
    <row r="687" spans="1:51" ht="30" customHeight="1">
      <c r="A687" s="8" t="s">
        <v>1534</v>
      </c>
      <c r="B687" s="8" t="s">
        <v>612</v>
      </c>
      <c r="C687" s="8" t="s">
        <v>605</v>
      </c>
      <c r="D687" s="9">
        <v>3.5999999999999997E-2</v>
      </c>
      <c r="E687" s="12">
        <f>단가대비표!O98</f>
        <v>0</v>
      </c>
      <c r="F687" s="13">
        <f>TRUNC(E687*D687,1)</f>
        <v>0</v>
      </c>
      <c r="G687" s="12">
        <f>단가대비표!P98</f>
        <v>158594</v>
      </c>
      <c r="H687" s="13">
        <f>TRUNC(G687*D687,1)</f>
        <v>5709.3</v>
      </c>
      <c r="I687" s="12">
        <f>단가대비표!V98</f>
        <v>0</v>
      </c>
      <c r="J687" s="13">
        <f>TRUNC(I687*D687,1)</f>
        <v>0</v>
      </c>
      <c r="K687" s="12">
        <f t="shared" ref="K687:L689" si="90">TRUNC(E687+G687+I687,1)</f>
        <v>158594</v>
      </c>
      <c r="L687" s="13">
        <f t="shared" si="90"/>
        <v>5709.3</v>
      </c>
      <c r="M687" s="8" t="s">
        <v>52</v>
      </c>
      <c r="N687" s="2" t="s">
        <v>944</v>
      </c>
      <c r="O687" s="2" t="s">
        <v>1535</v>
      </c>
      <c r="P687" s="2" t="s">
        <v>65</v>
      </c>
      <c r="Q687" s="2" t="s">
        <v>65</v>
      </c>
      <c r="R687" s="2" t="s">
        <v>64</v>
      </c>
      <c r="S687" s="3"/>
      <c r="T687" s="3"/>
      <c r="U687" s="3"/>
      <c r="V687" s="3">
        <v>1</v>
      </c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2" t="s">
        <v>52</v>
      </c>
      <c r="AW687" s="2" t="s">
        <v>1536</v>
      </c>
      <c r="AX687" s="2" t="s">
        <v>52</v>
      </c>
      <c r="AY687" s="2" t="s">
        <v>52</v>
      </c>
    </row>
    <row r="688" spans="1:51" ht="30" customHeight="1">
      <c r="A688" s="8" t="s">
        <v>603</v>
      </c>
      <c r="B688" s="8" t="s">
        <v>604</v>
      </c>
      <c r="C688" s="8" t="s">
        <v>605</v>
      </c>
      <c r="D688" s="9">
        <v>1.4999999999999999E-2</v>
      </c>
      <c r="E688" s="12">
        <f>단가대비표!O88</f>
        <v>0</v>
      </c>
      <c r="F688" s="13">
        <f>TRUNC(E688*D688,1)</f>
        <v>0</v>
      </c>
      <c r="G688" s="12">
        <f>단가대비표!P88</f>
        <v>138290</v>
      </c>
      <c r="H688" s="13">
        <f>TRUNC(G688*D688,1)</f>
        <v>2074.3000000000002</v>
      </c>
      <c r="I688" s="12">
        <f>단가대비표!V88</f>
        <v>0</v>
      </c>
      <c r="J688" s="13">
        <f>TRUNC(I688*D688,1)</f>
        <v>0</v>
      </c>
      <c r="K688" s="12">
        <f t="shared" si="90"/>
        <v>138290</v>
      </c>
      <c r="L688" s="13">
        <f t="shared" si="90"/>
        <v>2074.3000000000002</v>
      </c>
      <c r="M688" s="8" t="s">
        <v>52</v>
      </c>
      <c r="N688" s="2" t="s">
        <v>944</v>
      </c>
      <c r="O688" s="2" t="s">
        <v>606</v>
      </c>
      <c r="P688" s="2" t="s">
        <v>65</v>
      </c>
      <c r="Q688" s="2" t="s">
        <v>65</v>
      </c>
      <c r="R688" s="2" t="s">
        <v>64</v>
      </c>
      <c r="S688" s="3"/>
      <c r="T688" s="3"/>
      <c r="U688" s="3"/>
      <c r="V688" s="3">
        <v>1</v>
      </c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2" t="s">
        <v>52</v>
      </c>
      <c r="AW688" s="2" t="s">
        <v>1537</v>
      </c>
      <c r="AX688" s="2" t="s">
        <v>52</v>
      </c>
      <c r="AY688" s="2" t="s">
        <v>52</v>
      </c>
    </row>
    <row r="689" spans="1:51" ht="30" customHeight="1">
      <c r="A689" s="8" t="s">
        <v>616</v>
      </c>
      <c r="B689" s="8" t="s">
        <v>760</v>
      </c>
      <c r="C689" s="8" t="s">
        <v>312</v>
      </c>
      <c r="D689" s="9">
        <v>1</v>
      </c>
      <c r="E689" s="12">
        <v>0</v>
      </c>
      <c r="F689" s="13">
        <f>TRUNC(E689*D689,1)</f>
        <v>0</v>
      </c>
      <c r="G689" s="12">
        <v>0</v>
      </c>
      <c r="H689" s="13">
        <f>TRUNC(G689*D689,1)</f>
        <v>0</v>
      </c>
      <c r="I689" s="12">
        <f>TRUNC(SUMIF(V687:V689, RIGHTB(O689, 1), H687:H689)*U689, 2)</f>
        <v>467.01</v>
      </c>
      <c r="J689" s="13">
        <f>TRUNC(I689*D689,1)</f>
        <v>467</v>
      </c>
      <c r="K689" s="12">
        <f t="shared" si="90"/>
        <v>467</v>
      </c>
      <c r="L689" s="13">
        <f t="shared" si="90"/>
        <v>467</v>
      </c>
      <c r="M689" s="8" t="s">
        <v>52</v>
      </c>
      <c r="N689" s="2" t="s">
        <v>944</v>
      </c>
      <c r="O689" s="2" t="s">
        <v>313</v>
      </c>
      <c r="P689" s="2" t="s">
        <v>65</v>
      </c>
      <c r="Q689" s="2" t="s">
        <v>65</v>
      </c>
      <c r="R689" s="2" t="s">
        <v>65</v>
      </c>
      <c r="S689" s="3">
        <v>1</v>
      </c>
      <c r="T689" s="3">
        <v>2</v>
      </c>
      <c r="U689" s="3">
        <v>0.06</v>
      </c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2" t="s">
        <v>52</v>
      </c>
      <c r="AW689" s="2" t="s">
        <v>1538</v>
      </c>
      <c r="AX689" s="2" t="s">
        <v>52</v>
      </c>
      <c r="AY689" s="2" t="s">
        <v>52</v>
      </c>
    </row>
    <row r="690" spans="1:51" ht="30" customHeight="1">
      <c r="A690" s="8" t="s">
        <v>608</v>
      </c>
      <c r="B690" s="8" t="s">
        <v>52</v>
      </c>
      <c r="C690" s="8" t="s">
        <v>52</v>
      </c>
      <c r="D690" s="9"/>
      <c r="E690" s="12"/>
      <c r="F690" s="13">
        <f>TRUNC(SUMIF(N687:N689, N686, F687:F689),0)</f>
        <v>0</v>
      </c>
      <c r="G690" s="12"/>
      <c r="H690" s="13">
        <f>TRUNC(SUMIF(N687:N689, N686, H687:H689),0)</f>
        <v>7783</v>
      </c>
      <c r="I690" s="12"/>
      <c r="J690" s="13">
        <f>TRUNC(SUMIF(N687:N689, N686, J687:J689),0)</f>
        <v>467</v>
      </c>
      <c r="K690" s="12"/>
      <c r="L690" s="13">
        <f>F690+H690+J690</f>
        <v>8250</v>
      </c>
      <c r="M690" s="8" t="s">
        <v>52</v>
      </c>
      <c r="N690" s="2" t="s">
        <v>68</v>
      </c>
      <c r="O690" s="2" t="s">
        <v>68</v>
      </c>
      <c r="P690" s="2" t="s">
        <v>52</v>
      </c>
      <c r="Q690" s="2" t="s">
        <v>52</v>
      </c>
      <c r="R690" s="2" t="s">
        <v>52</v>
      </c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2" t="s">
        <v>52</v>
      </c>
      <c r="AW690" s="2" t="s">
        <v>52</v>
      </c>
      <c r="AX690" s="2" t="s">
        <v>52</v>
      </c>
      <c r="AY690" s="2" t="s">
        <v>52</v>
      </c>
    </row>
    <row r="691" spans="1:51" ht="30" customHeight="1">
      <c r="A691" s="9"/>
      <c r="B691" s="9"/>
      <c r="C691" s="9"/>
      <c r="D691" s="9"/>
      <c r="E691" s="12"/>
      <c r="F691" s="13"/>
      <c r="G691" s="12"/>
      <c r="H691" s="13"/>
      <c r="I691" s="12"/>
      <c r="J691" s="13"/>
      <c r="K691" s="12"/>
      <c r="L691" s="13"/>
      <c r="M691" s="9"/>
    </row>
    <row r="692" spans="1:51" ht="30" customHeight="1">
      <c r="A692" s="47" t="s">
        <v>1539</v>
      </c>
      <c r="B692" s="47"/>
      <c r="C692" s="47"/>
      <c r="D692" s="47"/>
      <c r="E692" s="48"/>
      <c r="F692" s="49"/>
      <c r="G692" s="48"/>
      <c r="H692" s="49"/>
      <c r="I692" s="48"/>
      <c r="J692" s="49"/>
      <c r="K692" s="48"/>
      <c r="L692" s="49"/>
      <c r="M692" s="47"/>
      <c r="N692" s="1" t="s">
        <v>949</v>
      </c>
    </row>
    <row r="693" spans="1:51" ht="30" customHeight="1">
      <c r="A693" s="8" t="s">
        <v>1534</v>
      </c>
      <c r="B693" s="8" t="s">
        <v>612</v>
      </c>
      <c r="C693" s="8" t="s">
        <v>605</v>
      </c>
      <c r="D693" s="9">
        <v>1.0999999999999999E-2</v>
      </c>
      <c r="E693" s="12">
        <f>단가대비표!O98</f>
        <v>0</v>
      </c>
      <c r="F693" s="13">
        <f>TRUNC(E693*D693,1)</f>
        <v>0</v>
      </c>
      <c r="G693" s="12">
        <f>단가대비표!P98</f>
        <v>158594</v>
      </c>
      <c r="H693" s="13">
        <f>TRUNC(G693*D693,1)</f>
        <v>1744.5</v>
      </c>
      <c r="I693" s="12">
        <f>단가대비표!V98</f>
        <v>0</v>
      </c>
      <c r="J693" s="13">
        <f>TRUNC(I693*D693,1)</f>
        <v>0</v>
      </c>
      <c r="K693" s="12">
        <f t="shared" ref="K693:L695" si="91">TRUNC(E693+G693+I693,1)</f>
        <v>158594</v>
      </c>
      <c r="L693" s="13">
        <f t="shared" si="91"/>
        <v>1744.5</v>
      </c>
      <c r="M693" s="8" t="s">
        <v>52</v>
      </c>
      <c r="N693" s="2" t="s">
        <v>949</v>
      </c>
      <c r="O693" s="2" t="s">
        <v>1535</v>
      </c>
      <c r="P693" s="2" t="s">
        <v>65</v>
      </c>
      <c r="Q693" s="2" t="s">
        <v>65</v>
      </c>
      <c r="R693" s="2" t="s">
        <v>64</v>
      </c>
      <c r="S693" s="3"/>
      <c r="T693" s="3"/>
      <c r="U693" s="3"/>
      <c r="V693" s="3">
        <v>1</v>
      </c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2" t="s">
        <v>52</v>
      </c>
      <c r="AW693" s="2" t="s">
        <v>1541</v>
      </c>
      <c r="AX693" s="2" t="s">
        <v>52</v>
      </c>
      <c r="AY693" s="2" t="s">
        <v>52</v>
      </c>
    </row>
    <row r="694" spans="1:51" ht="30" customHeight="1">
      <c r="A694" s="8" t="s">
        <v>603</v>
      </c>
      <c r="B694" s="8" t="s">
        <v>604</v>
      </c>
      <c r="C694" s="8" t="s">
        <v>605</v>
      </c>
      <c r="D694" s="9">
        <v>5.0000000000000001E-3</v>
      </c>
      <c r="E694" s="12">
        <f>단가대비표!O88</f>
        <v>0</v>
      </c>
      <c r="F694" s="13">
        <f>TRUNC(E694*D694,1)</f>
        <v>0</v>
      </c>
      <c r="G694" s="12">
        <f>단가대비표!P88</f>
        <v>138290</v>
      </c>
      <c r="H694" s="13">
        <f>TRUNC(G694*D694,1)</f>
        <v>691.4</v>
      </c>
      <c r="I694" s="12">
        <f>단가대비표!V88</f>
        <v>0</v>
      </c>
      <c r="J694" s="13">
        <f>TRUNC(I694*D694,1)</f>
        <v>0</v>
      </c>
      <c r="K694" s="12">
        <f t="shared" si="91"/>
        <v>138290</v>
      </c>
      <c r="L694" s="13">
        <f t="shared" si="91"/>
        <v>691.4</v>
      </c>
      <c r="M694" s="8" t="s">
        <v>52</v>
      </c>
      <c r="N694" s="2" t="s">
        <v>949</v>
      </c>
      <c r="O694" s="2" t="s">
        <v>606</v>
      </c>
      <c r="P694" s="2" t="s">
        <v>65</v>
      </c>
      <c r="Q694" s="2" t="s">
        <v>65</v>
      </c>
      <c r="R694" s="2" t="s">
        <v>64</v>
      </c>
      <c r="S694" s="3"/>
      <c r="T694" s="3"/>
      <c r="U694" s="3"/>
      <c r="V694" s="3">
        <v>1</v>
      </c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2" t="s">
        <v>52</v>
      </c>
      <c r="AW694" s="2" t="s">
        <v>1542</v>
      </c>
      <c r="AX694" s="2" t="s">
        <v>52</v>
      </c>
      <c r="AY694" s="2" t="s">
        <v>52</v>
      </c>
    </row>
    <row r="695" spans="1:51" ht="30" customHeight="1">
      <c r="A695" s="8" t="s">
        <v>616</v>
      </c>
      <c r="B695" s="8" t="s">
        <v>617</v>
      </c>
      <c r="C695" s="8" t="s">
        <v>312</v>
      </c>
      <c r="D695" s="9">
        <v>1</v>
      </c>
      <c r="E695" s="12">
        <v>0</v>
      </c>
      <c r="F695" s="13">
        <f>TRUNC(E695*D695,1)</f>
        <v>0</v>
      </c>
      <c r="G695" s="12">
        <v>0</v>
      </c>
      <c r="H695" s="13">
        <f>TRUNC(G695*D695,1)</f>
        <v>0</v>
      </c>
      <c r="I695" s="12">
        <f>TRUNC(SUMIF(V693:V695, RIGHTB(O695, 1), H693:H695)*U695, 2)</f>
        <v>48.71</v>
      </c>
      <c r="J695" s="13">
        <f>TRUNC(I695*D695,1)</f>
        <v>48.7</v>
      </c>
      <c r="K695" s="12">
        <f t="shared" si="91"/>
        <v>48.7</v>
      </c>
      <c r="L695" s="13">
        <f t="shared" si="91"/>
        <v>48.7</v>
      </c>
      <c r="M695" s="8" t="s">
        <v>52</v>
      </c>
      <c r="N695" s="2" t="s">
        <v>949</v>
      </c>
      <c r="O695" s="2" t="s">
        <v>313</v>
      </c>
      <c r="P695" s="2" t="s">
        <v>65</v>
      </c>
      <c r="Q695" s="2" t="s">
        <v>65</v>
      </c>
      <c r="R695" s="2" t="s">
        <v>65</v>
      </c>
      <c r="S695" s="3">
        <v>1</v>
      </c>
      <c r="T695" s="3">
        <v>2</v>
      </c>
      <c r="U695" s="3">
        <v>0.02</v>
      </c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2" t="s">
        <v>52</v>
      </c>
      <c r="AW695" s="2" t="s">
        <v>1543</v>
      </c>
      <c r="AX695" s="2" t="s">
        <v>52</v>
      </c>
      <c r="AY695" s="2" t="s">
        <v>52</v>
      </c>
    </row>
    <row r="696" spans="1:51" ht="30" customHeight="1">
      <c r="A696" s="8" t="s">
        <v>608</v>
      </c>
      <c r="B696" s="8" t="s">
        <v>52</v>
      </c>
      <c r="C696" s="8" t="s">
        <v>52</v>
      </c>
      <c r="D696" s="9"/>
      <c r="E696" s="12"/>
      <c r="F696" s="13">
        <f>TRUNC(SUMIF(N693:N695, N692, F693:F695),0)</f>
        <v>0</v>
      </c>
      <c r="G696" s="12"/>
      <c r="H696" s="13">
        <f>TRUNC(SUMIF(N693:N695, N692, H693:H695),0)</f>
        <v>2435</v>
      </c>
      <c r="I696" s="12"/>
      <c r="J696" s="13">
        <f>TRUNC(SUMIF(N693:N695, N692, J693:J695),0)</f>
        <v>48</v>
      </c>
      <c r="K696" s="12"/>
      <c r="L696" s="13">
        <f>F696+H696+J696</f>
        <v>2483</v>
      </c>
      <c r="M696" s="8" t="s">
        <v>52</v>
      </c>
      <c r="N696" s="2" t="s">
        <v>68</v>
      </c>
      <c r="O696" s="2" t="s">
        <v>68</v>
      </c>
      <c r="P696" s="2" t="s">
        <v>52</v>
      </c>
      <c r="Q696" s="2" t="s">
        <v>52</v>
      </c>
      <c r="R696" s="2" t="s">
        <v>52</v>
      </c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2" t="s">
        <v>52</v>
      </c>
      <c r="AW696" s="2" t="s">
        <v>52</v>
      </c>
      <c r="AX696" s="2" t="s">
        <v>52</v>
      </c>
      <c r="AY696" s="2" t="s">
        <v>52</v>
      </c>
    </row>
    <row r="697" spans="1:51" ht="30" customHeight="1">
      <c r="A697" s="9"/>
      <c r="B697" s="9"/>
      <c r="C697" s="9"/>
      <c r="D697" s="9"/>
      <c r="E697" s="12"/>
      <c r="F697" s="13"/>
      <c r="G697" s="12"/>
      <c r="H697" s="13"/>
      <c r="I697" s="12"/>
      <c r="J697" s="13"/>
      <c r="K697" s="12"/>
      <c r="L697" s="13"/>
      <c r="M697" s="9"/>
    </row>
    <row r="698" spans="1:51" ht="30" customHeight="1">
      <c r="A698" s="47" t="s">
        <v>1544</v>
      </c>
      <c r="B698" s="47"/>
      <c r="C698" s="47"/>
      <c r="D698" s="47"/>
      <c r="E698" s="48"/>
      <c r="F698" s="49"/>
      <c r="G698" s="48"/>
      <c r="H698" s="49"/>
      <c r="I698" s="48"/>
      <c r="J698" s="49"/>
      <c r="K698" s="48"/>
      <c r="L698" s="49"/>
      <c r="M698" s="47"/>
      <c r="N698" s="1" t="s">
        <v>967</v>
      </c>
    </row>
    <row r="699" spans="1:51" ht="30" customHeight="1">
      <c r="A699" s="8" t="s">
        <v>1534</v>
      </c>
      <c r="B699" s="8" t="s">
        <v>612</v>
      </c>
      <c r="C699" s="8" t="s">
        <v>605</v>
      </c>
      <c r="D699" s="9">
        <v>1.4999999999999999E-2</v>
      </c>
      <c r="E699" s="12">
        <f>단가대비표!O98</f>
        <v>0</v>
      </c>
      <c r="F699" s="13">
        <f>TRUNC(E699*D699,1)</f>
        <v>0</v>
      </c>
      <c r="G699" s="12">
        <f>단가대비표!P98</f>
        <v>158594</v>
      </c>
      <c r="H699" s="13">
        <f>TRUNC(G699*D699,1)</f>
        <v>2378.9</v>
      </c>
      <c r="I699" s="12">
        <f>단가대비표!V98</f>
        <v>0</v>
      </c>
      <c r="J699" s="13">
        <f>TRUNC(I699*D699,1)</f>
        <v>0</v>
      </c>
      <c r="K699" s="12">
        <f t="shared" ref="K699:L701" si="92">TRUNC(E699+G699+I699,1)</f>
        <v>158594</v>
      </c>
      <c r="L699" s="13">
        <f t="shared" si="92"/>
        <v>2378.9</v>
      </c>
      <c r="M699" s="8" t="s">
        <v>52</v>
      </c>
      <c r="N699" s="2" t="s">
        <v>967</v>
      </c>
      <c r="O699" s="2" t="s">
        <v>1535</v>
      </c>
      <c r="P699" s="2" t="s">
        <v>65</v>
      </c>
      <c r="Q699" s="2" t="s">
        <v>65</v>
      </c>
      <c r="R699" s="2" t="s">
        <v>64</v>
      </c>
      <c r="S699" s="3"/>
      <c r="T699" s="3"/>
      <c r="U699" s="3"/>
      <c r="V699" s="3">
        <v>1</v>
      </c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2" t="s">
        <v>52</v>
      </c>
      <c r="AW699" s="2" t="s">
        <v>1546</v>
      </c>
      <c r="AX699" s="2" t="s">
        <v>52</v>
      </c>
      <c r="AY699" s="2" t="s">
        <v>52</v>
      </c>
    </row>
    <row r="700" spans="1:51" ht="30" customHeight="1">
      <c r="A700" s="8" t="s">
        <v>603</v>
      </c>
      <c r="B700" s="8" t="s">
        <v>604</v>
      </c>
      <c r="C700" s="8" t="s">
        <v>605</v>
      </c>
      <c r="D700" s="9">
        <v>8.9999999999999993E-3</v>
      </c>
      <c r="E700" s="12">
        <f>단가대비표!O88</f>
        <v>0</v>
      </c>
      <c r="F700" s="13">
        <f>TRUNC(E700*D700,1)</f>
        <v>0</v>
      </c>
      <c r="G700" s="12">
        <f>단가대비표!P88</f>
        <v>138290</v>
      </c>
      <c r="H700" s="13">
        <f>TRUNC(G700*D700,1)</f>
        <v>1244.5999999999999</v>
      </c>
      <c r="I700" s="12">
        <f>단가대비표!V88</f>
        <v>0</v>
      </c>
      <c r="J700" s="13">
        <f>TRUNC(I700*D700,1)</f>
        <v>0</v>
      </c>
      <c r="K700" s="12">
        <f t="shared" si="92"/>
        <v>138290</v>
      </c>
      <c r="L700" s="13">
        <f t="shared" si="92"/>
        <v>1244.5999999999999</v>
      </c>
      <c r="M700" s="8" t="s">
        <v>52</v>
      </c>
      <c r="N700" s="2" t="s">
        <v>967</v>
      </c>
      <c r="O700" s="2" t="s">
        <v>606</v>
      </c>
      <c r="P700" s="2" t="s">
        <v>65</v>
      </c>
      <c r="Q700" s="2" t="s">
        <v>65</v>
      </c>
      <c r="R700" s="2" t="s">
        <v>64</v>
      </c>
      <c r="S700" s="3"/>
      <c r="T700" s="3"/>
      <c r="U700" s="3"/>
      <c r="V700" s="3">
        <v>1</v>
      </c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2" t="s">
        <v>52</v>
      </c>
      <c r="AW700" s="2" t="s">
        <v>1547</v>
      </c>
      <c r="AX700" s="2" t="s">
        <v>52</v>
      </c>
      <c r="AY700" s="2" t="s">
        <v>52</v>
      </c>
    </row>
    <row r="701" spans="1:51" ht="30" customHeight="1">
      <c r="A701" s="8" t="s">
        <v>616</v>
      </c>
      <c r="B701" s="8" t="s">
        <v>617</v>
      </c>
      <c r="C701" s="8" t="s">
        <v>312</v>
      </c>
      <c r="D701" s="9">
        <v>1</v>
      </c>
      <c r="E701" s="12">
        <v>0</v>
      </c>
      <c r="F701" s="13">
        <f>TRUNC(E701*D701,1)</f>
        <v>0</v>
      </c>
      <c r="G701" s="12">
        <v>0</v>
      </c>
      <c r="H701" s="13">
        <f>TRUNC(G701*D701,1)</f>
        <v>0</v>
      </c>
      <c r="I701" s="12">
        <f>TRUNC(SUMIF(V699:V701, RIGHTB(O701, 1), H699:H701)*U701, 2)</f>
        <v>72.47</v>
      </c>
      <c r="J701" s="13">
        <f>TRUNC(I701*D701,1)</f>
        <v>72.400000000000006</v>
      </c>
      <c r="K701" s="12">
        <f t="shared" si="92"/>
        <v>72.400000000000006</v>
      </c>
      <c r="L701" s="13">
        <f t="shared" si="92"/>
        <v>72.400000000000006</v>
      </c>
      <c r="M701" s="8" t="s">
        <v>52</v>
      </c>
      <c r="N701" s="2" t="s">
        <v>967</v>
      </c>
      <c r="O701" s="2" t="s">
        <v>313</v>
      </c>
      <c r="P701" s="2" t="s">
        <v>65</v>
      </c>
      <c r="Q701" s="2" t="s">
        <v>65</v>
      </c>
      <c r="R701" s="2" t="s">
        <v>65</v>
      </c>
      <c r="S701" s="3">
        <v>1</v>
      </c>
      <c r="T701" s="3">
        <v>2</v>
      </c>
      <c r="U701" s="3">
        <v>0.02</v>
      </c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2" t="s">
        <v>52</v>
      </c>
      <c r="AW701" s="2" t="s">
        <v>1548</v>
      </c>
      <c r="AX701" s="2" t="s">
        <v>52</v>
      </c>
      <c r="AY701" s="2" t="s">
        <v>52</v>
      </c>
    </row>
    <row r="702" spans="1:51" ht="30" customHeight="1">
      <c r="A702" s="8" t="s">
        <v>608</v>
      </c>
      <c r="B702" s="8" t="s">
        <v>52</v>
      </c>
      <c r="C702" s="8" t="s">
        <v>52</v>
      </c>
      <c r="D702" s="9"/>
      <c r="E702" s="12"/>
      <c r="F702" s="13">
        <f>TRUNC(SUMIF(N699:N701, N698, F699:F701),0)</f>
        <v>0</v>
      </c>
      <c r="G702" s="12"/>
      <c r="H702" s="13">
        <f>TRUNC(SUMIF(N699:N701, N698, H699:H701),0)</f>
        <v>3623</v>
      </c>
      <c r="I702" s="12"/>
      <c r="J702" s="13">
        <f>TRUNC(SUMIF(N699:N701, N698, J699:J701),0)</f>
        <v>72</v>
      </c>
      <c r="K702" s="12"/>
      <c r="L702" s="13">
        <f>F702+H702+J702</f>
        <v>3695</v>
      </c>
      <c r="M702" s="8" t="s">
        <v>52</v>
      </c>
      <c r="N702" s="2" t="s">
        <v>68</v>
      </c>
      <c r="O702" s="2" t="s">
        <v>68</v>
      </c>
      <c r="P702" s="2" t="s">
        <v>52</v>
      </c>
      <c r="Q702" s="2" t="s">
        <v>52</v>
      </c>
      <c r="R702" s="2" t="s">
        <v>52</v>
      </c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2" t="s">
        <v>52</v>
      </c>
      <c r="AW702" s="2" t="s">
        <v>52</v>
      </c>
      <c r="AX702" s="2" t="s">
        <v>52</v>
      </c>
      <c r="AY702" s="2" t="s">
        <v>52</v>
      </c>
    </row>
    <row r="703" spans="1:51" ht="30" customHeight="1">
      <c r="A703" s="9"/>
      <c r="B703" s="9"/>
      <c r="C703" s="9"/>
      <c r="D703" s="9"/>
      <c r="E703" s="12"/>
      <c r="F703" s="13"/>
      <c r="G703" s="12"/>
      <c r="H703" s="13"/>
      <c r="I703" s="12"/>
      <c r="J703" s="13"/>
      <c r="K703" s="12"/>
      <c r="L703" s="13"/>
      <c r="M703" s="9"/>
    </row>
    <row r="704" spans="1:51" ht="30" customHeight="1">
      <c r="A704" s="47" t="s">
        <v>1549</v>
      </c>
      <c r="B704" s="47"/>
      <c r="C704" s="47"/>
      <c r="D704" s="47"/>
      <c r="E704" s="48"/>
      <c r="F704" s="49"/>
      <c r="G704" s="48"/>
      <c r="H704" s="49"/>
      <c r="I704" s="48"/>
      <c r="J704" s="49"/>
      <c r="K704" s="48"/>
      <c r="L704" s="49"/>
      <c r="M704" s="47"/>
      <c r="N704" s="1" t="s">
        <v>978</v>
      </c>
    </row>
    <row r="705" spans="1:51" ht="30" customHeight="1">
      <c r="A705" s="8" t="s">
        <v>1534</v>
      </c>
      <c r="B705" s="8" t="s">
        <v>612</v>
      </c>
      <c r="C705" s="8" t="s">
        <v>605</v>
      </c>
      <c r="D705" s="9">
        <v>0.02</v>
      </c>
      <c r="E705" s="12">
        <f>단가대비표!O98</f>
        <v>0</v>
      </c>
      <c r="F705" s="13">
        <f>TRUNC(E705*D705,1)</f>
        <v>0</v>
      </c>
      <c r="G705" s="12">
        <f>단가대비표!P98</f>
        <v>158594</v>
      </c>
      <c r="H705" s="13">
        <f>TRUNC(G705*D705,1)</f>
        <v>3171.8</v>
      </c>
      <c r="I705" s="12">
        <f>단가대비표!V98</f>
        <v>0</v>
      </c>
      <c r="J705" s="13">
        <f>TRUNC(I705*D705,1)</f>
        <v>0</v>
      </c>
      <c r="K705" s="12">
        <f t="shared" ref="K705:L707" si="93">TRUNC(E705+G705+I705,1)</f>
        <v>158594</v>
      </c>
      <c r="L705" s="13">
        <f t="shared" si="93"/>
        <v>3171.8</v>
      </c>
      <c r="M705" s="8" t="s">
        <v>52</v>
      </c>
      <c r="N705" s="2" t="s">
        <v>978</v>
      </c>
      <c r="O705" s="2" t="s">
        <v>1535</v>
      </c>
      <c r="P705" s="2" t="s">
        <v>65</v>
      </c>
      <c r="Q705" s="2" t="s">
        <v>65</v>
      </c>
      <c r="R705" s="2" t="s">
        <v>64</v>
      </c>
      <c r="S705" s="3"/>
      <c r="T705" s="3"/>
      <c r="U705" s="3"/>
      <c r="V705" s="3">
        <v>1</v>
      </c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2" t="s">
        <v>52</v>
      </c>
      <c r="AW705" s="2" t="s">
        <v>1550</v>
      </c>
      <c r="AX705" s="2" t="s">
        <v>52</v>
      </c>
      <c r="AY705" s="2" t="s">
        <v>52</v>
      </c>
    </row>
    <row r="706" spans="1:51" ht="30" customHeight="1">
      <c r="A706" s="8" t="s">
        <v>603</v>
      </c>
      <c r="B706" s="8" t="s">
        <v>604</v>
      </c>
      <c r="C706" s="8" t="s">
        <v>605</v>
      </c>
      <c r="D706" s="9">
        <v>1.2E-2</v>
      </c>
      <c r="E706" s="12">
        <f>단가대비표!O88</f>
        <v>0</v>
      </c>
      <c r="F706" s="13">
        <f>TRUNC(E706*D706,1)</f>
        <v>0</v>
      </c>
      <c r="G706" s="12">
        <f>단가대비표!P88</f>
        <v>138290</v>
      </c>
      <c r="H706" s="13">
        <f>TRUNC(G706*D706,1)</f>
        <v>1659.4</v>
      </c>
      <c r="I706" s="12">
        <f>단가대비표!V88</f>
        <v>0</v>
      </c>
      <c r="J706" s="13">
        <f>TRUNC(I706*D706,1)</f>
        <v>0</v>
      </c>
      <c r="K706" s="12">
        <f t="shared" si="93"/>
        <v>138290</v>
      </c>
      <c r="L706" s="13">
        <f t="shared" si="93"/>
        <v>1659.4</v>
      </c>
      <c r="M706" s="8" t="s">
        <v>52</v>
      </c>
      <c r="N706" s="2" t="s">
        <v>978</v>
      </c>
      <c r="O706" s="2" t="s">
        <v>606</v>
      </c>
      <c r="P706" s="2" t="s">
        <v>65</v>
      </c>
      <c r="Q706" s="2" t="s">
        <v>65</v>
      </c>
      <c r="R706" s="2" t="s">
        <v>64</v>
      </c>
      <c r="S706" s="3"/>
      <c r="T706" s="3"/>
      <c r="U706" s="3"/>
      <c r="V706" s="3">
        <v>1</v>
      </c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2" t="s">
        <v>52</v>
      </c>
      <c r="AW706" s="2" t="s">
        <v>1551</v>
      </c>
      <c r="AX706" s="2" t="s">
        <v>52</v>
      </c>
      <c r="AY706" s="2" t="s">
        <v>52</v>
      </c>
    </row>
    <row r="707" spans="1:51" ht="30" customHeight="1">
      <c r="A707" s="8" t="s">
        <v>616</v>
      </c>
      <c r="B707" s="8" t="s">
        <v>617</v>
      </c>
      <c r="C707" s="8" t="s">
        <v>312</v>
      </c>
      <c r="D707" s="9">
        <v>1</v>
      </c>
      <c r="E707" s="12">
        <v>0</v>
      </c>
      <c r="F707" s="13">
        <f>TRUNC(E707*D707,1)</f>
        <v>0</v>
      </c>
      <c r="G707" s="12">
        <v>0</v>
      </c>
      <c r="H707" s="13">
        <f>TRUNC(G707*D707,1)</f>
        <v>0</v>
      </c>
      <c r="I707" s="12">
        <f>TRUNC(SUMIF(V705:V707, RIGHTB(O707, 1), H705:H707)*U707, 2)</f>
        <v>96.62</v>
      </c>
      <c r="J707" s="13">
        <f>TRUNC(I707*D707,1)</f>
        <v>96.6</v>
      </c>
      <c r="K707" s="12">
        <f t="shared" si="93"/>
        <v>96.6</v>
      </c>
      <c r="L707" s="13">
        <f t="shared" si="93"/>
        <v>96.6</v>
      </c>
      <c r="M707" s="8" t="s">
        <v>52</v>
      </c>
      <c r="N707" s="2" t="s">
        <v>978</v>
      </c>
      <c r="O707" s="2" t="s">
        <v>313</v>
      </c>
      <c r="P707" s="2" t="s">
        <v>65</v>
      </c>
      <c r="Q707" s="2" t="s">
        <v>65</v>
      </c>
      <c r="R707" s="2" t="s">
        <v>65</v>
      </c>
      <c r="S707" s="3">
        <v>1</v>
      </c>
      <c r="T707" s="3">
        <v>2</v>
      </c>
      <c r="U707" s="3">
        <v>0.02</v>
      </c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2" t="s">
        <v>52</v>
      </c>
      <c r="AW707" s="2" t="s">
        <v>1552</v>
      </c>
      <c r="AX707" s="2" t="s">
        <v>52</v>
      </c>
      <c r="AY707" s="2" t="s">
        <v>52</v>
      </c>
    </row>
    <row r="708" spans="1:51" ht="30" customHeight="1">
      <c r="A708" s="8" t="s">
        <v>608</v>
      </c>
      <c r="B708" s="8" t="s">
        <v>52</v>
      </c>
      <c r="C708" s="8" t="s">
        <v>52</v>
      </c>
      <c r="D708" s="9"/>
      <c r="E708" s="12"/>
      <c r="F708" s="13">
        <f>TRUNC(SUMIF(N705:N707, N704, F705:F707),0)</f>
        <v>0</v>
      </c>
      <c r="G708" s="12"/>
      <c r="H708" s="13">
        <f>TRUNC(SUMIF(N705:N707, N704, H705:H707),0)</f>
        <v>4831</v>
      </c>
      <c r="I708" s="12"/>
      <c r="J708" s="13">
        <f>TRUNC(SUMIF(N705:N707, N704, J705:J707),0)</f>
        <v>96</v>
      </c>
      <c r="K708" s="12"/>
      <c r="L708" s="13">
        <f>F708+H708+J708</f>
        <v>4927</v>
      </c>
      <c r="M708" s="8" t="s">
        <v>52</v>
      </c>
      <c r="N708" s="2" t="s">
        <v>68</v>
      </c>
      <c r="O708" s="2" t="s">
        <v>68</v>
      </c>
      <c r="P708" s="2" t="s">
        <v>52</v>
      </c>
      <c r="Q708" s="2" t="s">
        <v>52</v>
      </c>
      <c r="R708" s="2" t="s">
        <v>52</v>
      </c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2" t="s">
        <v>52</v>
      </c>
      <c r="AW708" s="2" t="s">
        <v>52</v>
      </c>
      <c r="AX708" s="2" t="s">
        <v>52</v>
      </c>
      <c r="AY708" s="2" t="s">
        <v>52</v>
      </c>
    </row>
    <row r="709" spans="1:51" ht="30" customHeight="1">
      <c r="A709" s="9"/>
      <c r="B709" s="9"/>
      <c r="C709" s="9"/>
      <c r="D709" s="9"/>
      <c r="E709" s="12"/>
      <c r="F709" s="13"/>
      <c r="G709" s="12"/>
      <c r="H709" s="13"/>
      <c r="I709" s="12"/>
      <c r="J709" s="13"/>
      <c r="K709" s="12"/>
      <c r="L709" s="13"/>
      <c r="M709" s="9"/>
    </row>
    <row r="710" spans="1:51" ht="30" customHeight="1">
      <c r="A710" s="47" t="s">
        <v>1553</v>
      </c>
      <c r="B710" s="47"/>
      <c r="C710" s="47"/>
      <c r="D710" s="47"/>
      <c r="E710" s="48"/>
      <c r="F710" s="49"/>
      <c r="G710" s="48"/>
      <c r="H710" s="49"/>
      <c r="I710" s="48"/>
      <c r="J710" s="49"/>
      <c r="K710" s="48"/>
      <c r="L710" s="49"/>
      <c r="M710" s="47"/>
      <c r="N710" s="1" t="s">
        <v>984</v>
      </c>
    </row>
    <row r="711" spans="1:51" ht="30" customHeight="1">
      <c r="A711" s="8" t="s">
        <v>1554</v>
      </c>
      <c r="B711" s="8" t="s">
        <v>1555</v>
      </c>
      <c r="C711" s="8" t="s">
        <v>363</v>
      </c>
      <c r="D711" s="9">
        <v>40.722000000000001</v>
      </c>
      <c r="E711" s="12">
        <f>단가대비표!O27</f>
        <v>870</v>
      </c>
      <c r="F711" s="13">
        <f>TRUNC(E711*D711,1)</f>
        <v>35428.1</v>
      </c>
      <c r="G711" s="12">
        <f>단가대비표!P27</f>
        <v>0</v>
      </c>
      <c r="H711" s="13">
        <f>TRUNC(G711*D711,1)</f>
        <v>0</v>
      </c>
      <c r="I711" s="12">
        <f>단가대비표!V27</f>
        <v>0</v>
      </c>
      <c r="J711" s="13">
        <f>TRUNC(I711*D711,1)</f>
        <v>0</v>
      </c>
      <c r="K711" s="12">
        <f t="shared" ref="K711:L715" si="94">TRUNC(E711+G711+I711,1)</f>
        <v>870</v>
      </c>
      <c r="L711" s="13">
        <f t="shared" si="94"/>
        <v>35428.1</v>
      </c>
      <c r="M711" s="8" t="s">
        <v>52</v>
      </c>
      <c r="N711" s="2" t="s">
        <v>984</v>
      </c>
      <c r="O711" s="2" t="s">
        <v>1556</v>
      </c>
      <c r="P711" s="2" t="s">
        <v>65</v>
      </c>
      <c r="Q711" s="2" t="s">
        <v>65</v>
      </c>
      <c r="R711" s="2" t="s">
        <v>64</v>
      </c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2" t="s">
        <v>52</v>
      </c>
      <c r="AW711" s="2" t="s">
        <v>1557</v>
      </c>
      <c r="AX711" s="2" t="s">
        <v>52</v>
      </c>
      <c r="AY711" s="2" t="s">
        <v>52</v>
      </c>
    </row>
    <row r="712" spans="1:51" ht="30" customHeight="1">
      <c r="A712" s="8" t="s">
        <v>1221</v>
      </c>
      <c r="B712" s="8" t="s">
        <v>1351</v>
      </c>
      <c r="C712" s="8" t="s">
        <v>363</v>
      </c>
      <c r="D712" s="9">
        <v>37.020000000000003</v>
      </c>
      <c r="E712" s="12">
        <f>일위대가목록!E100</f>
        <v>89</v>
      </c>
      <c r="F712" s="13">
        <f>TRUNC(E712*D712,1)</f>
        <v>3294.7</v>
      </c>
      <c r="G712" s="12">
        <f>일위대가목록!F100</f>
        <v>5867</v>
      </c>
      <c r="H712" s="13">
        <f>TRUNC(G712*D712,1)</f>
        <v>217196.3</v>
      </c>
      <c r="I712" s="12">
        <f>일위대가목록!G100</f>
        <v>188</v>
      </c>
      <c r="J712" s="13">
        <f>TRUNC(I712*D712,1)</f>
        <v>6959.7</v>
      </c>
      <c r="K712" s="12">
        <f t="shared" si="94"/>
        <v>6144</v>
      </c>
      <c r="L712" s="13">
        <f t="shared" si="94"/>
        <v>227450.7</v>
      </c>
      <c r="M712" s="8" t="s">
        <v>1352</v>
      </c>
      <c r="N712" s="2" t="s">
        <v>984</v>
      </c>
      <c r="O712" s="2" t="s">
        <v>1353</v>
      </c>
      <c r="P712" s="2" t="s">
        <v>64</v>
      </c>
      <c r="Q712" s="2" t="s">
        <v>65</v>
      </c>
      <c r="R712" s="2" t="s">
        <v>65</v>
      </c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2" t="s">
        <v>52</v>
      </c>
      <c r="AW712" s="2" t="s">
        <v>1558</v>
      </c>
      <c r="AX712" s="2" t="s">
        <v>52</v>
      </c>
      <c r="AY712" s="2" t="s">
        <v>52</v>
      </c>
    </row>
    <row r="713" spans="1:51" ht="30" customHeight="1">
      <c r="A713" s="8" t="s">
        <v>1226</v>
      </c>
      <c r="B713" s="8" t="s">
        <v>1227</v>
      </c>
      <c r="C713" s="8" t="s">
        <v>61</v>
      </c>
      <c r="D713" s="9">
        <v>2</v>
      </c>
      <c r="E713" s="12">
        <f>일위대가목록!E87</f>
        <v>795</v>
      </c>
      <c r="F713" s="13">
        <f>TRUNC(E713*D713,1)</f>
        <v>1590</v>
      </c>
      <c r="G713" s="12">
        <f>일위대가목록!F87</f>
        <v>3393</v>
      </c>
      <c r="H713" s="13">
        <f>TRUNC(G713*D713,1)</f>
        <v>6786</v>
      </c>
      <c r="I713" s="12">
        <f>일위대가목록!G87</f>
        <v>0</v>
      </c>
      <c r="J713" s="13">
        <f>TRUNC(I713*D713,1)</f>
        <v>0</v>
      </c>
      <c r="K713" s="12">
        <f t="shared" si="94"/>
        <v>4188</v>
      </c>
      <c r="L713" s="13">
        <f t="shared" si="94"/>
        <v>8376</v>
      </c>
      <c r="M713" s="8" t="s">
        <v>1228</v>
      </c>
      <c r="N713" s="2" t="s">
        <v>984</v>
      </c>
      <c r="O713" s="2" t="s">
        <v>1229</v>
      </c>
      <c r="P713" s="2" t="s">
        <v>64</v>
      </c>
      <c r="Q713" s="2" t="s">
        <v>65</v>
      </c>
      <c r="R713" s="2" t="s">
        <v>65</v>
      </c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2" t="s">
        <v>52</v>
      </c>
      <c r="AW713" s="2" t="s">
        <v>1559</v>
      </c>
      <c r="AX713" s="2" t="s">
        <v>52</v>
      </c>
      <c r="AY713" s="2" t="s">
        <v>52</v>
      </c>
    </row>
    <row r="714" spans="1:51" ht="30" customHeight="1">
      <c r="A714" s="8" t="s">
        <v>1560</v>
      </c>
      <c r="B714" s="8" t="s">
        <v>1561</v>
      </c>
      <c r="C714" s="8" t="s">
        <v>61</v>
      </c>
      <c r="D714" s="9">
        <v>2</v>
      </c>
      <c r="E714" s="12">
        <f>일위대가목록!E128</f>
        <v>900</v>
      </c>
      <c r="F714" s="13">
        <f>TRUNC(E714*D714,1)</f>
        <v>1800</v>
      </c>
      <c r="G714" s="12">
        <f>일위대가목록!F128</f>
        <v>9050</v>
      </c>
      <c r="H714" s="13">
        <f>TRUNC(G714*D714,1)</f>
        <v>18100</v>
      </c>
      <c r="I714" s="12">
        <f>일위대가목록!G128</f>
        <v>0</v>
      </c>
      <c r="J714" s="13">
        <f>TRUNC(I714*D714,1)</f>
        <v>0</v>
      </c>
      <c r="K714" s="12">
        <f t="shared" si="94"/>
        <v>9950</v>
      </c>
      <c r="L714" s="13">
        <f t="shared" si="94"/>
        <v>19900</v>
      </c>
      <c r="M714" s="8" t="s">
        <v>1562</v>
      </c>
      <c r="N714" s="2" t="s">
        <v>984</v>
      </c>
      <c r="O714" s="2" t="s">
        <v>1563</v>
      </c>
      <c r="P714" s="2" t="s">
        <v>64</v>
      </c>
      <c r="Q714" s="2" t="s">
        <v>65</v>
      </c>
      <c r="R714" s="2" t="s">
        <v>65</v>
      </c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2" t="s">
        <v>52</v>
      </c>
      <c r="AW714" s="2" t="s">
        <v>1564</v>
      </c>
      <c r="AX714" s="2" t="s">
        <v>52</v>
      </c>
      <c r="AY714" s="2" t="s">
        <v>52</v>
      </c>
    </row>
    <row r="715" spans="1:51" ht="30" customHeight="1">
      <c r="A715" s="8" t="s">
        <v>361</v>
      </c>
      <c r="B715" s="8" t="s">
        <v>362</v>
      </c>
      <c r="C715" s="8" t="s">
        <v>363</v>
      </c>
      <c r="D715" s="9">
        <v>-3.702</v>
      </c>
      <c r="E715" s="12">
        <f>단가대비표!O11</f>
        <v>229</v>
      </c>
      <c r="F715" s="13">
        <f>TRUNC(E715*D715,1)</f>
        <v>-847.7</v>
      </c>
      <c r="G715" s="12">
        <f>단가대비표!P11</f>
        <v>0</v>
      </c>
      <c r="H715" s="13">
        <f>TRUNC(G715*D715,1)</f>
        <v>0</v>
      </c>
      <c r="I715" s="12">
        <f>단가대비표!V11</f>
        <v>0</v>
      </c>
      <c r="J715" s="13">
        <f>TRUNC(I715*D715,1)</f>
        <v>0</v>
      </c>
      <c r="K715" s="12">
        <f t="shared" si="94"/>
        <v>229</v>
      </c>
      <c r="L715" s="13">
        <f t="shared" si="94"/>
        <v>-847.7</v>
      </c>
      <c r="M715" s="8" t="s">
        <v>364</v>
      </c>
      <c r="N715" s="2" t="s">
        <v>984</v>
      </c>
      <c r="O715" s="2" t="s">
        <v>365</v>
      </c>
      <c r="P715" s="2" t="s">
        <v>65</v>
      </c>
      <c r="Q715" s="2" t="s">
        <v>65</v>
      </c>
      <c r="R715" s="2" t="s">
        <v>64</v>
      </c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2" t="s">
        <v>52</v>
      </c>
      <c r="AW715" s="2" t="s">
        <v>1565</v>
      </c>
      <c r="AX715" s="2" t="s">
        <v>52</v>
      </c>
      <c r="AY715" s="2" t="s">
        <v>52</v>
      </c>
    </row>
    <row r="716" spans="1:51" ht="30" customHeight="1">
      <c r="A716" s="8" t="s">
        <v>608</v>
      </c>
      <c r="B716" s="8" t="s">
        <v>52</v>
      </c>
      <c r="C716" s="8" t="s">
        <v>52</v>
      </c>
      <c r="D716" s="9"/>
      <c r="E716" s="12"/>
      <c r="F716" s="13">
        <f>TRUNC(SUMIF(N711:N715, N710, F711:F715),0)</f>
        <v>41265</v>
      </c>
      <c r="G716" s="12"/>
      <c r="H716" s="13">
        <f>TRUNC(SUMIF(N711:N715, N710, H711:H715),0)</f>
        <v>242082</v>
      </c>
      <c r="I716" s="12"/>
      <c r="J716" s="13">
        <f>TRUNC(SUMIF(N711:N715, N710, J711:J715),0)</f>
        <v>6959</v>
      </c>
      <c r="K716" s="12"/>
      <c r="L716" s="13">
        <f>F716+H716+J716</f>
        <v>290306</v>
      </c>
      <c r="M716" s="8" t="s">
        <v>52</v>
      </c>
      <c r="N716" s="2" t="s">
        <v>68</v>
      </c>
      <c r="O716" s="2" t="s">
        <v>68</v>
      </c>
      <c r="P716" s="2" t="s">
        <v>52</v>
      </c>
      <c r="Q716" s="2" t="s">
        <v>52</v>
      </c>
      <c r="R716" s="2" t="s">
        <v>52</v>
      </c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2" t="s">
        <v>52</v>
      </c>
      <c r="AW716" s="2" t="s">
        <v>52</v>
      </c>
      <c r="AX716" s="2" t="s">
        <v>52</v>
      </c>
      <c r="AY716" s="2" t="s">
        <v>52</v>
      </c>
    </row>
    <row r="717" spans="1:51" ht="30" customHeight="1">
      <c r="A717" s="9"/>
      <c r="B717" s="9"/>
      <c r="C717" s="9"/>
      <c r="D717" s="9"/>
      <c r="E717" s="12"/>
      <c r="F717" s="13"/>
      <c r="G717" s="12"/>
      <c r="H717" s="13"/>
      <c r="I717" s="12"/>
      <c r="J717" s="13"/>
      <c r="K717" s="12"/>
      <c r="L717" s="13"/>
      <c r="M717" s="9"/>
    </row>
    <row r="718" spans="1:51" ht="30" customHeight="1">
      <c r="A718" s="47" t="s">
        <v>1566</v>
      </c>
      <c r="B718" s="47"/>
      <c r="C718" s="47"/>
      <c r="D718" s="47"/>
      <c r="E718" s="48"/>
      <c r="F718" s="49"/>
      <c r="G718" s="48"/>
      <c r="H718" s="49"/>
      <c r="I718" s="48"/>
      <c r="J718" s="49"/>
      <c r="K718" s="48"/>
      <c r="L718" s="49"/>
      <c r="M718" s="47"/>
      <c r="N718" s="1" t="s">
        <v>988</v>
      </c>
    </row>
    <row r="719" spans="1:51" ht="30" customHeight="1">
      <c r="A719" s="8" t="s">
        <v>1567</v>
      </c>
      <c r="B719" s="8" t="s">
        <v>1568</v>
      </c>
      <c r="C719" s="8" t="s">
        <v>363</v>
      </c>
      <c r="D719" s="9">
        <v>3.2130000000000001</v>
      </c>
      <c r="E719" s="12">
        <f>단가대비표!O24</f>
        <v>722</v>
      </c>
      <c r="F719" s="13">
        <f>TRUNC(E719*D719,1)</f>
        <v>2319.6999999999998</v>
      </c>
      <c r="G719" s="12">
        <f>단가대비표!P24</f>
        <v>0</v>
      </c>
      <c r="H719" s="13">
        <f>TRUNC(G719*D719,1)</f>
        <v>0</v>
      </c>
      <c r="I719" s="12">
        <f>단가대비표!V24</f>
        <v>0</v>
      </c>
      <c r="J719" s="13">
        <f>TRUNC(I719*D719,1)</f>
        <v>0</v>
      </c>
      <c r="K719" s="12">
        <f t="shared" ref="K719:L722" si="95">TRUNC(E719+G719+I719,1)</f>
        <v>722</v>
      </c>
      <c r="L719" s="13">
        <f t="shared" si="95"/>
        <v>2319.6999999999998</v>
      </c>
      <c r="M719" s="8" t="s">
        <v>52</v>
      </c>
      <c r="N719" s="2" t="s">
        <v>988</v>
      </c>
      <c r="O719" s="2" t="s">
        <v>1569</v>
      </c>
      <c r="P719" s="2" t="s">
        <v>65</v>
      </c>
      <c r="Q719" s="2" t="s">
        <v>65</v>
      </c>
      <c r="R719" s="2" t="s">
        <v>64</v>
      </c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2" t="s">
        <v>52</v>
      </c>
      <c r="AW719" s="2" t="s">
        <v>1570</v>
      </c>
      <c r="AX719" s="2" t="s">
        <v>52</v>
      </c>
      <c r="AY719" s="2" t="s">
        <v>52</v>
      </c>
    </row>
    <row r="720" spans="1:51" ht="30" customHeight="1">
      <c r="A720" s="8" t="s">
        <v>1221</v>
      </c>
      <c r="B720" s="8" t="s">
        <v>1222</v>
      </c>
      <c r="C720" s="8" t="s">
        <v>363</v>
      </c>
      <c r="D720" s="9">
        <v>3.06</v>
      </c>
      <c r="E720" s="12">
        <f>일위대가목록!E86</f>
        <v>89</v>
      </c>
      <c r="F720" s="13">
        <f>TRUNC(E720*D720,1)</f>
        <v>272.3</v>
      </c>
      <c r="G720" s="12">
        <f>일위대가목록!F86</f>
        <v>6128</v>
      </c>
      <c r="H720" s="13">
        <f>TRUNC(G720*D720,1)</f>
        <v>18751.599999999999</v>
      </c>
      <c r="I720" s="12">
        <f>일위대가목록!G86</f>
        <v>188</v>
      </c>
      <c r="J720" s="13">
        <f>TRUNC(I720*D720,1)</f>
        <v>575.20000000000005</v>
      </c>
      <c r="K720" s="12">
        <f t="shared" si="95"/>
        <v>6405</v>
      </c>
      <c r="L720" s="13">
        <f t="shared" si="95"/>
        <v>19599.099999999999</v>
      </c>
      <c r="M720" s="8" t="s">
        <v>1223</v>
      </c>
      <c r="N720" s="2" t="s">
        <v>988</v>
      </c>
      <c r="O720" s="2" t="s">
        <v>1224</v>
      </c>
      <c r="P720" s="2" t="s">
        <v>64</v>
      </c>
      <c r="Q720" s="2" t="s">
        <v>65</v>
      </c>
      <c r="R720" s="2" t="s">
        <v>65</v>
      </c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2" t="s">
        <v>52</v>
      </c>
      <c r="AW720" s="2" t="s">
        <v>1571</v>
      </c>
      <c r="AX720" s="2" t="s">
        <v>52</v>
      </c>
      <c r="AY720" s="2" t="s">
        <v>52</v>
      </c>
    </row>
    <row r="721" spans="1:51" ht="30" customHeight="1">
      <c r="A721" s="8" t="s">
        <v>1226</v>
      </c>
      <c r="B721" s="8" t="s">
        <v>1227</v>
      </c>
      <c r="C721" s="8" t="s">
        <v>61</v>
      </c>
      <c r="D721" s="9">
        <v>0.2</v>
      </c>
      <c r="E721" s="12">
        <f>일위대가목록!E87</f>
        <v>795</v>
      </c>
      <c r="F721" s="13">
        <f>TRUNC(E721*D721,1)</f>
        <v>159</v>
      </c>
      <c r="G721" s="12">
        <f>일위대가목록!F87</f>
        <v>3393</v>
      </c>
      <c r="H721" s="13">
        <f>TRUNC(G721*D721,1)</f>
        <v>678.6</v>
      </c>
      <c r="I721" s="12">
        <f>일위대가목록!G87</f>
        <v>0</v>
      </c>
      <c r="J721" s="13">
        <f>TRUNC(I721*D721,1)</f>
        <v>0</v>
      </c>
      <c r="K721" s="12">
        <f t="shared" si="95"/>
        <v>4188</v>
      </c>
      <c r="L721" s="13">
        <f t="shared" si="95"/>
        <v>837.6</v>
      </c>
      <c r="M721" s="8" t="s">
        <v>1228</v>
      </c>
      <c r="N721" s="2" t="s">
        <v>988</v>
      </c>
      <c r="O721" s="2" t="s">
        <v>1229</v>
      </c>
      <c r="P721" s="2" t="s">
        <v>64</v>
      </c>
      <c r="Q721" s="2" t="s">
        <v>65</v>
      </c>
      <c r="R721" s="2" t="s">
        <v>65</v>
      </c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2" t="s">
        <v>52</v>
      </c>
      <c r="AW721" s="2" t="s">
        <v>1572</v>
      </c>
      <c r="AX721" s="2" t="s">
        <v>52</v>
      </c>
      <c r="AY721" s="2" t="s">
        <v>52</v>
      </c>
    </row>
    <row r="722" spans="1:51" ht="30" customHeight="1">
      <c r="A722" s="8" t="s">
        <v>361</v>
      </c>
      <c r="B722" s="8" t="s">
        <v>362</v>
      </c>
      <c r="C722" s="8" t="s">
        <v>363</v>
      </c>
      <c r="D722" s="9">
        <v>-0.153</v>
      </c>
      <c r="E722" s="12">
        <f>단가대비표!O11</f>
        <v>229</v>
      </c>
      <c r="F722" s="13">
        <f>TRUNC(E722*D722,1)</f>
        <v>-35</v>
      </c>
      <c r="G722" s="12">
        <f>단가대비표!P11</f>
        <v>0</v>
      </c>
      <c r="H722" s="13">
        <f>TRUNC(G722*D722,1)</f>
        <v>0</v>
      </c>
      <c r="I722" s="12">
        <f>단가대비표!V11</f>
        <v>0</v>
      </c>
      <c r="J722" s="13">
        <f>TRUNC(I722*D722,1)</f>
        <v>0</v>
      </c>
      <c r="K722" s="12">
        <f t="shared" si="95"/>
        <v>229</v>
      </c>
      <c r="L722" s="13">
        <f t="shared" si="95"/>
        <v>-35</v>
      </c>
      <c r="M722" s="8" t="s">
        <v>364</v>
      </c>
      <c r="N722" s="2" t="s">
        <v>988</v>
      </c>
      <c r="O722" s="2" t="s">
        <v>365</v>
      </c>
      <c r="P722" s="2" t="s">
        <v>65</v>
      </c>
      <c r="Q722" s="2" t="s">
        <v>65</v>
      </c>
      <c r="R722" s="2" t="s">
        <v>64</v>
      </c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2" t="s">
        <v>52</v>
      </c>
      <c r="AW722" s="2" t="s">
        <v>1573</v>
      </c>
      <c r="AX722" s="2" t="s">
        <v>52</v>
      </c>
      <c r="AY722" s="2" t="s">
        <v>52</v>
      </c>
    </row>
    <row r="723" spans="1:51" ht="30" customHeight="1">
      <c r="A723" s="8" t="s">
        <v>608</v>
      </c>
      <c r="B723" s="8" t="s">
        <v>52</v>
      </c>
      <c r="C723" s="8" t="s">
        <v>52</v>
      </c>
      <c r="D723" s="9"/>
      <c r="E723" s="12"/>
      <c r="F723" s="13">
        <f>TRUNC(SUMIF(N719:N722, N718, F719:F722),0)</f>
        <v>2716</v>
      </c>
      <c r="G723" s="12"/>
      <c r="H723" s="13">
        <f>TRUNC(SUMIF(N719:N722, N718, H719:H722),0)</f>
        <v>19430</v>
      </c>
      <c r="I723" s="12"/>
      <c r="J723" s="13">
        <f>TRUNC(SUMIF(N719:N722, N718, J719:J722),0)</f>
        <v>575</v>
      </c>
      <c r="K723" s="12"/>
      <c r="L723" s="13">
        <f>F723+H723+J723</f>
        <v>22721</v>
      </c>
      <c r="M723" s="8" t="s">
        <v>52</v>
      </c>
      <c r="N723" s="2" t="s">
        <v>68</v>
      </c>
      <c r="O723" s="2" t="s">
        <v>68</v>
      </c>
      <c r="P723" s="2" t="s">
        <v>52</v>
      </c>
      <c r="Q723" s="2" t="s">
        <v>52</v>
      </c>
      <c r="R723" s="2" t="s">
        <v>52</v>
      </c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2" t="s">
        <v>52</v>
      </c>
      <c r="AW723" s="2" t="s">
        <v>52</v>
      </c>
      <c r="AX723" s="2" t="s">
        <v>52</v>
      </c>
      <c r="AY723" s="2" t="s">
        <v>52</v>
      </c>
    </row>
    <row r="724" spans="1:51" ht="30" customHeight="1">
      <c r="A724" s="9"/>
      <c r="B724" s="9"/>
      <c r="C724" s="9"/>
      <c r="D724" s="9"/>
      <c r="E724" s="12"/>
      <c r="F724" s="13"/>
      <c r="G724" s="12"/>
      <c r="H724" s="13"/>
      <c r="I724" s="12"/>
      <c r="J724" s="13"/>
      <c r="K724" s="12"/>
      <c r="L724" s="13"/>
      <c r="M724" s="9"/>
    </row>
    <row r="725" spans="1:51" ht="30" customHeight="1">
      <c r="A725" s="47" t="s">
        <v>1574</v>
      </c>
      <c r="B725" s="47"/>
      <c r="C725" s="47"/>
      <c r="D725" s="47"/>
      <c r="E725" s="48"/>
      <c r="F725" s="49"/>
      <c r="G725" s="48"/>
      <c r="H725" s="49"/>
      <c r="I725" s="48"/>
      <c r="J725" s="49"/>
      <c r="K725" s="48"/>
      <c r="L725" s="49"/>
      <c r="M725" s="47"/>
      <c r="N725" s="1" t="s">
        <v>992</v>
      </c>
    </row>
    <row r="726" spans="1:51" ht="30" customHeight="1">
      <c r="A726" s="8" t="s">
        <v>1567</v>
      </c>
      <c r="B726" s="8" t="s">
        <v>1575</v>
      </c>
      <c r="C726" s="8" t="s">
        <v>363</v>
      </c>
      <c r="D726" s="9">
        <v>1.1759999999999999</v>
      </c>
      <c r="E726" s="12">
        <f>단가대비표!O23</f>
        <v>740</v>
      </c>
      <c r="F726" s="13">
        <f>TRUNC(E726*D726,1)</f>
        <v>870.2</v>
      </c>
      <c r="G726" s="12">
        <f>단가대비표!P23</f>
        <v>0</v>
      </c>
      <c r="H726" s="13">
        <f>TRUNC(G726*D726,1)</f>
        <v>0</v>
      </c>
      <c r="I726" s="12">
        <f>단가대비표!V23</f>
        <v>0</v>
      </c>
      <c r="J726" s="13">
        <f>TRUNC(I726*D726,1)</f>
        <v>0</v>
      </c>
      <c r="K726" s="12">
        <f t="shared" ref="K726:L729" si="96">TRUNC(E726+G726+I726,1)</f>
        <v>740</v>
      </c>
      <c r="L726" s="13">
        <f t="shared" si="96"/>
        <v>870.2</v>
      </c>
      <c r="M726" s="8" t="s">
        <v>1576</v>
      </c>
      <c r="N726" s="2" t="s">
        <v>992</v>
      </c>
      <c r="O726" s="2" t="s">
        <v>1577</v>
      </c>
      <c r="P726" s="2" t="s">
        <v>65</v>
      </c>
      <c r="Q726" s="2" t="s">
        <v>65</v>
      </c>
      <c r="R726" s="2" t="s">
        <v>64</v>
      </c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2" t="s">
        <v>52</v>
      </c>
      <c r="AW726" s="2" t="s">
        <v>1578</v>
      </c>
      <c r="AX726" s="2" t="s">
        <v>52</v>
      </c>
      <c r="AY726" s="2" t="s">
        <v>52</v>
      </c>
    </row>
    <row r="727" spans="1:51" ht="30" customHeight="1">
      <c r="A727" s="8" t="s">
        <v>1221</v>
      </c>
      <c r="B727" s="8" t="s">
        <v>1222</v>
      </c>
      <c r="C727" s="8" t="s">
        <v>363</v>
      </c>
      <c r="D727" s="9">
        <v>1.1200000000000001</v>
      </c>
      <c r="E727" s="12">
        <f>일위대가목록!E86</f>
        <v>89</v>
      </c>
      <c r="F727" s="13">
        <f>TRUNC(E727*D727,1)</f>
        <v>99.6</v>
      </c>
      <c r="G727" s="12">
        <f>일위대가목록!F86</f>
        <v>6128</v>
      </c>
      <c r="H727" s="13">
        <f>TRUNC(G727*D727,1)</f>
        <v>6863.3</v>
      </c>
      <c r="I727" s="12">
        <f>일위대가목록!G86</f>
        <v>188</v>
      </c>
      <c r="J727" s="13">
        <f>TRUNC(I727*D727,1)</f>
        <v>210.5</v>
      </c>
      <c r="K727" s="12">
        <f t="shared" si="96"/>
        <v>6405</v>
      </c>
      <c r="L727" s="13">
        <f t="shared" si="96"/>
        <v>7173.4</v>
      </c>
      <c r="M727" s="8" t="s">
        <v>1223</v>
      </c>
      <c r="N727" s="2" t="s">
        <v>992</v>
      </c>
      <c r="O727" s="2" t="s">
        <v>1224</v>
      </c>
      <c r="P727" s="2" t="s">
        <v>64</v>
      </c>
      <c r="Q727" s="2" t="s">
        <v>65</v>
      </c>
      <c r="R727" s="2" t="s">
        <v>65</v>
      </c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2" t="s">
        <v>52</v>
      </c>
      <c r="AW727" s="2" t="s">
        <v>1579</v>
      </c>
      <c r="AX727" s="2" t="s">
        <v>52</v>
      </c>
      <c r="AY727" s="2" t="s">
        <v>52</v>
      </c>
    </row>
    <row r="728" spans="1:51" ht="30" customHeight="1">
      <c r="A728" s="8" t="s">
        <v>1226</v>
      </c>
      <c r="B728" s="8" t="s">
        <v>1227</v>
      </c>
      <c r="C728" s="8" t="s">
        <v>61</v>
      </c>
      <c r="D728" s="9">
        <v>0.1</v>
      </c>
      <c r="E728" s="12">
        <f>일위대가목록!E87</f>
        <v>795</v>
      </c>
      <c r="F728" s="13">
        <f>TRUNC(E728*D728,1)</f>
        <v>79.5</v>
      </c>
      <c r="G728" s="12">
        <f>일위대가목록!F87</f>
        <v>3393</v>
      </c>
      <c r="H728" s="13">
        <f>TRUNC(G728*D728,1)</f>
        <v>339.3</v>
      </c>
      <c r="I728" s="12">
        <f>일위대가목록!G87</f>
        <v>0</v>
      </c>
      <c r="J728" s="13">
        <f>TRUNC(I728*D728,1)</f>
        <v>0</v>
      </c>
      <c r="K728" s="12">
        <f t="shared" si="96"/>
        <v>4188</v>
      </c>
      <c r="L728" s="13">
        <f t="shared" si="96"/>
        <v>418.8</v>
      </c>
      <c r="M728" s="8" t="s">
        <v>1228</v>
      </c>
      <c r="N728" s="2" t="s">
        <v>992</v>
      </c>
      <c r="O728" s="2" t="s">
        <v>1229</v>
      </c>
      <c r="P728" s="2" t="s">
        <v>64</v>
      </c>
      <c r="Q728" s="2" t="s">
        <v>65</v>
      </c>
      <c r="R728" s="2" t="s">
        <v>65</v>
      </c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2" t="s">
        <v>52</v>
      </c>
      <c r="AW728" s="2" t="s">
        <v>1580</v>
      </c>
      <c r="AX728" s="2" t="s">
        <v>52</v>
      </c>
      <c r="AY728" s="2" t="s">
        <v>52</v>
      </c>
    </row>
    <row r="729" spans="1:51" ht="30" customHeight="1">
      <c r="A729" s="8" t="s">
        <v>361</v>
      </c>
      <c r="B729" s="8" t="s">
        <v>362</v>
      </c>
      <c r="C729" s="8" t="s">
        <v>363</v>
      </c>
      <c r="D729" s="9">
        <v>-5.6000000000000001E-2</v>
      </c>
      <c r="E729" s="12">
        <f>단가대비표!O11</f>
        <v>229</v>
      </c>
      <c r="F729" s="13">
        <f>TRUNC(E729*D729,1)</f>
        <v>-12.8</v>
      </c>
      <c r="G729" s="12">
        <f>단가대비표!P11</f>
        <v>0</v>
      </c>
      <c r="H729" s="13">
        <f>TRUNC(G729*D729,1)</f>
        <v>0</v>
      </c>
      <c r="I729" s="12">
        <f>단가대비표!V11</f>
        <v>0</v>
      </c>
      <c r="J729" s="13">
        <f>TRUNC(I729*D729,1)</f>
        <v>0</v>
      </c>
      <c r="K729" s="12">
        <f t="shared" si="96"/>
        <v>229</v>
      </c>
      <c r="L729" s="13">
        <f t="shared" si="96"/>
        <v>-12.8</v>
      </c>
      <c r="M729" s="8" t="s">
        <v>364</v>
      </c>
      <c r="N729" s="2" t="s">
        <v>992</v>
      </c>
      <c r="O729" s="2" t="s">
        <v>365</v>
      </c>
      <c r="P729" s="2" t="s">
        <v>65</v>
      </c>
      <c r="Q729" s="2" t="s">
        <v>65</v>
      </c>
      <c r="R729" s="2" t="s">
        <v>64</v>
      </c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2" t="s">
        <v>52</v>
      </c>
      <c r="AW729" s="2" t="s">
        <v>1581</v>
      </c>
      <c r="AX729" s="2" t="s">
        <v>52</v>
      </c>
      <c r="AY729" s="2" t="s">
        <v>52</v>
      </c>
    </row>
    <row r="730" spans="1:51" ht="30" customHeight="1">
      <c r="A730" s="8" t="s">
        <v>608</v>
      </c>
      <c r="B730" s="8" t="s">
        <v>52</v>
      </c>
      <c r="C730" s="8" t="s">
        <v>52</v>
      </c>
      <c r="D730" s="9"/>
      <c r="E730" s="12"/>
      <c r="F730" s="13">
        <f>TRUNC(SUMIF(N726:N729, N725, F726:F729),0)</f>
        <v>1036</v>
      </c>
      <c r="G730" s="12"/>
      <c r="H730" s="13">
        <f>TRUNC(SUMIF(N726:N729, N725, H726:H729),0)</f>
        <v>7202</v>
      </c>
      <c r="I730" s="12"/>
      <c r="J730" s="13">
        <f>TRUNC(SUMIF(N726:N729, N725, J726:J729),0)</f>
        <v>210</v>
      </c>
      <c r="K730" s="12"/>
      <c r="L730" s="13">
        <f>F730+H730+J730</f>
        <v>8448</v>
      </c>
      <c r="M730" s="8" t="s">
        <v>52</v>
      </c>
      <c r="N730" s="2" t="s">
        <v>68</v>
      </c>
      <c r="O730" s="2" t="s">
        <v>68</v>
      </c>
      <c r="P730" s="2" t="s">
        <v>52</v>
      </c>
      <c r="Q730" s="2" t="s">
        <v>52</v>
      </c>
      <c r="R730" s="2" t="s">
        <v>52</v>
      </c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2" t="s">
        <v>52</v>
      </c>
      <c r="AW730" s="2" t="s">
        <v>52</v>
      </c>
      <c r="AX730" s="2" t="s">
        <v>52</v>
      </c>
      <c r="AY730" s="2" t="s">
        <v>52</v>
      </c>
    </row>
    <row r="731" spans="1:51" ht="30" customHeight="1">
      <c r="A731" s="9"/>
      <c r="B731" s="9"/>
      <c r="C731" s="9"/>
      <c r="D731" s="9"/>
      <c r="E731" s="12"/>
      <c r="F731" s="13"/>
      <c r="G731" s="12"/>
      <c r="H731" s="13"/>
      <c r="I731" s="12"/>
      <c r="J731" s="13"/>
      <c r="K731" s="12"/>
      <c r="L731" s="13"/>
      <c r="M731" s="9"/>
    </row>
    <row r="732" spans="1:51" ht="30" customHeight="1">
      <c r="A732" s="47" t="s">
        <v>1582</v>
      </c>
      <c r="B732" s="47"/>
      <c r="C732" s="47"/>
      <c r="D732" s="47"/>
      <c r="E732" s="48"/>
      <c r="F732" s="49"/>
      <c r="G732" s="48"/>
      <c r="H732" s="49"/>
      <c r="I732" s="48"/>
      <c r="J732" s="49"/>
      <c r="K732" s="48"/>
      <c r="L732" s="49"/>
      <c r="M732" s="47"/>
      <c r="N732" s="1" t="s">
        <v>997</v>
      </c>
    </row>
    <row r="733" spans="1:51" ht="30" customHeight="1">
      <c r="A733" s="8" t="s">
        <v>1583</v>
      </c>
      <c r="B733" s="8" t="s">
        <v>1584</v>
      </c>
      <c r="C733" s="8" t="s">
        <v>363</v>
      </c>
      <c r="D733" s="9">
        <v>1.0920000000000001</v>
      </c>
      <c r="E733" s="12">
        <f>단가대비표!O25</f>
        <v>740</v>
      </c>
      <c r="F733" s="13">
        <f>TRUNC(E733*D733,1)</f>
        <v>808</v>
      </c>
      <c r="G733" s="12">
        <f>단가대비표!P25</f>
        <v>0</v>
      </c>
      <c r="H733" s="13">
        <f>TRUNC(G733*D733,1)</f>
        <v>0</v>
      </c>
      <c r="I733" s="12">
        <f>단가대비표!V25</f>
        <v>0</v>
      </c>
      <c r="J733" s="13">
        <f>TRUNC(I733*D733,1)</f>
        <v>0</v>
      </c>
      <c r="K733" s="12">
        <f t="shared" ref="K733:L736" si="97">TRUNC(E733+G733+I733,1)</f>
        <v>740</v>
      </c>
      <c r="L733" s="13">
        <f t="shared" si="97"/>
        <v>808</v>
      </c>
      <c r="M733" s="8" t="s">
        <v>52</v>
      </c>
      <c r="N733" s="2" t="s">
        <v>997</v>
      </c>
      <c r="O733" s="2" t="s">
        <v>1585</v>
      </c>
      <c r="P733" s="2" t="s">
        <v>65</v>
      </c>
      <c r="Q733" s="2" t="s">
        <v>65</v>
      </c>
      <c r="R733" s="2" t="s">
        <v>64</v>
      </c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2" t="s">
        <v>52</v>
      </c>
      <c r="AW733" s="2" t="s">
        <v>1586</v>
      </c>
      <c r="AX733" s="2" t="s">
        <v>52</v>
      </c>
      <c r="AY733" s="2" t="s">
        <v>52</v>
      </c>
    </row>
    <row r="734" spans="1:51" ht="30" customHeight="1">
      <c r="A734" s="8" t="s">
        <v>1221</v>
      </c>
      <c r="B734" s="8" t="s">
        <v>1222</v>
      </c>
      <c r="C734" s="8" t="s">
        <v>363</v>
      </c>
      <c r="D734" s="9">
        <v>1.04</v>
      </c>
      <c r="E734" s="12">
        <f>일위대가목록!E86</f>
        <v>89</v>
      </c>
      <c r="F734" s="13">
        <f>TRUNC(E734*D734,1)</f>
        <v>92.5</v>
      </c>
      <c r="G734" s="12">
        <f>일위대가목록!F86</f>
        <v>6128</v>
      </c>
      <c r="H734" s="13">
        <f>TRUNC(G734*D734,1)</f>
        <v>6373.1</v>
      </c>
      <c r="I734" s="12">
        <f>일위대가목록!G86</f>
        <v>188</v>
      </c>
      <c r="J734" s="13">
        <f>TRUNC(I734*D734,1)</f>
        <v>195.5</v>
      </c>
      <c r="K734" s="12">
        <f t="shared" si="97"/>
        <v>6405</v>
      </c>
      <c r="L734" s="13">
        <f t="shared" si="97"/>
        <v>6661.1</v>
      </c>
      <c r="M734" s="8" t="s">
        <v>1223</v>
      </c>
      <c r="N734" s="2" t="s">
        <v>997</v>
      </c>
      <c r="O734" s="2" t="s">
        <v>1224</v>
      </c>
      <c r="P734" s="2" t="s">
        <v>64</v>
      </c>
      <c r="Q734" s="2" t="s">
        <v>65</v>
      </c>
      <c r="R734" s="2" t="s">
        <v>65</v>
      </c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2" t="s">
        <v>52</v>
      </c>
      <c r="AW734" s="2" t="s">
        <v>1587</v>
      </c>
      <c r="AX734" s="2" t="s">
        <v>52</v>
      </c>
      <c r="AY734" s="2" t="s">
        <v>52</v>
      </c>
    </row>
    <row r="735" spans="1:51" ht="30" customHeight="1">
      <c r="A735" s="8" t="s">
        <v>1226</v>
      </c>
      <c r="B735" s="8" t="s">
        <v>1227</v>
      </c>
      <c r="C735" s="8" t="s">
        <v>61</v>
      </c>
      <c r="D735" s="9">
        <v>4.1000000000000002E-2</v>
      </c>
      <c r="E735" s="12">
        <f>일위대가목록!E87</f>
        <v>795</v>
      </c>
      <c r="F735" s="13">
        <f>TRUNC(E735*D735,1)</f>
        <v>32.5</v>
      </c>
      <c r="G735" s="12">
        <f>일위대가목록!F87</f>
        <v>3393</v>
      </c>
      <c r="H735" s="13">
        <f>TRUNC(G735*D735,1)</f>
        <v>139.1</v>
      </c>
      <c r="I735" s="12">
        <f>일위대가목록!G87</f>
        <v>0</v>
      </c>
      <c r="J735" s="13">
        <f>TRUNC(I735*D735,1)</f>
        <v>0</v>
      </c>
      <c r="K735" s="12">
        <f t="shared" si="97"/>
        <v>4188</v>
      </c>
      <c r="L735" s="13">
        <f t="shared" si="97"/>
        <v>171.6</v>
      </c>
      <c r="M735" s="8" t="s">
        <v>1228</v>
      </c>
      <c r="N735" s="2" t="s">
        <v>997</v>
      </c>
      <c r="O735" s="2" t="s">
        <v>1229</v>
      </c>
      <c r="P735" s="2" t="s">
        <v>64</v>
      </c>
      <c r="Q735" s="2" t="s">
        <v>65</v>
      </c>
      <c r="R735" s="2" t="s">
        <v>65</v>
      </c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2" t="s">
        <v>52</v>
      </c>
      <c r="AW735" s="2" t="s">
        <v>1588</v>
      </c>
      <c r="AX735" s="2" t="s">
        <v>52</v>
      </c>
      <c r="AY735" s="2" t="s">
        <v>52</v>
      </c>
    </row>
    <row r="736" spans="1:51" ht="30" customHeight="1">
      <c r="A736" s="8" t="s">
        <v>361</v>
      </c>
      <c r="B736" s="8" t="s">
        <v>362</v>
      </c>
      <c r="C736" s="8" t="s">
        <v>363</v>
      </c>
      <c r="D736" s="9">
        <v>-5.1999999999999998E-2</v>
      </c>
      <c r="E736" s="12">
        <f>단가대비표!O11</f>
        <v>229</v>
      </c>
      <c r="F736" s="13">
        <f>TRUNC(E736*D736,1)</f>
        <v>-11.9</v>
      </c>
      <c r="G736" s="12">
        <f>단가대비표!P11</f>
        <v>0</v>
      </c>
      <c r="H736" s="13">
        <f>TRUNC(G736*D736,1)</f>
        <v>0</v>
      </c>
      <c r="I736" s="12">
        <f>단가대비표!V11</f>
        <v>0</v>
      </c>
      <c r="J736" s="13">
        <f>TRUNC(I736*D736,1)</f>
        <v>0</v>
      </c>
      <c r="K736" s="12">
        <f t="shared" si="97"/>
        <v>229</v>
      </c>
      <c r="L736" s="13">
        <f t="shared" si="97"/>
        <v>-11.9</v>
      </c>
      <c r="M736" s="8" t="s">
        <v>364</v>
      </c>
      <c r="N736" s="2" t="s">
        <v>997</v>
      </c>
      <c r="O736" s="2" t="s">
        <v>365</v>
      </c>
      <c r="P736" s="2" t="s">
        <v>65</v>
      </c>
      <c r="Q736" s="2" t="s">
        <v>65</v>
      </c>
      <c r="R736" s="2" t="s">
        <v>64</v>
      </c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2" t="s">
        <v>52</v>
      </c>
      <c r="AW736" s="2" t="s">
        <v>1589</v>
      </c>
      <c r="AX736" s="2" t="s">
        <v>52</v>
      </c>
      <c r="AY736" s="2" t="s">
        <v>52</v>
      </c>
    </row>
    <row r="737" spans="1:51" ht="30" customHeight="1">
      <c r="A737" s="8" t="s">
        <v>608</v>
      </c>
      <c r="B737" s="8" t="s">
        <v>52</v>
      </c>
      <c r="C737" s="8" t="s">
        <v>52</v>
      </c>
      <c r="D737" s="9"/>
      <c r="E737" s="12"/>
      <c r="F737" s="13">
        <f>TRUNC(SUMIF(N733:N736, N732, F733:F736),0)</f>
        <v>921</v>
      </c>
      <c r="G737" s="12"/>
      <c r="H737" s="13">
        <f>TRUNC(SUMIF(N733:N736, N732, H733:H736),0)</f>
        <v>6512</v>
      </c>
      <c r="I737" s="12"/>
      <c r="J737" s="13">
        <f>TRUNC(SUMIF(N733:N736, N732, J733:J736),0)</f>
        <v>195</v>
      </c>
      <c r="K737" s="12"/>
      <c r="L737" s="13">
        <f>F737+H737+J737</f>
        <v>7628</v>
      </c>
      <c r="M737" s="8" t="s">
        <v>52</v>
      </c>
      <c r="N737" s="2" t="s">
        <v>68</v>
      </c>
      <c r="O737" s="2" t="s">
        <v>68</v>
      </c>
      <c r="P737" s="2" t="s">
        <v>52</v>
      </c>
      <c r="Q737" s="2" t="s">
        <v>52</v>
      </c>
      <c r="R737" s="2" t="s">
        <v>52</v>
      </c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2" t="s">
        <v>52</v>
      </c>
      <c r="AW737" s="2" t="s">
        <v>52</v>
      </c>
      <c r="AX737" s="2" t="s">
        <v>52</v>
      </c>
      <c r="AY737" s="2" t="s">
        <v>52</v>
      </c>
    </row>
    <row r="738" spans="1:51" ht="30" customHeight="1">
      <c r="A738" s="9"/>
      <c r="B738" s="9"/>
      <c r="C738" s="9"/>
      <c r="D738" s="9"/>
      <c r="E738" s="12"/>
      <c r="F738" s="13"/>
      <c r="G738" s="12"/>
      <c r="H738" s="13"/>
      <c r="I738" s="12"/>
      <c r="J738" s="13"/>
      <c r="K738" s="12"/>
      <c r="L738" s="13"/>
      <c r="M738" s="9"/>
    </row>
    <row r="739" spans="1:51" ht="30" customHeight="1">
      <c r="A739" s="47" t="s">
        <v>1590</v>
      </c>
      <c r="B739" s="47"/>
      <c r="C739" s="47"/>
      <c r="D739" s="47"/>
      <c r="E739" s="48"/>
      <c r="F739" s="49"/>
      <c r="G739" s="48"/>
      <c r="H739" s="49"/>
      <c r="I739" s="48"/>
      <c r="J739" s="49"/>
      <c r="K739" s="48"/>
      <c r="L739" s="49"/>
      <c r="M739" s="47"/>
      <c r="N739" s="1" t="s">
        <v>1563</v>
      </c>
    </row>
    <row r="740" spans="1:51" ht="30" customHeight="1">
      <c r="A740" s="8" t="s">
        <v>1560</v>
      </c>
      <c r="B740" s="8" t="s">
        <v>1592</v>
      </c>
      <c r="C740" s="8" t="s">
        <v>61</v>
      </c>
      <c r="D740" s="9">
        <v>1</v>
      </c>
      <c r="E740" s="12">
        <f>일위대가목록!E129</f>
        <v>900</v>
      </c>
      <c r="F740" s="13">
        <f>TRUNC(E740*D740,1)</f>
        <v>900</v>
      </c>
      <c r="G740" s="12">
        <f>일위대가목록!F129</f>
        <v>0</v>
      </c>
      <c r="H740" s="13">
        <f>TRUNC(G740*D740,1)</f>
        <v>0</v>
      </c>
      <c r="I740" s="12">
        <f>일위대가목록!G129</f>
        <v>0</v>
      </c>
      <c r="J740" s="13">
        <f>TRUNC(I740*D740,1)</f>
        <v>0</v>
      </c>
      <c r="K740" s="12">
        <f>TRUNC(E740+G740+I740,1)</f>
        <v>900</v>
      </c>
      <c r="L740" s="13">
        <f>TRUNC(F740+H740+J740,1)</f>
        <v>900</v>
      </c>
      <c r="M740" s="8" t="s">
        <v>1593</v>
      </c>
      <c r="N740" s="2" t="s">
        <v>1563</v>
      </c>
      <c r="O740" s="2" t="s">
        <v>1594</v>
      </c>
      <c r="P740" s="2" t="s">
        <v>64</v>
      </c>
      <c r="Q740" s="2" t="s">
        <v>65</v>
      </c>
      <c r="R740" s="2" t="s">
        <v>65</v>
      </c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2" t="s">
        <v>52</v>
      </c>
      <c r="AW740" s="2" t="s">
        <v>1595</v>
      </c>
      <c r="AX740" s="2" t="s">
        <v>52</v>
      </c>
      <c r="AY740" s="2" t="s">
        <v>52</v>
      </c>
    </row>
    <row r="741" spans="1:51" ht="30" customHeight="1">
      <c r="A741" s="8" t="s">
        <v>1560</v>
      </c>
      <c r="B741" s="8" t="s">
        <v>1596</v>
      </c>
      <c r="C741" s="8" t="s">
        <v>61</v>
      </c>
      <c r="D741" s="9">
        <v>1</v>
      </c>
      <c r="E741" s="12">
        <f>일위대가목록!E130</f>
        <v>0</v>
      </c>
      <c r="F741" s="13">
        <f>TRUNC(E741*D741,1)</f>
        <v>0</v>
      </c>
      <c r="G741" s="12">
        <f>일위대가목록!F130</f>
        <v>9050</v>
      </c>
      <c r="H741" s="13">
        <f>TRUNC(G741*D741,1)</f>
        <v>9050</v>
      </c>
      <c r="I741" s="12">
        <f>일위대가목록!G130</f>
        <v>0</v>
      </c>
      <c r="J741" s="13">
        <f>TRUNC(I741*D741,1)</f>
        <v>0</v>
      </c>
      <c r="K741" s="12">
        <f>TRUNC(E741+G741+I741,1)</f>
        <v>9050</v>
      </c>
      <c r="L741" s="13">
        <f>TRUNC(F741+H741+J741,1)</f>
        <v>9050</v>
      </c>
      <c r="M741" s="8" t="s">
        <v>1597</v>
      </c>
      <c r="N741" s="2" t="s">
        <v>1563</v>
      </c>
      <c r="O741" s="2" t="s">
        <v>1598</v>
      </c>
      <c r="P741" s="2" t="s">
        <v>64</v>
      </c>
      <c r="Q741" s="2" t="s">
        <v>65</v>
      </c>
      <c r="R741" s="2" t="s">
        <v>65</v>
      </c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2" t="s">
        <v>52</v>
      </c>
      <c r="AW741" s="2" t="s">
        <v>1599</v>
      </c>
      <c r="AX741" s="2" t="s">
        <v>52</v>
      </c>
      <c r="AY741" s="2" t="s">
        <v>52</v>
      </c>
    </row>
    <row r="742" spans="1:51" ht="30" customHeight="1">
      <c r="A742" s="8" t="s">
        <v>608</v>
      </c>
      <c r="B742" s="8" t="s">
        <v>52</v>
      </c>
      <c r="C742" s="8" t="s">
        <v>52</v>
      </c>
      <c r="D742" s="9"/>
      <c r="E742" s="12"/>
      <c r="F742" s="13">
        <f>TRUNC(SUMIF(N740:N741, N739, F740:F741),0)</f>
        <v>900</v>
      </c>
      <c r="G742" s="12"/>
      <c r="H742" s="13">
        <f>TRUNC(SUMIF(N740:N741, N739, H740:H741),0)</f>
        <v>9050</v>
      </c>
      <c r="I742" s="12"/>
      <c r="J742" s="13">
        <f>TRUNC(SUMIF(N740:N741, N739, J740:J741),0)</f>
        <v>0</v>
      </c>
      <c r="K742" s="12"/>
      <c r="L742" s="13">
        <f>F742+H742+J742</f>
        <v>9950</v>
      </c>
      <c r="M742" s="8" t="s">
        <v>52</v>
      </c>
      <c r="N742" s="2" t="s">
        <v>68</v>
      </c>
      <c r="O742" s="2" t="s">
        <v>68</v>
      </c>
      <c r="P742" s="2" t="s">
        <v>52</v>
      </c>
      <c r="Q742" s="2" t="s">
        <v>52</v>
      </c>
      <c r="R742" s="2" t="s">
        <v>52</v>
      </c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2" t="s">
        <v>52</v>
      </c>
      <c r="AW742" s="2" t="s">
        <v>52</v>
      </c>
      <c r="AX742" s="2" t="s">
        <v>52</v>
      </c>
      <c r="AY742" s="2" t="s">
        <v>52</v>
      </c>
    </row>
    <row r="743" spans="1:51" ht="30" customHeight="1">
      <c r="A743" s="9"/>
      <c r="B743" s="9"/>
      <c r="C743" s="9"/>
      <c r="D743" s="9"/>
      <c r="E743" s="12"/>
      <c r="F743" s="13"/>
      <c r="G743" s="12"/>
      <c r="H743" s="13"/>
      <c r="I743" s="12"/>
      <c r="J743" s="13"/>
      <c r="K743" s="12"/>
      <c r="L743" s="13"/>
      <c r="M743" s="9"/>
    </row>
    <row r="744" spans="1:51" ht="30" customHeight="1">
      <c r="A744" s="47" t="s">
        <v>1600</v>
      </c>
      <c r="B744" s="47"/>
      <c r="C744" s="47"/>
      <c r="D744" s="47"/>
      <c r="E744" s="48"/>
      <c r="F744" s="49"/>
      <c r="G744" s="48"/>
      <c r="H744" s="49"/>
      <c r="I744" s="48"/>
      <c r="J744" s="49"/>
      <c r="K744" s="48"/>
      <c r="L744" s="49"/>
      <c r="M744" s="47"/>
      <c r="N744" s="1" t="s">
        <v>1594</v>
      </c>
    </row>
    <row r="745" spans="1:51" ht="30" customHeight="1">
      <c r="A745" s="8" t="s">
        <v>1601</v>
      </c>
      <c r="B745" s="8" t="s">
        <v>1602</v>
      </c>
      <c r="C745" s="8" t="s">
        <v>797</v>
      </c>
      <c r="D745" s="9">
        <v>0.16600000000000001</v>
      </c>
      <c r="E745" s="12">
        <f>단가대비표!O76</f>
        <v>5060</v>
      </c>
      <c r="F745" s="13">
        <f>TRUNC(E745*D745,1)</f>
        <v>839.9</v>
      </c>
      <c r="G745" s="12">
        <f>단가대비표!P76</f>
        <v>0</v>
      </c>
      <c r="H745" s="13">
        <f>TRUNC(G745*D745,1)</f>
        <v>0</v>
      </c>
      <c r="I745" s="12">
        <f>단가대비표!V76</f>
        <v>0</v>
      </c>
      <c r="J745" s="13">
        <f>TRUNC(I745*D745,1)</f>
        <v>0</v>
      </c>
      <c r="K745" s="12">
        <f t="shared" ref="K745:L747" si="98">TRUNC(E745+G745+I745,1)</f>
        <v>5060</v>
      </c>
      <c r="L745" s="13">
        <f t="shared" si="98"/>
        <v>839.9</v>
      </c>
      <c r="M745" s="8" t="s">
        <v>52</v>
      </c>
      <c r="N745" s="2" t="s">
        <v>1594</v>
      </c>
      <c r="O745" s="2" t="s">
        <v>1603</v>
      </c>
      <c r="P745" s="2" t="s">
        <v>65</v>
      </c>
      <c r="Q745" s="2" t="s">
        <v>65</v>
      </c>
      <c r="R745" s="2" t="s">
        <v>64</v>
      </c>
      <c r="S745" s="3"/>
      <c r="T745" s="3"/>
      <c r="U745" s="3"/>
      <c r="V745" s="3">
        <v>1</v>
      </c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2" t="s">
        <v>52</v>
      </c>
      <c r="AW745" s="2" t="s">
        <v>1604</v>
      </c>
      <c r="AX745" s="2" t="s">
        <v>52</v>
      </c>
      <c r="AY745" s="2" t="s">
        <v>52</v>
      </c>
    </row>
    <row r="746" spans="1:51" ht="30" customHeight="1">
      <c r="A746" s="8" t="s">
        <v>1295</v>
      </c>
      <c r="B746" s="8" t="s">
        <v>1296</v>
      </c>
      <c r="C746" s="8" t="s">
        <v>797</v>
      </c>
      <c r="D746" s="9">
        <v>8.0000000000000002E-3</v>
      </c>
      <c r="E746" s="12">
        <f>단가대비표!O78</f>
        <v>3194.44</v>
      </c>
      <c r="F746" s="13">
        <f>TRUNC(E746*D746,1)</f>
        <v>25.5</v>
      </c>
      <c r="G746" s="12">
        <f>단가대비표!P78</f>
        <v>0</v>
      </c>
      <c r="H746" s="13">
        <f>TRUNC(G746*D746,1)</f>
        <v>0</v>
      </c>
      <c r="I746" s="12">
        <f>단가대비표!V78</f>
        <v>0</v>
      </c>
      <c r="J746" s="13">
        <f>TRUNC(I746*D746,1)</f>
        <v>0</v>
      </c>
      <c r="K746" s="12">
        <f t="shared" si="98"/>
        <v>3194.4</v>
      </c>
      <c r="L746" s="13">
        <f t="shared" si="98"/>
        <v>25.5</v>
      </c>
      <c r="M746" s="8" t="s">
        <v>52</v>
      </c>
      <c r="N746" s="2" t="s">
        <v>1594</v>
      </c>
      <c r="O746" s="2" t="s">
        <v>1297</v>
      </c>
      <c r="P746" s="2" t="s">
        <v>65</v>
      </c>
      <c r="Q746" s="2" t="s">
        <v>65</v>
      </c>
      <c r="R746" s="2" t="s">
        <v>64</v>
      </c>
      <c r="S746" s="3"/>
      <c r="T746" s="3"/>
      <c r="U746" s="3"/>
      <c r="V746" s="3">
        <v>1</v>
      </c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2" t="s">
        <v>52</v>
      </c>
      <c r="AW746" s="2" t="s">
        <v>1605</v>
      </c>
      <c r="AX746" s="2" t="s">
        <v>52</v>
      </c>
      <c r="AY746" s="2" t="s">
        <v>52</v>
      </c>
    </row>
    <row r="747" spans="1:51" ht="30" customHeight="1">
      <c r="A747" s="8" t="s">
        <v>734</v>
      </c>
      <c r="B747" s="8" t="s">
        <v>1606</v>
      </c>
      <c r="C747" s="8" t="s">
        <v>312</v>
      </c>
      <c r="D747" s="9">
        <v>1</v>
      </c>
      <c r="E747" s="12">
        <f>TRUNC(SUMIF(V745:V747, RIGHTB(O747, 1), F745:F747)*U747, 2)</f>
        <v>34.61</v>
      </c>
      <c r="F747" s="13">
        <f>TRUNC(E747*D747,1)</f>
        <v>34.6</v>
      </c>
      <c r="G747" s="12">
        <v>0</v>
      </c>
      <c r="H747" s="13">
        <f>TRUNC(G747*D747,1)</f>
        <v>0</v>
      </c>
      <c r="I747" s="12">
        <v>0</v>
      </c>
      <c r="J747" s="13">
        <f>TRUNC(I747*D747,1)</f>
        <v>0</v>
      </c>
      <c r="K747" s="12">
        <f t="shared" si="98"/>
        <v>34.6</v>
      </c>
      <c r="L747" s="13">
        <f t="shared" si="98"/>
        <v>34.6</v>
      </c>
      <c r="M747" s="8" t="s">
        <v>52</v>
      </c>
      <c r="N747" s="2" t="s">
        <v>1594</v>
      </c>
      <c r="O747" s="2" t="s">
        <v>313</v>
      </c>
      <c r="P747" s="2" t="s">
        <v>65</v>
      </c>
      <c r="Q747" s="2" t="s">
        <v>65</v>
      </c>
      <c r="R747" s="2" t="s">
        <v>65</v>
      </c>
      <c r="S747" s="3">
        <v>0</v>
      </c>
      <c r="T747" s="3">
        <v>0</v>
      </c>
      <c r="U747" s="3">
        <v>0.04</v>
      </c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2" t="s">
        <v>52</v>
      </c>
      <c r="AW747" s="2" t="s">
        <v>1607</v>
      </c>
      <c r="AX747" s="2" t="s">
        <v>52</v>
      </c>
      <c r="AY747" s="2" t="s">
        <v>52</v>
      </c>
    </row>
    <row r="748" spans="1:51" ht="30" customHeight="1">
      <c r="A748" s="8" t="s">
        <v>608</v>
      </c>
      <c r="B748" s="8" t="s">
        <v>52</v>
      </c>
      <c r="C748" s="8" t="s">
        <v>52</v>
      </c>
      <c r="D748" s="9"/>
      <c r="E748" s="12"/>
      <c r="F748" s="13">
        <f>TRUNC(SUMIF(N745:N747, N744, F745:F747),0)</f>
        <v>900</v>
      </c>
      <c r="G748" s="12"/>
      <c r="H748" s="13">
        <f>TRUNC(SUMIF(N745:N747, N744, H745:H747),0)</f>
        <v>0</v>
      </c>
      <c r="I748" s="12"/>
      <c r="J748" s="13">
        <f>TRUNC(SUMIF(N745:N747, N744, J745:J747),0)</f>
        <v>0</v>
      </c>
      <c r="K748" s="12"/>
      <c r="L748" s="13">
        <f>F748+H748+J748</f>
        <v>900</v>
      </c>
      <c r="M748" s="8" t="s">
        <v>52</v>
      </c>
      <c r="N748" s="2" t="s">
        <v>68</v>
      </c>
      <c r="O748" s="2" t="s">
        <v>68</v>
      </c>
      <c r="P748" s="2" t="s">
        <v>52</v>
      </c>
      <c r="Q748" s="2" t="s">
        <v>52</v>
      </c>
      <c r="R748" s="2" t="s">
        <v>52</v>
      </c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2" t="s">
        <v>52</v>
      </c>
      <c r="AW748" s="2" t="s">
        <v>52</v>
      </c>
      <c r="AX748" s="2" t="s">
        <v>52</v>
      </c>
      <c r="AY748" s="2" t="s">
        <v>52</v>
      </c>
    </row>
    <row r="749" spans="1:51" ht="30" customHeight="1">
      <c r="A749" s="9"/>
      <c r="B749" s="9"/>
      <c r="C749" s="9"/>
      <c r="D749" s="9"/>
      <c r="E749" s="12"/>
      <c r="F749" s="13"/>
      <c r="G749" s="12"/>
      <c r="H749" s="13"/>
      <c r="I749" s="12"/>
      <c r="J749" s="13"/>
      <c r="K749" s="12"/>
      <c r="L749" s="13"/>
      <c r="M749" s="9"/>
    </row>
    <row r="750" spans="1:51" ht="30" customHeight="1">
      <c r="A750" s="47" t="s">
        <v>1608</v>
      </c>
      <c r="B750" s="47"/>
      <c r="C750" s="47"/>
      <c r="D750" s="47"/>
      <c r="E750" s="48"/>
      <c r="F750" s="49"/>
      <c r="G750" s="48"/>
      <c r="H750" s="49"/>
      <c r="I750" s="48"/>
      <c r="J750" s="49"/>
      <c r="K750" s="48"/>
      <c r="L750" s="49"/>
      <c r="M750" s="47"/>
      <c r="N750" s="1" t="s">
        <v>1598</v>
      </c>
    </row>
    <row r="751" spans="1:51" ht="30" customHeight="1">
      <c r="A751" s="8" t="s">
        <v>1302</v>
      </c>
      <c r="B751" s="8" t="s">
        <v>612</v>
      </c>
      <c r="C751" s="8" t="s">
        <v>605</v>
      </c>
      <c r="D751" s="9">
        <v>0.02</v>
      </c>
      <c r="E751" s="12">
        <f>단가대비표!O100</f>
        <v>0</v>
      </c>
      <c r="F751" s="13">
        <f>TRUNC(E751*D751,1)</f>
        <v>0</v>
      </c>
      <c r="G751" s="12">
        <f>단가대비표!P100</f>
        <v>198613</v>
      </c>
      <c r="H751" s="13">
        <f>TRUNC(G751*D751,1)</f>
        <v>3972.2</v>
      </c>
      <c r="I751" s="12">
        <f>단가대비표!V100</f>
        <v>0</v>
      </c>
      <c r="J751" s="13">
        <f>TRUNC(I751*D751,1)</f>
        <v>0</v>
      </c>
      <c r="K751" s="12">
        <f t="shared" ref="K751:L754" si="99">TRUNC(E751+G751+I751,1)</f>
        <v>198613</v>
      </c>
      <c r="L751" s="13">
        <f t="shared" si="99"/>
        <v>3972.2</v>
      </c>
      <c r="M751" s="8" t="s">
        <v>52</v>
      </c>
      <c r="N751" s="2" t="s">
        <v>1598</v>
      </c>
      <c r="O751" s="2" t="s">
        <v>1303</v>
      </c>
      <c r="P751" s="2" t="s">
        <v>65</v>
      </c>
      <c r="Q751" s="2" t="s">
        <v>65</v>
      </c>
      <c r="R751" s="2" t="s">
        <v>64</v>
      </c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2" t="s">
        <v>52</v>
      </c>
      <c r="AW751" s="2" t="s">
        <v>1609</v>
      </c>
      <c r="AX751" s="2" t="s">
        <v>52</v>
      </c>
      <c r="AY751" s="2" t="s">
        <v>52</v>
      </c>
    </row>
    <row r="752" spans="1:51" ht="30" customHeight="1">
      <c r="A752" s="8" t="s">
        <v>603</v>
      </c>
      <c r="B752" s="8" t="s">
        <v>604</v>
      </c>
      <c r="C752" s="8" t="s">
        <v>605</v>
      </c>
      <c r="D752" s="9">
        <v>4.0000000000000001E-3</v>
      </c>
      <c r="E752" s="12">
        <f>단가대비표!O88</f>
        <v>0</v>
      </c>
      <c r="F752" s="13">
        <f>TRUNC(E752*D752,1)</f>
        <v>0</v>
      </c>
      <c r="G752" s="12">
        <f>단가대비표!P88</f>
        <v>138290</v>
      </c>
      <c r="H752" s="13">
        <f>TRUNC(G752*D752,1)</f>
        <v>553.1</v>
      </c>
      <c r="I752" s="12">
        <f>단가대비표!V88</f>
        <v>0</v>
      </c>
      <c r="J752" s="13">
        <f>TRUNC(I752*D752,1)</f>
        <v>0</v>
      </c>
      <c r="K752" s="12">
        <f t="shared" si="99"/>
        <v>138290</v>
      </c>
      <c r="L752" s="13">
        <f t="shared" si="99"/>
        <v>553.1</v>
      </c>
      <c r="M752" s="8" t="s">
        <v>52</v>
      </c>
      <c r="N752" s="2" t="s">
        <v>1598</v>
      </c>
      <c r="O752" s="2" t="s">
        <v>606</v>
      </c>
      <c r="P752" s="2" t="s">
        <v>65</v>
      </c>
      <c r="Q752" s="2" t="s">
        <v>65</v>
      </c>
      <c r="R752" s="2" t="s">
        <v>64</v>
      </c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2" t="s">
        <v>52</v>
      </c>
      <c r="AW752" s="2" t="s">
        <v>1610</v>
      </c>
      <c r="AX752" s="2" t="s">
        <v>52</v>
      </c>
      <c r="AY752" s="2" t="s">
        <v>52</v>
      </c>
    </row>
    <row r="753" spans="1:51" ht="30" customHeight="1">
      <c r="A753" s="8" t="s">
        <v>1302</v>
      </c>
      <c r="B753" s="8" t="s">
        <v>612</v>
      </c>
      <c r="C753" s="8" t="s">
        <v>605</v>
      </c>
      <c r="D753" s="9">
        <v>0.02</v>
      </c>
      <c r="E753" s="12">
        <f>단가대비표!O100</f>
        <v>0</v>
      </c>
      <c r="F753" s="13">
        <f>TRUNC(E753*D753,1)</f>
        <v>0</v>
      </c>
      <c r="G753" s="12">
        <f>단가대비표!P100</f>
        <v>198613</v>
      </c>
      <c r="H753" s="13">
        <f>TRUNC(G753*D753,1)</f>
        <v>3972.2</v>
      </c>
      <c r="I753" s="12">
        <f>단가대비표!V100</f>
        <v>0</v>
      </c>
      <c r="J753" s="13">
        <f>TRUNC(I753*D753,1)</f>
        <v>0</v>
      </c>
      <c r="K753" s="12">
        <f t="shared" si="99"/>
        <v>198613</v>
      </c>
      <c r="L753" s="13">
        <f t="shared" si="99"/>
        <v>3972.2</v>
      </c>
      <c r="M753" s="8" t="s">
        <v>52</v>
      </c>
      <c r="N753" s="2" t="s">
        <v>1598</v>
      </c>
      <c r="O753" s="2" t="s">
        <v>1303</v>
      </c>
      <c r="P753" s="2" t="s">
        <v>65</v>
      </c>
      <c r="Q753" s="2" t="s">
        <v>65</v>
      </c>
      <c r="R753" s="2" t="s">
        <v>64</v>
      </c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2" t="s">
        <v>52</v>
      </c>
      <c r="AW753" s="2" t="s">
        <v>1609</v>
      </c>
      <c r="AX753" s="2" t="s">
        <v>52</v>
      </c>
      <c r="AY753" s="2" t="s">
        <v>52</v>
      </c>
    </row>
    <row r="754" spans="1:51" ht="30" customHeight="1">
      <c r="A754" s="8" t="s">
        <v>603</v>
      </c>
      <c r="B754" s="8" t="s">
        <v>604</v>
      </c>
      <c r="C754" s="8" t="s">
        <v>605</v>
      </c>
      <c r="D754" s="9">
        <v>4.0000000000000001E-3</v>
      </c>
      <c r="E754" s="12">
        <f>단가대비표!O88</f>
        <v>0</v>
      </c>
      <c r="F754" s="13">
        <f>TRUNC(E754*D754,1)</f>
        <v>0</v>
      </c>
      <c r="G754" s="12">
        <f>단가대비표!P88</f>
        <v>138290</v>
      </c>
      <c r="H754" s="13">
        <f>TRUNC(G754*D754,1)</f>
        <v>553.1</v>
      </c>
      <c r="I754" s="12">
        <f>단가대비표!V88</f>
        <v>0</v>
      </c>
      <c r="J754" s="13">
        <f>TRUNC(I754*D754,1)</f>
        <v>0</v>
      </c>
      <c r="K754" s="12">
        <f t="shared" si="99"/>
        <v>138290</v>
      </c>
      <c r="L754" s="13">
        <f t="shared" si="99"/>
        <v>553.1</v>
      </c>
      <c r="M754" s="8" t="s">
        <v>52</v>
      </c>
      <c r="N754" s="2" t="s">
        <v>1598</v>
      </c>
      <c r="O754" s="2" t="s">
        <v>606</v>
      </c>
      <c r="P754" s="2" t="s">
        <v>65</v>
      </c>
      <c r="Q754" s="2" t="s">
        <v>65</v>
      </c>
      <c r="R754" s="2" t="s">
        <v>64</v>
      </c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2" t="s">
        <v>52</v>
      </c>
      <c r="AW754" s="2" t="s">
        <v>1610</v>
      </c>
      <c r="AX754" s="2" t="s">
        <v>52</v>
      </c>
      <c r="AY754" s="2" t="s">
        <v>52</v>
      </c>
    </row>
    <row r="755" spans="1:51" ht="30" customHeight="1">
      <c r="A755" s="8" t="s">
        <v>608</v>
      </c>
      <c r="B755" s="8" t="s">
        <v>52</v>
      </c>
      <c r="C755" s="8" t="s">
        <v>52</v>
      </c>
      <c r="D755" s="9"/>
      <c r="E755" s="12"/>
      <c r="F755" s="13">
        <f>TRUNC(SUMIF(N751:N754, N750, F751:F754),0)</f>
        <v>0</v>
      </c>
      <c r="G755" s="12"/>
      <c r="H755" s="13">
        <f>TRUNC(SUMIF(N751:N754, N750, H751:H754),0)</f>
        <v>9050</v>
      </c>
      <c r="I755" s="12"/>
      <c r="J755" s="13">
        <f>TRUNC(SUMIF(N751:N754, N750, J751:J754),0)</f>
        <v>0</v>
      </c>
      <c r="K755" s="12"/>
      <c r="L755" s="13">
        <f>F755+H755+J755</f>
        <v>9050</v>
      </c>
      <c r="M755" s="8" t="s">
        <v>52</v>
      </c>
      <c r="N755" s="2" t="s">
        <v>68</v>
      </c>
      <c r="O755" s="2" t="s">
        <v>68</v>
      </c>
      <c r="P755" s="2" t="s">
        <v>52</v>
      </c>
      <c r="Q755" s="2" t="s">
        <v>52</v>
      </c>
      <c r="R755" s="2" t="s">
        <v>52</v>
      </c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2" t="s">
        <v>52</v>
      </c>
      <c r="AW755" s="2" t="s">
        <v>52</v>
      </c>
      <c r="AX755" s="2" t="s">
        <v>52</v>
      </c>
      <c r="AY755" s="2" t="s">
        <v>52</v>
      </c>
    </row>
    <row r="756" spans="1:51" ht="30" customHeight="1">
      <c r="A756" s="9"/>
      <c r="B756" s="9"/>
      <c r="C756" s="9"/>
      <c r="D756" s="9"/>
      <c r="E756" s="12"/>
      <c r="F756" s="13"/>
      <c r="G756" s="12"/>
      <c r="H756" s="13"/>
      <c r="I756" s="12"/>
      <c r="J756" s="13"/>
      <c r="K756" s="12"/>
      <c r="L756" s="13"/>
      <c r="M756" s="9"/>
    </row>
    <row r="757" spans="1:51" ht="30" customHeight="1">
      <c r="A757" s="47" t="s">
        <v>1611</v>
      </c>
      <c r="B757" s="47"/>
      <c r="C757" s="47"/>
      <c r="D757" s="47"/>
      <c r="E757" s="48"/>
      <c r="F757" s="49"/>
      <c r="G757" s="48"/>
      <c r="H757" s="49"/>
      <c r="I757" s="48"/>
      <c r="J757" s="49"/>
      <c r="K757" s="48"/>
      <c r="L757" s="49"/>
      <c r="M757" s="47"/>
      <c r="N757" s="1" t="s">
        <v>1008</v>
      </c>
    </row>
    <row r="758" spans="1:51" ht="30" customHeight="1">
      <c r="A758" s="8" t="s">
        <v>1612</v>
      </c>
      <c r="B758" s="8" t="s">
        <v>1613</v>
      </c>
      <c r="C758" s="8" t="s">
        <v>363</v>
      </c>
      <c r="D758" s="9">
        <v>5.94</v>
      </c>
      <c r="E758" s="12">
        <f>단가대비표!O26</f>
        <v>4030</v>
      </c>
      <c r="F758" s="13">
        <f>TRUNC(E758*D758,1)</f>
        <v>23938.2</v>
      </c>
      <c r="G758" s="12">
        <f>단가대비표!P26</f>
        <v>0</v>
      </c>
      <c r="H758" s="13">
        <f>TRUNC(G758*D758,1)</f>
        <v>0</v>
      </c>
      <c r="I758" s="12">
        <f>단가대비표!V26</f>
        <v>0</v>
      </c>
      <c r="J758" s="13">
        <f>TRUNC(I758*D758,1)</f>
        <v>0</v>
      </c>
      <c r="K758" s="12">
        <f t="shared" ref="K758:L760" si="100">TRUNC(E758+G758+I758,1)</f>
        <v>4030</v>
      </c>
      <c r="L758" s="13">
        <f t="shared" si="100"/>
        <v>23938.2</v>
      </c>
      <c r="M758" s="8" t="s">
        <v>52</v>
      </c>
      <c r="N758" s="2" t="s">
        <v>1008</v>
      </c>
      <c r="O758" s="2" t="s">
        <v>1614</v>
      </c>
      <c r="P758" s="2" t="s">
        <v>65</v>
      </c>
      <c r="Q758" s="2" t="s">
        <v>65</v>
      </c>
      <c r="R758" s="2" t="s">
        <v>64</v>
      </c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2" t="s">
        <v>52</v>
      </c>
      <c r="AW758" s="2" t="s">
        <v>1615</v>
      </c>
      <c r="AX758" s="2" t="s">
        <v>52</v>
      </c>
      <c r="AY758" s="2" t="s">
        <v>52</v>
      </c>
    </row>
    <row r="759" spans="1:51" ht="30" customHeight="1">
      <c r="A759" s="8" t="s">
        <v>1616</v>
      </c>
      <c r="B759" s="8" t="s">
        <v>1617</v>
      </c>
      <c r="C759" s="8" t="s">
        <v>1618</v>
      </c>
      <c r="D759" s="9">
        <v>5.4</v>
      </c>
      <c r="E759" s="12">
        <f>일위대가목록!E133</f>
        <v>528</v>
      </c>
      <c r="F759" s="13">
        <f>TRUNC(E759*D759,1)</f>
        <v>2851.2</v>
      </c>
      <c r="G759" s="12">
        <f>일위대가목록!F133</f>
        <v>5867</v>
      </c>
      <c r="H759" s="13">
        <f>TRUNC(G759*D759,1)</f>
        <v>31681.8</v>
      </c>
      <c r="I759" s="12">
        <f>일위대가목록!G133</f>
        <v>13</v>
      </c>
      <c r="J759" s="13">
        <f>TRUNC(I759*D759,1)</f>
        <v>70.2</v>
      </c>
      <c r="K759" s="12">
        <f t="shared" si="100"/>
        <v>6408</v>
      </c>
      <c r="L759" s="13">
        <f t="shared" si="100"/>
        <v>34603.199999999997</v>
      </c>
      <c r="M759" s="8" t="s">
        <v>1619</v>
      </c>
      <c r="N759" s="2" t="s">
        <v>1008</v>
      </c>
      <c r="O759" s="2" t="s">
        <v>1620</v>
      </c>
      <c r="P759" s="2" t="s">
        <v>64</v>
      </c>
      <c r="Q759" s="2" t="s">
        <v>65</v>
      </c>
      <c r="R759" s="2" t="s">
        <v>65</v>
      </c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2" t="s">
        <v>52</v>
      </c>
      <c r="AW759" s="2" t="s">
        <v>1621</v>
      </c>
      <c r="AX759" s="2" t="s">
        <v>52</v>
      </c>
      <c r="AY759" s="2" t="s">
        <v>52</v>
      </c>
    </row>
    <row r="760" spans="1:51" ht="30" customHeight="1">
      <c r="A760" s="8" t="s">
        <v>361</v>
      </c>
      <c r="B760" s="8" t="s">
        <v>574</v>
      </c>
      <c r="C760" s="8" t="s">
        <v>363</v>
      </c>
      <c r="D760" s="9">
        <v>-0.54</v>
      </c>
      <c r="E760" s="12">
        <f>단가대비표!O12</f>
        <v>1550</v>
      </c>
      <c r="F760" s="13">
        <f>TRUNC(E760*D760,1)</f>
        <v>-837</v>
      </c>
      <c r="G760" s="12">
        <f>단가대비표!P12</f>
        <v>0</v>
      </c>
      <c r="H760" s="13">
        <f>TRUNC(G760*D760,1)</f>
        <v>0</v>
      </c>
      <c r="I760" s="12">
        <f>단가대비표!V12</f>
        <v>0</v>
      </c>
      <c r="J760" s="13">
        <f>TRUNC(I760*D760,1)</f>
        <v>0</v>
      </c>
      <c r="K760" s="12">
        <f t="shared" si="100"/>
        <v>1550</v>
      </c>
      <c r="L760" s="13">
        <f t="shared" si="100"/>
        <v>-837</v>
      </c>
      <c r="M760" s="8" t="s">
        <v>364</v>
      </c>
      <c r="N760" s="2" t="s">
        <v>1008</v>
      </c>
      <c r="O760" s="2" t="s">
        <v>575</v>
      </c>
      <c r="P760" s="2" t="s">
        <v>65</v>
      </c>
      <c r="Q760" s="2" t="s">
        <v>65</v>
      </c>
      <c r="R760" s="2" t="s">
        <v>64</v>
      </c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2" t="s">
        <v>52</v>
      </c>
      <c r="AW760" s="2" t="s">
        <v>1622</v>
      </c>
      <c r="AX760" s="2" t="s">
        <v>52</v>
      </c>
      <c r="AY760" s="2" t="s">
        <v>52</v>
      </c>
    </row>
    <row r="761" spans="1:51" ht="30" customHeight="1">
      <c r="A761" s="8" t="s">
        <v>608</v>
      </c>
      <c r="B761" s="8" t="s">
        <v>52</v>
      </c>
      <c r="C761" s="8" t="s">
        <v>52</v>
      </c>
      <c r="D761" s="9"/>
      <c r="E761" s="12"/>
      <c r="F761" s="13">
        <f>TRUNC(SUMIF(N758:N760, N757, F758:F760),0)</f>
        <v>25952</v>
      </c>
      <c r="G761" s="12"/>
      <c r="H761" s="13">
        <f>TRUNC(SUMIF(N758:N760, N757, H758:H760),0)</f>
        <v>31681</v>
      </c>
      <c r="I761" s="12"/>
      <c r="J761" s="13">
        <f>TRUNC(SUMIF(N758:N760, N757, J758:J760),0)</f>
        <v>70</v>
      </c>
      <c r="K761" s="12"/>
      <c r="L761" s="13">
        <f>F761+H761+J761</f>
        <v>57703</v>
      </c>
      <c r="M761" s="8" t="s">
        <v>52</v>
      </c>
      <c r="N761" s="2" t="s">
        <v>68</v>
      </c>
      <c r="O761" s="2" t="s">
        <v>68</v>
      </c>
      <c r="P761" s="2" t="s">
        <v>52</v>
      </c>
      <c r="Q761" s="2" t="s">
        <v>52</v>
      </c>
      <c r="R761" s="2" t="s">
        <v>52</v>
      </c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2" t="s">
        <v>52</v>
      </c>
      <c r="AW761" s="2" t="s">
        <v>52</v>
      </c>
      <c r="AX761" s="2" t="s">
        <v>52</v>
      </c>
      <c r="AY761" s="2" t="s">
        <v>52</v>
      </c>
    </row>
    <row r="762" spans="1:51" ht="30" customHeight="1">
      <c r="A762" s="9"/>
      <c r="B762" s="9"/>
      <c r="C762" s="9"/>
      <c r="D762" s="9"/>
      <c r="E762" s="12"/>
      <c r="F762" s="13"/>
      <c r="G762" s="12"/>
      <c r="H762" s="13"/>
      <c r="I762" s="12"/>
      <c r="J762" s="13"/>
      <c r="K762" s="12"/>
      <c r="L762" s="13"/>
      <c r="M762" s="9"/>
    </row>
    <row r="763" spans="1:51" ht="30" customHeight="1">
      <c r="A763" s="47" t="s">
        <v>1623</v>
      </c>
      <c r="B763" s="47"/>
      <c r="C763" s="47"/>
      <c r="D763" s="47"/>
      <c r="E763" s="48"/>
      <c r="F763" s="49"/>
      <c r="G763" s="48"/>
      <c r="H763" s="49"/>
      <c r="I763" s="48"/>
      <c r="J763" s="49"/>
      <c r="K763" s="48"/>
      <c r="L763" s="49"/>
      <c r="M763" s="47"/>
      <c r="N763" s="1" t="s">
        <v>1013</v>
      </c>
    </row>
    <row r="764" spans="1:51" ht="30" customHeight="1">
      <c r="A764" s="8" t="s">
        <v>1625</v>
      </c>
      <c r="B764" s="8" t="s">
        <v>1626</v>
      </c>
      <c r="C764" s="8" t="s">
        <v>61</v>
      </c>
      <c r="D764" s="9">
        <v>1.03</v>
      </c>
      <c r="E764" s="12">
        <f>단가대비표!O9</f>
        <v>8011.95</v>
      </c>
      <c r="F764" s="13">
        <f>TRUNC(E764*D764,1)</f>
        <v>8252.2999999999993</v>
      </c>
      <c r="G764" s="12">
        <f>단가대비표!P9</f>
        <v>0</v>
      </c>
      <c r="H764" s="13">
        <f>TRUNC(G764*D764,1)</f>
        <v>0</v>
      </c>
      <c r="I764" s="12">
        <f>단가대비표!V9</f>
        <v>0</v>
      </c>
      <c r="J764" s="13">
        <f>TRUNC(I764*D764,1)</f>
        <v>0</v>
      </c>
      <c r="K764" s="12">
        <f>TRUNC(E764+G764+I764,1)</f>
        <v>8011.9</v>
      </c>
      <c r="L764" s="13">
        <f>TRUNC(F764+H764+J764,1)</f>
        <v>8252.2999999999993</v>
      </c>
      <c r="M764" s="8" t="s">
        <v>52</v>
      </c>
      <c r="N764" s="2" t="s">
        <v>1013</v>
      </c>
      <c r="O764" s="2" t="s">
        <v>1627</v>
      </c>
      <c r="P764" s="2" t="s">
        <v>65</v>
      </c>
      <c r="Q764" s="2" t="s">
        <v>65</v>
      </c>
      <c r="R764" s="2" t="s">
        <v>64</v>
      </c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2" t="s">
        <v>52</v>
      </c>
      <c r="AW764" s="2" t="s">
        <v>1628</v>
      </c>
      <c r="AX764" s="2" t="s">
        <v>52</v>
      </c>
      <c r="AY764" s="2" t="s">
        <v>52</v>
      </c>
    </row>
    <row r="765" spans="1:51" ht="30" customHeight="1">
      <c r="A765" s="8" t="s">
        <v>1629</v>
      </c>
      <c r="B765" s="8" t="s">
        <v>1630</v>
      </c>
      <c r="C765" s="8" t="s">
        <v>61</v>
      </c>
      <c r="D765" s="9">
        <v>1</v>
      </c>
      <c r="E765" s="12">
        <f>일위대가목록!E134</f>
        <v>0</v>
      </c>
      <c r="F765" s="13">
        <f>TRUNC(E765*D765,1)</f>
        <v>0</v>
      </c>
      <c r="G765" s="12">
        <f>일위대가목록!F134</f>
        <v>6288</v>
      </c>
      <c r="H765" s="13">
        <f>TRUNC(G765*D765,1)</f>
        <v>6288</v>
      </c>
      <c r="I765" s="12">
        <f>일위대가목록!G134</f>
        <v>251</v>
      </c>
      <c r="J765" s="13">
        <f>TRUNC(I765*D765,1)</f>
        <v>251</v>
      </c>
      <c r="K765" s="12">
        <f>TRUNC(E765+G765+I765,1)</f>
        <v>6539</v>
      </c>
      <c r="L765" s="13">
        <f>TRUNC(F765+H765+J765,1)</f>
        <v>6539</v>
      </c>
      <c r="M765" s="8" t="s">
        <v>1631</v>
      </c>
      <c r="N765" s="2" t="s">
        <v>1013</v>
      </c>
      <c r="O765" s="2" t="s">
        <v>1632</v>
      </c>
      <c r="P765" s="2" t="s">
        <v>64</v>
      </c>
      <c r="Q765" s="2" t="s">
        <v>65</v>
      </c>
      <c r="R765" s="2" t="s">
        <v>65</v>
      </c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2" t="s">
        <v>52</v>
      </c>
      <c r="AW765" s="2" t="s">
        <v>1633</v>
      </c>
      <c r="AX765" s="2" t="s">
        <v>52</v>
      </c>
      <c r="AY765" s="2" t="s">
        <v>52</v>
      </c>
    </row>
    <row r="766" spans="1:51" ht="30" customHeight="1">
      <c r="A766" s="8" t="s">
        <v>608</v>
      </c>
      <c r="B766" s="8" t="s">
        <v>52</v>
      </c>
      <c r="C766" s="8" t="s">
        <v>52</v>
      </c>
      <c r="D766" s="9"/>
      <c r="E766" s="12"/>
      <c r="F766" s="13">
        <f>TRUNC(SUMIF(N764:N765, N763, F764:F765),0)</f>
        <v>8252</v>
      </c>
      <c r="G766" s="12"/>
      <c r="H766" s="13">
        <f>TRUNC(SUMIF(N764:N765, N763, H764:H765),0)</f>
        <v>6288</v>
      </c>
      <c r="I766" s="12"/>
      <c r="J766" s="13">
        <f>TRUNC(SUMIF(N764:N765, N763, J764:J765),0)</f>
        <v>251</v>
      </c>
      <c r="K766" s="12"/>
      <c r="L766" s="13">
        <f>F766+H766+J766</f>
        <v>14791</v>
      </c>
      <c r="M766" s="8" t="s">
        <v>52</v>
      </c>
      <c r="N766" s="2" t="s">
        <v>68</v>
      </c>
      <c r="O766" s="2" t="s">
        <v>68</v>
      </c>
      <c r="P766" s="2" t="s">
        <v>52</v>
      </c>
      <c r="Q766" s="2" t="s">
        <v>52</v>
      </c>
      <c r="R766" s="2" t="s">
        <v>52</v>
      </c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2" t="s">
        <v>52</v>
      </c>
      <c r="AW766" s="2" t="s">
        <v>52</v>
      </c>
      <c r="AX766" s="2" t="s">
        <v>52</v>
      </c>
      <c r="AY766" s="2" t="s">
        <v>52</v>
      </c>
    </row>
    <row r="767" spans="1:51" ht="30" customHeight="1">
      <c r="A767" s="9"/>
      <c r="B767" s="9"/>
      <c r="C767" s="9"/>
      <c r="D767" s="9"/>
      <c r="E767" s="12"/>
      <c r="F767" s="13"/>
      <c r="G767" s="12"/>
      <c r="H767" s="13"/>
      <c r="I767" s="12"/>
      <c r="J767" s="13"/>
      <c r="K767" s="12"/>
      <c r="L767" s="13"/>
      <c r="M767" s="9"/>
    </row>
    <row r="768" spans="1:51" ht="30" customHeight="1">
      <c r="A768" s="47" t="s">
        <v>1634</v>
      </c>
      <c r="B768" s="47"/>
      <c r="C768" s="47"/>
      <c r="D768" s="47"/>
      <c r="E768" s="48"/>
      <c r="F768" s="49"/>
      <c r="G768" s="48"/>
      <c r="H768" s="49"/>
      <c r="I768" s="48"/>
      <c r="J768" s="49"/>
      <c r="K768" s="48"/>
      <c r="L768" s="49"/>
      <c r="M768" s="47"/>
      <c r="N768" s="1" t="s">
        <v>1620</v>
      </c>
    </row>
    <row r="769" spans="1:51" ht="30" customHeight="1">
      <c r="A769" s="8" t="s">
        <v>1616</v>
      </c>
      <c r="B769" s="8" t="s">
        <v>1617</v>
      </c>
      <c r="C769" s="8" t="s">
        <v>1636</v>
      </c>
      <c r="D769" s="9">
        <v>1E-3</v>
      </c>
      <c r="E769" s="12">
        <f>일위대가목록!E135</f>
        <v>528653</v>
      </c>
      <c r="F769" s="13">
        <f>TRUNC(E769*D769,1)</f>
        <v>528.6</v>
      </c>
      <c r="G769" s="12">
        <f>일위대가목록!F135</f>
        <v>5867672</v>
      </c>
      <c r="H769" s="13">
        <f>TRUNC(G769*D769,1)</f>
        <v>5867.6</v>
      </c>
      <c r="I769" s="12">
        <f>일위대가목록!G135</f>
        <v>13814</v>
      </c>
      <c r="J769" s="13">
        <f>TRUNC(I769*D769,1)</f>
        <v>13.8</v>
      </c>
      <c r="K769" s="12">
        <f>TRUNC(E769+G769+I769,1)</f>
        <v>6410139</v>
      </c>
      <c r="L769" s="13">
        <f>TRUNC(F769+H769+J769,1)</f>
        <v>6410</v>
      </c>
      <c r="M769" s="8" t="s">
        <v>1637</v>
      </c>
      <c r="N769" s="2" t="s">
        <v>1620</v>
      </c>
      <c r="O769" s="2" t="s">
        <v>1638</v>
      </c>
      <c r="P769" s="2" t="s">
        <v>64</v>
      </c>
      <c r="Q769" s="2" t="s">
        <v>65</v>
      </c>
      <c r="R769" s="2" t="s">
        <v>65</v>
      </c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2" t="s">
        <v>52</v>
      </c>
      <c r="AW769" s="2" t="s">
        <v>1639</v>
      </c>
      <c r="AX769" s="2" t="s">
        <v>52</v>
      </c>
      <c r="AY769" s="2" t="s">
        <v>52</v>
      </c>
    </row>
    <row r="770" spans="1:51" ht="30" customHeight="1">
      <c r="A770" s="8" t="s">
        <v>608</v>
      </c>
      <c r="B770" s="8" t="s">
        <v>52</v>
      </c>
      <c r="C770" s="8" t="s">
        <v>52</v>
      </c>
      <c r="D770" s="9"/>
      <c r="E770" s="12"/>
      <c r="F770" s="13">
        <f>TRUNC(SUMIF(N769:N769, N768, F769:F769),0)</f>
        <v>528</v>
      </c>
      <c r="G770" s="12"/>
      <c r="H770" s="13">
        <f>TRUNC(SUMIF(N769:N769, N768, H769:H769),0)</f>
        <v>5867</v>
      </c>
      <c r="I770" s="12"/>
      <c r="J770" s="13">
        <f>TRUNC(SUMIF(N769:N769, N768, J769:J769),0)</f>
        <v>13</v>
      </c>
      <c r="K770" s="12"/>
      <c r="L770" s="13">
        <f>F770+H770+J770</f>
        <v>6408</v>
      </c>
      <c r="M770" s="8" t="s">
        <v>52</v>
      </c>
      <c r="N770" s="2" t="s">
        <v>68</v>
      </c>
      <c r="O770" s="2" t="s">
        <v>68</v>
      </c>
      <c r="P770" s="2" t="s">
        <v>52</v>
      </c>
      <c r="Q770" s="2" t="s">
        <v>52</v>
      </c>
      <c r="R770" s="2" t="s">
        <v>52</v>
      </c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2" t="s">
        <v>52</v>
      </c>
      <c r="AW770" s="2" t="s">
        <v>52</v>
      </c>
      <c r="AX770" s="2" t="s">
        <v>52</v>
      </c>
      <c r="AY770" s="2" t="s">
        <v>52</v>
      </c>
    </row>
    <row r="771" spans="1:51" ht="30" customHeight="1">
      <c r="A771" s="9"/>
      <c r="B771" s="9"/>
      <c r="C771" s="9"/>
      <c r="D771" s="9"/>
      <c r="E771" s="12"/>
      <c r="F771" s="13"/>
      <c r="G771" s="12"/>
      <c r="H771" s="13"/>
      <c r="I771" s="12"/>
      <c r="J771" s="13"/>
      <c r="K771" s="12"/>
      <c r="L771" s="13"/>
      <c r="M771" s="9"/>
    </row>
    <row r="772" spans="1:51" ht="30" customHeight="1">
      <c r="A772" s="47" t="s">
        <v>1640</v>
      </c>
      <c r="B772" s="47"/>
      <c r="C772" s="47"/>
      <c r="D772" s="47"/>
      <c r="E772" s="48"/>
      <c r="F772" s="49"/>
      <c r="G772" s="48"/>
      <c r="H772" s="49"/>
      <c r="I772" s="48"/>
      <c r="J772" s="49"/>
      <c r="K772" s="48"/>
      <c r="L772" s="49"/>
      <c r="M772" s="47"/>
      <c r="N772" s="1" t="s">
        <v>1632</v>
      </c>
    </row>
    <row r="773" spans="1:51" ht="30" customHeight="1">
      <c r="A773" s="8" t="s">
        <v>1052</v>
      </c>
      <c r="B773" s="8" t="s">
        <v>604</v>
      </c>
      <c r="C773" s="8" t="s">
        <v>605</v>
      </c>
      <c r="D773" s="9">
        <v>2.4E-2</v>
      </c>
      <c r="E773" s="12">
        <f>단가대비표!O95</f>
        <v>0</v>
      </c>
      <c r="F773" s="13">
        <f>TRUNC(E773*D773,1)</f>
        <v>0</v>
      </c>
      <c r="G773" s="12">
        <f>단가대비표!P95</f>
        <v>210176</v>
      </c>
      <c r="H773" s="13">
        <f>TRUNC(G773*D773,1)</f>
        <v>5044.2</v>
      </c>
      <c r="I773" s="12">
        <f>단가대비표!V95</f>
        <v>0</v>
      </c>
      <c r="J773" s="13">
        <f>TRUNC(I773*D773,1)</f>
        <v>0</v>
      </c>
      <c r="K773" s="12">
        <f t="shared" ref="K773:L775" si="101">TRUNC(E773+G773+I773,1)</f>
        <v>210176</v>
      </c>
      <c r="L773" s="13">
        <f t="shared" si="101"/>
        <v>5044.2</v>
      </c>
      <c r="M773" s="8" t="s">
        <v>52</v>
      </c>
      <c r="N773" s="2" t="s">
        <v>1632</v>
      </c>
      <c r="O773" s="2" t="s">
        <v>1053</v>
      </c>
      <c r="P773" s="2" t="s">
        <v>65</v>
      </c>
      <c r="Q773" s="2" t="s">
        <v>65</v>
      </c>
      <c r="R773" s="2" t="s">
        <v>64</v>
      </c>
      <c r="S773" s="3"/>
      <c r="T773" s="3"/>
      <c r="U773" s="3"/>
      <c r="V773" s="3">
        <v>1</v>
      </c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2" t="s">
        <v>52</v>
      </c>
      <c r="AW773" s="2" t="s">
        <v>1642</v>
      </c>
      <c r="AX773" s="2" t="s">
        <v>52</v>
      </c>
      <c r="AY773" s="2" t="s">
        <v>52</v>
      </c>
    </row>
    <row r="774" spans="1:51" ht="30" customHeight="1">
      <c r="A774" s="8" t="s">
        <v>603</v>
      </c>
      <c r="B774" s="8" t="s">
        <v>604</v>
      </c>
      <c r="C774" s="8" t="s">
        <v>605</v>
      </c>
      <c r="D774" s="9">
        <v>8.9999999999999993E-3</v>
      </c>
      <c r="E774" s="12">
        <f>단가대비표!O88</f>
        <v>0</v>
      </c>
      <c r="F774" s="13">
        <f>TRUNC(E774*D774,1)</f>
        <v>0</v>
      </c>
      <c r="G774" s="12">
        <f>단가대비표!P88</f>
        <v>138290</v>
      </c>
      <c r="H774" s="13">
        <f>TRUNC(G774*D774,1)</f>
        <v>1244.5999999999999</v>
      </c>
      <c r="I774" s="12">
        <f>단가대비표!V88</f>
        <v>0</v>
      </c>
      <c r="J774" s="13">
        <f>TRUNC(I774*D774,1)</f>
        <v>0</v>
      </c>
      <c r="K774" s="12">
        <f t="shared" si="101"/>
        <v>138290</v>
      </c>
      <c r="L774" s="13">
        <f t="shared" si="101"/>
        <v>1244.5999999999999</v>
      </c>
      <c r="M774" s="8" t="s">
        <v>52</v>
      </c>
      <c r="N774" s="2" t="s">
        <v>1632</v>
      </c>
      <c r="O774" s="2" t="s">
        <v>606</v>
      </c>
      <c r="P774" s="2" t="s">
        <v>65</v>
      </c>
      <c r="Q774" s="2" t="s">
        <v>65</v>
      </c>
      <c r="R774" s="2" t="s">
        <v>64</v>
      </c>
      <c r="S774" s="3"/>
      <c r="T774" s="3"/>
      <c r="U774" s="3"/>
      <c r="V774" s="3">
        <v>1</v>
      </c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2" t="s">
        <v>52</v>
      </c>
      <c r="AW774" s="2" t="s">
        <v>1643</v>
      </c>
      <c r="AX774" s="2" t="s">
        <v>52</v>
      </c>
      <c r="AY774" s="2" t="s">
        <v>52</v>
      </c>
    </row>
    <row r="775" spans="1:51" ht="30" customHeight="1">
      <c r="A775" s="8" t="s">
        <v>616</v>
      </c>
      <c r="B775" s="8" t="s">
        <v>1329</v>
      </c>
      <c r="C775" s="8" t="s">
        <v>312</v>
      </c>
      <c r="D775" s="9">
        <v>1</v>
      </c>
      <c r="E775" s="12">
        <v>0</v>
      </c>
      <c r="F775" s="13">
        <f>TRUNC(E775*D775,1)</f>
        <v>0</v>
      </c>
      <c r="G775" s="12">
        <v>0</v>
      </c>
      <c r="H775" s="13">
        <f>TRUNC(G775*D775,1)</f>
        <v>0</v>
      </c>
      <c r="I775" s="12">
        <f>TRUNC(SUMIF(V773:V775, RIGHTB(O775, 1), H773:H775)*U775, 2)</f>
        <v>251.55</v>
      </c>
      <c r="J775" s="13">
        <f>TRUNC(I775*D775,1)</f>
        <v>251.5</v>
      </c>
      <c r="K775" s="12">
        <f t="shared" si="101"/>
        <v>251.5</v>
      </c>
      <c r="L775" s="13">
        <f t="shared" si="101"/>
        <v>251.5</v>
      </c>
      <c r="M775" s="8" t="s">
        <v>52</v>
      </c>
      <c r="N775" s="2" t="s">
        <v>1632</v>
      </c>
      <c r="O775" s="2" t="s">
        <v>313</v>
      </c>
      <c r="P775" s="2" t="s">
        <v>65</v>
      </c>
      <c r="Q775" s="2" t="s">
        <v>65</v>
      </c>
      <c r="R775" s="2" t="s">
        <v>65</v>
      </c>
      <c r="S775" s="3">
        <v>1</v>
      </c>
      <c r="T775" s="3">
        <v>2</v>
      </c>
      <c r="U775" s="3">
        <v>0.04</v>
      </c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2" t="s">
        <v>52</v>
      </c>
      <c r="AW775" s="2" t="s">
        <v>1644</v>
      </c>
      <c r="AX775" s="2" t="s">
        <v>52</v>
      </c>
      <c r="AY775" s="2" t="s">
        <v>52</v>
      </c>
    </row>
    <row r="776" spans="1:51" ht="30" customHeight="1">
      <c r="A776" s="8" t="s">
        <v>608</v>
      </c>
      <c r="B776" s="8" t="s">
        <v>52</v>
      </c>
      <c r="C776" s="8" t="s">
        <v>52</v>
      </c>
      <c r="D776" s="9"/>
      <c r="E776" s="12"/>
      <c r="F776" s="13">
        <f>TRUNC(SUMIF(N773:N775, N772, F773:F775),0)</f>
        <v>0</v>
      </c>
      <c r="G776" s="12"/>
      <c r="H776" s="13">
        <f>TRUNC(SUMIF(N773:N775, N772, H773:H775),0)</f>
        <v>6288</v>
      </c>
      <c r="I776" s="12"/>
      <c r="J776" s="13">
        <f>TRUNC(SUMIF(N773:N775, N772, J773:J775),0)</f>
        <v>251</v>
      </c>
      <c r="K776" s="12"/>
      <c r="L776" s="13">
        <f>F776+H776+J776</f>
        <v>6539</v>
      </c>
      <c r="M776" s="8" t="s">
        <v>52</v>
      </c>
      <c r="N776" s="2" t="s">
        <v>68</v>
      </c>
      <c r="O776" s="2" t="s">
        <v>68</v>
      </c>
      <c r="P776" s="2" t="s">
        <v>52</v>
      </c>
      <c r="Q776" s="2" t="s">
        <v>52</v>
      </c>
      <c r="R776" s="2" t="s">
        <v>52</v>
      </c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2" t="s">
        <v>52</v>
      </c>
      <c r="AW776" s="2" t="s">
        <v>52</v>
      </c>
      <c r="AX776" s="2" t="s">
        <v>52</v>
      </c>
      <c r="AY776" s="2" t="s">
        <v>52</v>
      </c>
    </row>
    <row r="777" spans="1:51" ht="30" customHeight="1">
      <c r="A777" s="9"/>
      <c r="B777" s="9"/>
      <c r="C777" s="9"/>
      <c r="D777" s="9"/>
      <c r="E777" s="12"/>
      <c r="F777" s="13"/>
      <c r="G777" s="12"/>
      <c r="H777" s="13"/>
      <c r="I777" s="12"/>
      <c r="J777" s="13"/>
      <c r="K777" s="12"/>
      <c r="L777" s="13"/>
      <c r="M777" s="9"/>
    </row>
    <row r="778" spans="1:51" ht="30" customHeight="1">
      <c r="A778" s="47" t="s">
        <v>1645</v>
      </c>
      <c r="B778" s="47"/>
      <c r="C778" s="47"/>
      <c r="D778" s="47"/>
      <c r="E778" s="48"/>
      <c r="F778" s="49"/>
      <c r="G778" s="48"/>
      <c r="H778" s="49"/>
      <c r="I778" s="48"/>
      <c r="J778" s="49"/>
      <c r="K778" s="48"/>
      <c r="L778" s="49"/>
      <c r="M778" s="47"/>
      <c r="N778" s="1" t="s">
        <v>1638</v>
      </c>
    </row>
    <row r="779" spans="1:51" ht="30" customHeight="1">
      <c r="A779" s="8" t="s">
        <v>1646</v>
      </c>
      <c r="B779" s="8" t="s">
        <v>1617</v>
      </c>
      <c r="C779" s="8" t="s">
        <v>1636</v>
      </c>
      <c r="D779" s="9">
        <v>1</v>
      </c>
      <c r="E779" s="12">
        <f>일위대가목록!E136</f>
        <v>440258</v>
      </c>
      <c r="F779" s="13">
        <f>TRUNC(E779*D779,1)</f>
        <v>440258</v>
      </c>
      <c r="G779" s="12">
        <f>일위대가목록!F136</f>
        <v>4675159</v>
      </c>
      <c r="H779" s="13">
        <f>TRUNC(G779*D779,1)</f>
        <v>4675159</v>
      </c>
      <c r="I779" s="12">
        <f>일위대가목록!G136</f>
        <v>11743</v>
      </c>
      <c r="J779" s="13">
        <f>TRUNC(I779*D779,1)</f>
        <v>11743</v>
      </c>
      <c r="K779" s="12">
        <f>TRUNC(E779+G779+I779,1)</f>
        <v>5127160</v>
      </c>
      <c r="L779" s="13">
        <f>TRUNC(F779+H779+J779,1)</f>
        <v>5127160</v>
      </c>
      <c r="M779" s="8" t="s">
        <v>1647</v>
      </c>
      <c r="N779" s="2" t="s">
        <v>1638</v>
      </c>
      <c r="O779" s="2" t="s">
        <v>1648</v>
      </c>
      <c r="P779" s="2" t="s">
        <v>64</v>
      </c>
      <c r="Q779" s="2" t="s">
        <v>65</v>
      </c>
      <c r="R779" s="2" t="s">
        <v>65</v>
      </c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2" t="s">
        <v>52</v>
      </c>
      <c r="AW779" s="2" t="s">
        <v>1649</v>
      </c>
      <c r="AX779" s="2" t="s">
        <v>52</v>
      </c>
      <c r="AY779" s="2" t="s">
        <v>52</v>
      </c>
    </row>
    <row r="780" spans="1:51" ht="30" customHeight="1">
      <c r="A780" s="8" t="s">
        <v>1650</v>
      </c>
      <c r="B780" s="8" t="s">
        <v>1617</v>
      </c>
      <c r="C780" s="8" t="s">
        <v>1636</v>
      </c>
      <c r="D780" s="9">
        <v>1</v>
      </c>
      <c r="E780" s="12">
        <f>일위대가목록!E137</f>
        <v>88395</v>
      </c>
      <c r="F780" s="13">
        <f>TRUNC(E780*D780,1)</f>
        <v>88395</v>
      </c>
      <c r="G780" s="12">
        <f>일위대가목록!F137</f>
        <v>1192513</v>
      </c>
      <c r="H780" s="13">
        <f>TRUNC(G780*D780,1)</f>
        <v>1192513</v>
      </c>
      <c r="I780" s="12">
        <f>일위대가목록!G137</f>
        <v>2071</v>
      </c>
      <c r="J780" s="13">
        <f>TRUNC(I780*D780,1)</f>
        <v>2071</v>
      </c>
      <c r="K780" s="12">
        <f>TRUNC(E780+G780+I780,1)</f>
        <v>1282979</v>
      </c>
      <c r="L780" s="13">
        <f>TRUNC(F780+H780+J780,1)</f>
        <v>1282979</v>
      </c>
      <c r="M780" s="8" t="s">
        <v>1651</v>
      </c>
      <c r="N780" s="2" t="s">
        <v>1638</v>
      </c>
      <c r="O780" s="2" t="s">
        <v>1652</v>
      </c>
      <c r="P780" s="2" t="s">
        <v>64</v>
      </c>
      <c r="Q780" s="2" t="s">
        <v>65</v>
      </c>
      <c r="R780" s="2" t="s">
        <v>65</v>
      </c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2" t="s">
        <v>52</v>
      </c>
      <c r="AW780" s="2" t="s">
        <v>1653</v>
      </c>
      <c r="AX780" s="2" t="s">
        <v>52</v>
      </c>
      <c r="AY780" s="2" t="s">
        <v>52</v>
      </c>
    </row>
    <row r="781" spans="1:51" ht="30" customHeight="1">
      <c r="A781" s="8" t="s">
        <v>608</v>
      </c>
      <c r="B781" s="8" t="s">
        <v>52</v>
      </c>
      <c r="C781" s="8" t="s">
        <v>52</v>
      </c>
      <c r="D781" s="9"/>
      <c r="E781" s="12"/>
      <c r="F781" s="13">
        <f>TRUNC(SUMIF(N779:N780, N778, F779:F780),0)</f>
        <v>528653</v>
      </c>
      <c r="G781" s="12"/>
      <c r="H781" s="13">
        <f>TRUNC(SUMIF(N779:N780, N778, H779:H780),0)</f>
        <v>5867672</v>
      </c>
      <c r="I781" s="12"/>
      <c r="J781" s="13">
        <f>TRUNC(SUMIF(N779:N780, N778, J779:J780),0)</f>
        <v>13814</v>
      </c>
      <c r="K781" s="12"/>
      <c r="L781" s="13">
        <f>F781+H781+J781</f>
        <v>6410139</v>
      </c>
      <c r="M781" s="8" t="s">
        <v>52</v>
      </c>
      <c r="N781" s="2" t="s">
        <v>68</v>
      </c>
      <c r="O781" s="2" t="s">
        <v>68</v>
      </c>
      <c r="P781" s="2" t="s">
        <v>52</v>
      </c>
      <c r="Q781" s="2" t="s">
        <v>52</v>
      </c>
      <c r="R781" s="2" t="s">
        <v>52</v>
      </c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2" t="s">
        <v>52</v>
      </c>
      <c r="AW781" s="2" t="s">
        <v>52</v>
      </c>
      <c r="AX781" s="2" t="s">
        <v>52</v>
      </c>
      <c r="AY781" s="2" t="s">
        <v>52</v>
      </c>
    </row>
    <row r="782" spans="1:51" ht="30" customHeight="1">
      <c r="A782" s="9"/>
      <c r="B782" s="9"/>
      <c r="C782" s="9"/>
      <c r="D782" s="9"/>
      <c r="E782" s="12"/>
      <c r="F782" s="13"/>
      <c r="G782" s="12"/>
      <c r="H782" s="13"/>
      <c r="I782" s="12"/>
      <c r="J782" s="13"/>
      <c r="K782" s="12"/>
      <c r="L782" s="13"/>
      <c r="M782" s="9"/>
    </row>
    <row r="783" spans="1:51" ht="30" customHeight="1">
      <c r="A783" s="47" t="s">
        <v>1654</v>
      </c>
      <c r="B783" s="47"/>
      <c r="C783" s="47"/>
      <c r="D783" s="47"/>
      <c r="E783" s="48"/>
      <c r="F783" s="49"/>
      <c r="G783" s="48"/>
      <c r="H783" s="49"/>
      <c r="I783" s="48"/>
      <c r="J783" s="49"/>
      <c r="K783" s="48"/>
      <c r="L783" s="49"/>
      <c r="M783" s="47"/>
      <c r="N783" s="1" t="s">
        <v>1648</v>
      </c>
    </row>
    <row r="784" spans="1:51" ht="30" customHeight="1">
      <c r="A784" s="8" t="s">
        <v>1655</v>
      </c>
      <c r="B784" s="8" t="s">
        <v>1656</v>
      </c>
      <c r="C784" s="8" t="s">
        <v>1618</v>
      </c>
      <c r="D784" s="9">
        <v>15.71</v>
      </c>
      <c r="E784" s="12">
        <f>단가대비표!O21</f>
        <v>16500</v>
      </c>
      <c r="F784" s="13">
        <f t="shared" ref="F784:F793" si="102">TRUNC(E784*D784,1)</f>
        <v>259215</v>
      </c>
      <c r="G784" s="12">
        <f>단가대비표!P21</f>
        <v>0</v>
      </c>
      <c r="H784" s="13">
        <f t="shared" ref="H784:H793" si="103">TRUNC(G784*D784,1)</f>
        <v>0</v>
      </c>
      <c r="I784" s="12">
        <f>단가대비표!V21</f>
        <v>0</v>
      </c>
      <c r="J784" s="13">
        <f t="shared" ref="J784:J793" si="104">TRUNC(I784*D784,1)</f>
        <v>0</v>
      </c>
      <c r="K784" s="12">
        <f t="shared" ref="K784:K793" si="105">TRUNC(E784+G784+I784,1)</f>
        <v>16500</v>
      </c>
      <c r="L784" s="13">
        <f t="shared" ref="L784:L793" si="106">TRUNC(F784+H784+J784,1)</f>
        <v>259215</v>
      </c>
      <c r="M784" s="8" t="s">
        <v>52</v>
      </c>
      <c r="N784" s="2" t="s">
        <v>1648</v>
      </c>
      <c r="O784" s="2" t="s">
        <v>1657</v>
      </c>
      <c r="P784" s="2" t="s">
        <v>65</v>
      </c>
      <c r="Q784" s="2" t="s">
        <v>65</v>
      </c>
      <c r="R784" s="2" t="s">
        <v>64</v>
      </c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2" t="s">
        <v>52</v>
      </c>
      <c r="AW784" s="2" t="s">
        <v>1658</v>
      </c>
      <c r="AX784" s="2" t="s">
        <v>52</v>
      </c>
      <c r="AY784" s="2" t="s">
        <v>52</v>
      </c>
    </row>
    <row r="785" spans="1:51" ht="30" customHeight="1">
      <c r="A785" s="8" t="s">
        <v>1066</v>
      </c>
      <c r="B785" s="8" t="s">
        <v>1257</v>
      </c>
      <c r="C785" s="8" t="s">
        <v>797</v>
      </c>
      <c r="D785" s="9">
        <v>5355</v>
      </c>
      <c r="E785" s="12">
        <f>단가대비표!O14</f>
        <v>2.2200000000000002</v>
      </c>
      <c r="F785" s="13">
        <f t="shared" si="102"/>
        <v>11888.1</v>
      </c>
      <c r="G785" s="12">
        <f>단가대비표!P14</f>
        <v>0</v>
      </c>
      <c r="H785" s="13">
        <f t="shared" si="103"/>
        <v>0</v>
      </c>
      <c r="I785" s="12">
        <f>단가대비표!V14</f>
        <v>0</v>
      </c>
      <c r="J785" s="13">
        <f t="shared" si="104"/>
        <v>0</v>
      </c>
      <c r="K785" s="12">
        <f t="shared" si="105"/>
        <v>2.2000000000000002</v>
      </c>
      <c r="L785" s="13">
        <f t="shared" si="106"/>
        <v>11888.1</v>
      </c>
      <c r="M785" s="8" t="s">
        <v>52</v>
      </c>
      <c r="N785" s="2" t="s">
        <v>1648</v>
      </c>
      <c r="O785" s="2" t="s">
        <v>1258</v>
      </c>
      <c r="P785" s="2" t="s">
        <v>65</v>
      </c>
      <c r="Q785" s="2" t="s">
        <v>65</v>
      </c>
      <c r="R785" s="2" t="s">
        <v>64</v>
      </c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2" t="s">
        <v>52</v>
      </c>
      <c r="AW785" s="2" t="s">
        <v>1659</v>
      </c>
      <c r="AX785" s="2" t="s">
        <v>52</v>
      </c>
      <c r="AY785" s="2" t="s">
        <v>52</v>
      </c>
    </row>
    <row r="786" spans="1:51" ht="30" customHeight="1">
      <c r="A786" s="8" t="s">
        <v>1072</v>
      </c>
      <c r="B786" s="8" t="s">
        <v>1073</v>
      </c>
      <c r="C786" s="8" t="s">
        <v>363</v>
      </c>
      <c r="D786" s="9">
        <v>2.4</v>
      </c>
      <c r="E786" s="12">
        <f>단가대비표!O20</f>
        <v>12042</v>
      </c>
      <c r="F786" s="13">
        <f t="shared" si="102"/>
        <v>28900.799999999999</v>
      </c>
      <c r="G786" s="12">
        <f>단가대비표!P20</f>
        <v>0</v>
      </c>
      <c r="H786" s="13">
        <f t="shared" si="103"/>
        <v>0</v>
      </c>
      <c r="I786" s="12">
        <f>단가대비표!V20</f>
        <v>0</v>
      </c>
      <c r="J786" s="13">
        <f t="shared" si="104"/>
        <v>0</v>
      </c>
      <c r="K786" s="12">
        <f t="shared" si="105"/>
        <v>12042</v>
      </c>
      <c r="L786" s="13">
        <f t="shared" si="106"/>
        <v>28900.799999999999</v>
      </c>
      <c r="M786" s="8" t="s">
        <v>52</v>
      </c>
      <c r="N786" s="2" t="s">
        <v>1648</v>
      </c>
      <c r="O786" s="2" t="s">
        <v>1074</v>
      </c>
      <c r="P786" s="2" t="s">
        <v>65</v>
      </c>
      <c r="Q786" s="2" t="s">
        <v>65</v>
      </c>
      <c r="R786" s="2" t="s">
        <v>64</v>
      </c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2" t="s">
        <v>52</v>
      </c>
      <c r="AW786" s="2" t="s">
        <v>1660</v>
      </c>
      <c r="AX786" s="2" t="s">
        <v>52</v>
      </c>
      <c r="AY786" s="2" t="s">
        <v>52</v>
      </c>
    </row>
    <row r="787" spans="1:51" ht="30" customHeight="1">
      <c r="A787" s="8" t="s">
        <v>1261</v>
      </c>
      <c r="B787" s="8" t="s">
        <v>1262</v>
      </c>
      <c r="C787" s="8" t="s">
        <v>1263</v>
      </c>
      <c r="D787" s="9">
        <v>17.71</v>
      </c>
      <c r="E787" s="12">
        <f>일위대가목록!E92</f>
        <v>0</v>
      </c>
      <c r="F787" s="13">
        <f t="shared" si="102"/>
        <v>0</v>
      </c>
      <c r="G787" s="12">
        <f>일위대가목록!F92</f>
        <v>0</v>
      </c>
      <c r="H787" s="13">
        <f t="shared" si="103"/>
        <v>0</v>
      </c>
      <c r="I787" s="12">
        <f>일위대가목록!G92</f>
        <v>137</v>
      </c>
      <c r="J787" s="13">
        <f t="shared" si="104"/>
        <v>2426.1999999999998</v>
      </c>
      <c r="K787" s="12">
        <f t="shared" si="105"/>
        <v>137</v>
      </c>
      <c r="L787" s="13">
        <f t="shared" si="106"/>
        <v>2426.1999999999998</v>
      </c>
      <c r="M787" s="8" t="s">
        <v>1264</v>
      </c>
      <c r="N787" s="2" t="s">
        <v>1648</v>
      </c>
      <c r="O787" s="2" t="s">
        <v>1265</v>
      </c>
      <c r="P787" s="2" t="s">
        <v>64</v>
      </c>
      <c r="Q787" s="2" t="s">
        <v>65</v>
      </c>
      <c r="R787" s="2" t="s">
        <v>65</v>
      </c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2" t="s">
        <v>52</v>
      </c>
      <c r="AW787" s="2" t="s">
        <v>1661</v>
      </c>
      <c r="AX787" s="2" t="s">
        <v>52</v>
      </c>
      <c r="AY787" s="2" t="s">
        <v>52</v>
      </c>
    </row>
    <row r="788" spans="1:51" ht="30" customHeight="1">
      <c r="A788" s="8" t="s">
        <v>1267</v>
      </c>
      <c r="B788" s="8" t="s">
        <v>1268</v>
      </c>
      <c r="C788" s="8" t="s">
        <v>1269</v>
      </c>
      <c r="D788" s="9">
        <v>107.1</v>
      </c>
      <c r="E788" s="12">
        <f>단가대비표!O87</f>
        <v>0</v>
      </c>
      <c r="F788" s="13">
        <f t="shared" si="102"/>
        <v>0</v>
      </c>
      <c r="G788" s="12">
        <f>단가대비표!P87</f>
        <v>0</v>
      </c>
      <c r="H788" s="13">
        <f t="shared" si="103"/>
        <v>0</v>
      </c>
      <c r="I788" s="12">
        <f>단가대비표!V87</f>
        <v>87</v>
      </c>
      <c r="J788" s="13">
        <f t="shared" si="104"/>
        <v>9317.7000000000007</v>
      </c>
      <c r="K788" s="12">
        <f t="shared" si="105"/>
        <v>87</v>
      </c>
      <c r="L788" s="13">
        <f t="shared" si="106"/>
        <v>9317.7000000000007</v>
      </c>
      <c r="M788" s="8" t="s">
        <v>52</v>
      </c>
      <c r="N788" s="2" t="s">
        <v>1648</v>
      </c>
      <c r="O788" s="2" t="s">
        <v>1270</v>
      </c>
      <c r="P788" s="2" t="s">
        <v>65</v>
      </c>
      <c r="Q788" s="2" t="s">
        <v>65</v>
      </c>
      <c r="R788" s="2" t="s">
        <v>64</v>
      </c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2" t="s">
        <v>52</v>
      </c>
      <c r="AW788" s="2" t="s">
        <v>1662</v>
      </c>
      <c r="AX788" s="2" t="s">
        <v>52</v>
      </c>
      <c r="AY788" s="2" t="s">
        <v>52</v>
      </c>
    </row>
    <row r="789" spans="1:51" ht="30" customHeight="1">
      <c r="A789" s="8" t="s">
        <v>1374</v>
      </c>
      <c r="B789" s="8" t="s">
        <v>612</v>
      </c>
      <c r="C789" s="8" t="s">
        <v>605</v>
      </c>
      <c r="D789" s="9">
        <v>21.8</v>
      </c>
      <c r="E789" s="12">
        <f>단가대비표!O91</f>
        <v>0</v>
      </c>
      <c r="F789" s="13">
        <f t="shared" si="102"/>
        <v>0</v>
      </c>
      <c r="G789" s="12">
        <f>단가대비표!P91</f>
        <v>183489</v>
      </c>
      <c r="H789" s="13">
        <f t="shared" si="103"/>
        <v>4000060.2</v>
      </c>
      <c r="I789" s="12">
        <f>단가대비표!V91</f>
        <v>0</v>
      </c>
      <c r="J789" s="13">
        <f t="shared" si="104"/>
        <v>0</v>
      </c>
      <c r="K789" s="12">
        <f t="shared" si="105"/>
        <v>183489</v>
      </c>
      <c r="L789" s="13">
        <f t="shared" si="106"/>
        <v>4000060.2</v>
      </c>
      <c r="M789" s="8" t="s">
        <v>52</v>
      </c>
      <c r="N789" s="2" t="s">
        <v>1648</v>
      </c>
      <c r="O789" s="2" t="s">
        <v>1375</v>
      </c>
      <c r="P789" s="2" t="s">
        <v>65</v>
      </c>
      <c r="Q789" s="2" t="s">
        <v>65</v>
      </c>
      <c r="R789" s="2" t="s">
        <v>64</v>
      </c>
      <c r="S789" s="3"/>
      <c r="T789" s="3"/>
      <c r="U789" s="3"/>
      <c r="V789" s="3">
        <v>1</v>
      </c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2" t="s">
        <v>52</v>
      </c>
      <c r="AW789" s="2" t="s">
        <v>1663</v>
      </c>
      <c r="AX789" s="2" t="s">
        <v>52</v>
      </c>
      <c r="AY789" s="2" t="s">
        <v>52</v>
      </c>
    </row>
    <row r="790" spans="1:51" ht="30" customHeight="1">
      <c r="A790" s="8" t="s">
        <v>603</v>
      </c>
      <c r="B790" s="8" t="s">
        <v>604</v>
      </c>
      <c r="C790" s="8" t="s">
        <v>605</v>
      </c>
      <c r="D790" s="9">
        <v>0.56000000000000005</v>
      </c>
      <c r="E790" s="12">
        <f>단가대비표!O88</f>
        <v>0</v>
      </c>
      <c r="F790" s="13">
        <f t="shared" si="102"/>
        <v>0</v>
      </c>
      <c r="G790" s="12">
        <f>단가대비표!P88</f>
        <v>138290</v>
      </c>
      <c r="H790" s="13">
        <f t="shared" si="103"/>
        <v>77442.399999999994</v>
      </c>
      <c r="I790" s="12">
        <f>단가대비표!V88</f>
        <v>0</v>
      </c>
      <c r="J790" s="13">
        <f t="shared" si="104"/>
        <v>0</v>
      </c>
      <c r="K790" s="12">
        <f t="shared" si="105"/>
        <v>138290</v>
      </c>
      <c r="L790" s="13">
        <f t="shared" si="106"/>
        <v>77442.399999999994</v>
      </c>
      <c r="M790" s="8" t="s">
        <v>52</v>
      </c>
      <c r="N790" s="2" t="s">
        <v>1648</v>
      </c>
      <c r="O790" s="2" t="s">
        <v>606</v>
      </c>
      <c r="P790" s="2" t="s">
        <v>65</v>
      </c>
      <c r="Q790" s="2" t="s">
        <v>65</v>
      </c>
      <c r="R790" s="2" t="s">
        <v>64</v>
      </c>
      <c r="S790" s="3"/>
      <c r="T790" s="3"/>
      <c r="U790" s="3"/>
      <c r="V790" s="3">
        <v>1</v>
      </c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2" t="s">
        <v>52</v>
      </c>
      <c r="AW790" s="2" t="s">
        <v>1664</v>
      </c>
      <c r="AX790" s="2" t="s">
        <v>52</v>
      </c>
      <c r="AY790" s="2" t="s">
        <v>52</v>
      </c>
    </row>
    <row r="791" spans="1:51" ht="30" customHeight="1">
      <c r="A791" s="8" t="s">
        <v>1077</v>
      </c>
      <c r="B791" s="8" t="s">
        <v>612</v>
      </c>
      <c r="C791" s="8" t="s">
        <v>605</v>
      </c>
      <c r="D791" s="9">
        <v>2.21</v>
      </c>
      <c r="E791" s="12">
        <f>단가대비표!O92</f>
        <v>0</v>
      </c>
      <c r="F791" s="13">
        <f t="shared" si="102"/>
        <v>0</v>
      </c>
      <c r="G791" s="12">
        <f>단가대비표!P92</f>
        <v>223094</v>
      </c>
      <c r="H791" s="13">
        <f t="shared" si="103"/>
        <v>493037.7</v>
      </c>
      <c r="I791" s="12">
        <f>단가대비표!V92</f>
        <v>0</v>
      </c>
      <c r="J791" s="13">
        <f t="shared" si="104"/>
        <v>0</v>
      </c>
      <c r="K791" s="12">
        <f t="shared" si="105"/>
        <v>223094</v>
      </c>
      <c r="L791" s="13">
        <f t="shared" si="106"/>
        <v>493037.7</v>
      </c>
      <c r="M791" s="8" t="s">
        <v>52</v>
      </c>
      <c r="N791" s="2" t="s">
        <v>1648</v>
      </c>
      <c r="O791" s="2" t="s">
        <v>1078</v>
      </c>
      <c r="P791" s="2" t="s">
        <v>65</v>
      </c>
      <c r="Q791" s="2" t="s">
        <v>65</v>
      </c>
      <c r="R791" s="2" t="s">
        <v>64</v>
      </c>
      <c r="S791" s="3"/>
      <c r="T791" s="3"/>
      <c r="U791" s="3"/>
      <c r="V791" s="3">
        <v>1</v>
      </c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2" t="s">
        <v>52</v>
      </c>
      <c r="AW791" s="2" t="s">
        <v>1665</v>
      </c>
      <c r="AX791" s="2" t="s">
        <v>52</v>
      </c>
      <c r="AY791" s="2" t="s">
        <v>52</v>
      </c>
    </row>
    <row r="792" spans="1:51" ht="30" customHeight="1">
      <c r="A792" s="8" t="s">
        <v>1275</v>
      </c>
      <c r="B792" s="8" t="s">
        <v>604</v>
      </c>
      <c r="C792" s="8" t="s">
        <v>605</v>
      </c>
      <c r="D792" s="9">
        <v>0.63</v>
      </c>
      <c r="E792" s="12">
        <f>단가대비표!O89</f>
        <v>0</v>
      </c>
      <c r="F792" s="13">
        <f t="shared" si="102"/>
        <v>0</v>
      </c>
      <c r="G792" s="12">
        <f>단가대비표!P89</f>
        <v>166063</v>
      </c>
      <c r="H792" s="13">
        <f t="shared" si="103"/>
        <v>104619.6</v>
      </c>
      <c r="I792" s="12">
        <f>단가대비표!V89</f>
        <v>0</v>
      </c>
      <c r="J792" s="13">
        <f t="shared" si="104"/>
        <v>0</v>
      </c>
      <c r="K792" s="12">
        <f t="shared" si="105"/>
        <v>166063</v>
      </c>
      <c r="L792" s="13">
        <f t="shared" si="106"/>
        <v>104619.6</v>
      </c>
      <c r="M792" s="8" t="s">
        <v>52</v>
      </c>
      <c r="N792" s="2" t="s">
        <v>1648</v>
      </c>
      <c r="O792" s="2" t="s">
        <v>1276</v>
      </c>
      <c r="P792" s="2" t="s">
        <v>65</v>
      </c>
      <c r="Q792" s="2" t="s">
        <v>65</v>
      </c>
      <c r="R792" s="2" t="s">
        <v>64</v>
      </c>
      <c r="S792" s="3"/>
      <c r="T792" s="3"/>
      <c r="U792" s="3"/>
      <c r="V792" s="3">
        <v>1</v>
      </c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2" t="s">
        <v>52</v>
      </c>
      <c r="AW792" s="2" t="s">
        <v>1666</v>
      </c>
      <c r="AX792" s="2" t="s">
        <v>52</v>
      </c>
      <c r="AY792" s="2" t="s">
        <v>52</v>
      </c>
    </row>
    <row r="793" spans="1:51" ht="30" customHeight="1">
      <c r="A793" s="8" t="s">
        <v>616</v>
      </c>
      <c r="B793" s="8" t="s">
        <v>760</v>
      </c>
      <c r="C793" s="8" t="s">
        <v>312</v>
      </c>
      <c r="D793" s="9">
        <v>1</v>
      </c>
      <c r="E793" s="12">
        <f>TRUNC(SUMIF(V784:V793, RIGHTB(O793, 1), H784:H793)*U793, 2)</f>
        <v>140254.79</v>
      </c>
      <c r="F793" s="13">
        <f t="shared" si="102"/>
        <v>140254.70000000001</v>
      </c>
      <c r="G793" s="12">
        <v>0</v>
      </c>
      <c r="H793" s="13">
        <f t="shared" si="103"/>
        <v>0</v>
      </c>
      <c r="I793" s="12">
        <v>0</v>
      </c>
      <c r="J793" s="13">
        <f t="shared" si="104"/>
        <v>0</v>
      </c>
      <c r="K793" s="12">
        <f t="shared" si="105"/>
        <v>140254.70000000001</v>
      </c>
      <c r="L793" s="13">
        <f t="shared" si="106"/>
        <v>140254.70000000001</v>
      </c>
      <c r="M793" s="8" t="s">
        <v>52</v>
      </c>
      <c r="N793" s="2" t="s">
        <v>1648</v>
      </c>
      <c r="O793" s="2" t="s">
        <v>313</v>
      </c>
      <c r="P793" s="2" t="s">
        <v>65</v>
      </c>
      <c r="Q793" s="2" t="s">
        <v>65</v>
      </c>
      <c r="R793" s="2" t="s">
        <v>65</v>
      </c>
      <c r="S793" s="3">
        <v>1</v>
      </c>
      <c r="T793" s="3">
        <v>0</v>
      </c>
      <c r="U793" s="3">
        <v>0.03</v>
      </c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2" t="s">
        <v>52</v>
      </c>
      <c r="AW793" s="2" t="s">
        <v>1667</v>
      </c>
      <c r="AX793" s="2" t="s">
        <v>52</v>
      </c>
      <c r="AY793" s="2" t="s">
        <v>52</v>
      </c>
    </row>
    <row r="794" spans="1:51" ht="30" customHeight="1">
      <c r="A794" s="8" t="s">
        <v>608</v>
      </c>
      <c r="B794" s="8" t="s">
        <v>52</v>
      </c>
      <c r="C794" s="8" t="s">
        <v>52</v>
      </c>
      <c r="D794" s="9"/>
      <c r="E794" s="12"/>
      <c r="F794" s="13">
        <f>TRUNC(SUMIF(N784:N793, N783, F784:F793),0)</f>
        <v>440258</v>
      </c>
      <c r="G794" s="12"/>
      <c r="H794" s="13">
        <f>TRUNC(SUMIF(N784:N793, N783, H784:H793),0)</f>
        <v>4675159</v>
      </c>
      <c r="I794" s="12"/>
      <c r="J794" s="13">
        <f>TRUNC(SUMIF(N784:N793, N783, J784:J793),0)</f>
        <v>11743</v>
      </c>
      <c r="K794" s="12"/>
      <c r="L794" s="13">
        <f>F794+H794+J794</f>
        <v>5127160</v>
      </c>
      <c r="M794" s="8" t="s">
        <v>52</v>
      </c>
      <c r="N794" s="2" t="s">
        <v>68</v>
      </c>
      <c r="O794" s="2" t="s">
        <v>68</v>
      </c>
      <c r="P794" s="2" t="s">
        <v>52</v>
      </c>
      <c r="Q794" s="2" t="s">
        <v>52</v>
      </c>
      <c r="R794" s="2" t="s">
        <v>52</v>
      </c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2" t="s">
        <v>52</v>
      </c>
      <c r="AW794" s="2" t="s">
        <v>52</v>
      </c>
      <c r="AX794" s="2" t="s">
        <v>52</v>
      </c>
      <c r="AY794" s="2" t="s">
        <v>52</v>
      </c>
    </row>
    <row r="795" spans="1:51" ht="30" customHeight="1">
      <c r="A795" s="9"/>
      <c r="B795" s="9"/>
      <c r="C795" s="9"/>
      <c r="D795" s="9"/>
      <c r="E795" s="12"/>
      <c r="F795" s="13"/>
      <c r="G795" s="12"/>
      <c r="H795" s="13"/>
      <c r="I795" s="12"/>
      <c r="J795" s="13"/>
      <c r="K795" s="12"/>
      <c r="L795" s="13"/>
      <c r="M795" s="9"/>
    </row>
    <row r="796" spans="1:51" ht="30" customHeight="1">
      <c r="A796" s="47" t="s">
        <v>1668</v>
      </c>
      <c r="B796" s="47"/>
      <c r="C796" s="47"/>
      <c r="D796" s="47"/>
      <c r="E796" s="48"/>
      <c r="F796" s="49"/>
      <c r="G796" s="48"/>
      <c r="H796" s="49"/>
      <c r="I796" s="48"/>
      <c r="J796" s="49"/>
      <c r="K796" s="48"/>
      <c r="L796" s="49"/>
      <c r="M796" s="47"/>
      <c r="N796" s="1" t="s">
        <v>1652</v>
      </c>
    </row>
    <row r="797" spans="1:51" ht="30" customHeight="1">
      <c r="A797" s="8" t="s">
        <v>1655</v>
      </c>
      <c r="B797" s="8" t="s">
        <v>1656</v>
      </c>
      <c r="C797" s="8" t="s">
        <v>1618</v>
      </c>
      <c r="D797" s="9">
        <v>2.77</v>
      </c>
      <c r="E797" s="12">
        <f>단가대비표!O21</f>
        <v>16500</v>
      </c>
      <c r="F797" s="13">
        <f t="shared" ref="F797:F806" si="107">TRUNC(E797*D797,1)</f>
        <v>45705</v>
      </c>
      <c r="G797" s="12">
        <f>단가대비표!P21</f>
        <v>0</v>
      </c>
      <c r="H797" s="13">
        <f t="shared" ref="H797:H806" si="108">TRUNC(G797*D797,1)</f>
        <v>0</v>
      </c>
      <c r="I797" s="12">
        <f>단가대비표!V21</f>
        <v>0</v>
      </c>
      <c r="J797" s="13">
        <f t="shared" ref="J797:J806" si="109">TRUNC(I797*D797,1)</f>
        <v>0</v>
      </c>
      <c r="K797" s="12">
        <f t="shared" ref="K797:K806" si="110">TRUNC(E797+G797+I797,1)</f>
        <v>16500</v>
      </c>
      <c r="L797" s="13">
        <f t="shared" ref="L797:L806" si="111">TRUNC(F797+H797+J797,1)</f>
        <v>45705</v>
      </c>
      <c r="M797" s="8" t="s">
        <v>52</v>
      </c>
      <c r="N797" s="2" t="s">
        <v>1652</v>
      </c>
      <c r="O797" s="2" t="s">
        <v>1657</v>
      </c>
      <c r="P797" s="2" t="s">
        <v>65</v>
      </c>
      <c r="Q797" s="2" t="s">
        <v>65</v>
      </c>
      <c r="R797" s="2" t="s">
        <v>64</v>
      </c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2" t="s">
        <v>52</v>
      </c>
      <c r="AW797" s="2" t="s">
        <v>1669</v>
      </c>
      <c r="AX797" s="2" t="s">
        <v>52</v>
      </c>
      <c r="AY797" s="2" t="s">
        <v>52</v>
      </c>
    </row>
    <row r="798" spans="1:51" ht="30" customHeight="1">
      <c r="A798" s="8" t="s">
        <v>1066</v>
      </c>
      <c r="B798" s="8" t="s">
        <v>1257</v>
      </c>
      <c r="C798" s="8" t="s">
        <v>797</v>
      </c>
      <c r="D798" s="9">
        <v>945</v>
      </c>
      <c r="E798" s="12">
        <f>단가대비표!O14</f>
        <v>2.2200000000000002</v>
      </c>
      <c r="F798" s="13">
        <f t="shared" si="107"/>
        <v>2097.9</v>
      </c>
      <c r="G798" s="12">
        <f>단가대비표!P14</f>
        <v>0</v>
      </c>
      <c r="H798" s="13">
        <f t="shared" si="108"/>
        <v>0</v>
      </c>
      <c r="I798" s="12">
        <f>단가대비표!V14</f>
        <v>0</v>
      </c>
      <c r="J798" s="13">
        <f t="shared" si="109"/>
        <v>0</v>
      </c>
      <c r="K798" s="12">
        <f t="shared" si="110"/>
        <v>2.2000000000000002</v>
      </c>
      <c r="L798" s="13">
        <f t="shared" si="111"/>
        <v>2097.9</v>
      </c>
      <c r="M798" s="8" t="s">
        <v>52</v>
      </c>
      <c r="N798" s="2" t="s">
        <v>1652</v>
      </c>
      <c r="O798" s="2" t="s">
        <v>1258</v>
      </c>
      <c r="P798" s="2" t="s">
        <v>65</v>
      </c>
      <c r="Q798" s="2" t="s">
        <v>65</v>
      </c>
      <c r="R798" s="2" t="s">
        <v>64</v>
      </c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2" t="s">
        <v>52</v>
      </c>
      <c r="AW798" s="2" t="s">
        <v>1670</v>
      </c>
      <c r="AX798" s="2" t="s">
        <v>52</v>
      </c>
      <c r="AY798" s="2" t="s">
        <v>52</v>
      </c>
    </row>
    <row r="799" spans="1:51" ht="30" customHeight="1">
      <c r="A799" s="8" t="s">
        <v>1072</v>
      </c>
      <c r="B799" s="8" t="s">
        <v>1073</v>
      </c>
      <c r="C799" s="8" t="s">
        <v>363</v>
      </c>
      <c r="D799" s="9">
        <v>0.4</v>
      </c>
      <c r="E799" s="12">
        <f>단가대비표!O20</f>
        <v>12042</v>
      </c>
      <c r="F799" s="13">
        <f t="shared" si="107"/>
        <v>4816.8</v>
      </c>
      <c r="G799" s="12">
        <f>단가대비표!P20</f>
        <v>0</v>
      </c>
      <c r="H799" s="13">
        <f t="shared" si="108"/>
        <v>0</v>
      </c>
      <c r="I799" s="12">
        <f>단가대비표!V20</f>
        <v>0</v>
      </c>
      <c r="J799" s="13">
        <f t="shared" si="109"/>
        <v>0</v>
      </c>
      <c r="K799" s="12">
        <f t="shared" si="110"/>
        <v>12042</v>
      </c>
      <c r="L799" s="13">
        <f t="shared" si="111"/>
        <v>4816.8</v>
      </c>
      <c r="M799" s="8" t="s">
        <v>52</v>
      </c>
      <c r="N799" s="2" t="s">
        <v>1652</v>
      </c>
      <c r="O799" s="2" t="s">
        <v>1074</v>
      </c>
      <c r="P799" s="2" t="s">
        <v>65</v>
      </c>
      <c r="Q799" s="2" t="s">
        <v>65</v>
      </c>
      <c r="R799" s="2" t="s">
        <v>64</v>
      </c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2" t="s">
        <v>52</v>
      </c>
      <c r="AW799" s="2" t="s">
        <v>1671</v>
      </c>
      <c r="AX799" s="2" t="s">
        <v>52</v>
      </c>
      <c r="AY799" s="2" t="s">
        <v>52</v>
      </c>
    </row>
    <row r="800" spans="1:51" ht="30" customHeight="1">
      <c r="A800" s="8" t="s">
        <v>1261</v>
      </c>
      <c r="B800" s="8" t="s">
        <v>1262</v>
      </c>
      <c r="C800" s="8" t="s">
        <v>1263</v>
      </c>
      <c r="D800" s="9">
        <v>3.12</v>
      </c>
      <c r="E800" s="12">
        <f>일위대가목록!E92</f>
        <v>0</v>
      </c>
      <c r="F800" s="13">
        <f t="shared" si="107"/>
        <v>0</v>
      </c>
      <c r="G800" s="12">
        <f>일위대가목록!F92</f>
        <v>0</v>
      </c>
      <c r="H800" s="13">
        <f t="shared" si="108"/>
        <v>0</v>
      </c>
      <c r="I800" s="12">
        <f>일위대가목록!G92</f>
        <v>137</v>
      </c>
      <c r="J800" s="13">
        <f t="shared" si="109"/>
        <v>427.4</v>
      </c>
      <c r="K800" s="12">
        <f t="shared" si="110"/>
        <v>137</v>
      </c>
      <c r="L800" s="13">
        <f t="shared" si="111"/>
        <v>427.4</v>
      </c>
      <c r="M800" s="8" t="s">
        <v>1264</v>
      </c>
      <c r="N800" s="2" t="s">
        <v>1652</v>
      </c>
      <c r="O800" s="2" t="s">
        <v>1265</v>
      </c>
      <c r="P800" s="2" t="s">
        <v>64</v>
      </c>
      <c r="Q800" s="2" t="s">
        <v>65</v>
      </c>
      <c r="R800" s="2" t="s">
        <v>65</v>
      </c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2" t="s">
        <v>52</v>
      </c>
      <c r="AW800" s="2" t="s">
        <v>1672</v>
      </c>
      <c r="AX800" s="2" t="s">
        <v>52</v>
      </c>
      <c r="AY800" s="2" t="s">
        <v>52</v>
      </c>
    </row>
    <row r="801" spans="1:51" ht="30" customHeight="1">
      <c r="A801" s="8" t="s">
        <v>1267</v>
      </c>
      <c r="B801" s="8" t="s">
        <v>1268</v>
      </c>
      <c r="C801" s="8" t="s">
        <v>1269</v>
      </c>
      <c r="D801" s="9">
        <v>18.899999999999999</v>
      </c>
      <c r="E801" s="12">
        <f>단가대비표!O87</f>
        <v>0</v>
      </c>
      <c r="F801" s="13">
        <f t="shared" si="107"/>
        <v>0</v>
      </c>
      <c r="G801" s="12">
        <f>단가대비표!P87</f>
        <v>0</v>
      </c>
      <c r="H801" s="13">
        <f t="shared" si="108"/>
        <v>0</v>
      </c>
      <c r="I801" s="12">
        <f>단가대비표!V87</f>
        <v>87</v>
      </c>
      <c r="J801" s="13">
        <f t="shared" si="109"/>
        <v>1644.3</v>
      </c>
      <c r="K801" s="12">
        <f t="shared" si="110"/>
        <v>87</v>
      </c>
      <c r="L801" s="13">
        <f t="shared" si="111"/>
        <v>1644.3</v>
      </c>
      <c r="M801" s="8" t="s">
        <v>52</v>
      </c>
      <c r="N801" s="2" t="s">
        <v>1652</v>
      </c>
      <c r="O801" s="2" t="s">
        <v>1270</v>
      </c>
      <c r="P801" s="2" t="s">
        <v>65</v>
      </c>
      <c r="Q801" s="2" t="s">
        <v>65</v>
      </c>
      <c r="R801" s="2" t="s">
        <v>64</v>
      </c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2" t="s">
        <v>52</v>
      </c>
      <c r="AW801" s="2" t="s">
        <v>1673</v>
      </c>
      <c r="AX801" s="2" t="s">
        <v>52</v>
      </c>
      <c r="AY801" s="2" t="s">
        <v>52</v>
      </c>
    </row>
    <row r="802" spans="1:51" ht="30" customHeight="1">
      <c r="A802" s="8" t="s">
        <v>1374</v>
      </c>
      <c r="B802" s="8" t="s">
        <v>612</v>
      </c>
      <c r="C802" s="8" t="s">
        <v>605</v>
      </c>
      <c r="D802" s="9">
        <v>5.85</v>
      </c>
      <c r="E802" s="12">
        <f>단가대비표!O91</f>
        <v>0</v>
      </c>
      <c r="F802" s="13">
        <f t="shared" si="107"/>
        <v>0</v>
      </c>
      <c r="G802" s="12">
        <f>단가대비표!P91</f>
        <v>183489</v>
      </c>
      <c r="H802" s="13">
        <f t="shared" si="108"/>
        <v>1073410.6000000001</v>
      </c>
      <c r="I802" s="12">
        <f>단가대비표!V91</f>
        <v>0</v>
      </c>
      <c r="J802" s="13">
        <f t="shared" si="109"/>
        <v>0</v>
      </c>
      <c r="K802" s="12">
        <f t="shared" si="110"/>
        <v>183489</v>
      </c>
      <c r="L802" s="13">
        <f t="shared" si="111"/>
        <v>1073410.6000000001</v>
      </c>
      <c r="M802" s="8" t="s">
        <v>52</v>
      </c>
      <c r="N802" s="2" t="s">
        <v>1652</v>
      </c>
      <c r="O802" s="2" t="s">
        <v>1375</v>
      </c>
      <c r="P802" s="2" t="s">
        <v>65</v>
      </c>
      <c r="Q802" s="2" t="s">
        <v>65</v>
      </c>
      <c r="R802" s="2" t="s">
        <v>64</v>
      </c>
      <c r="S802" s="3"/>
      <c r="T802" s="3"/>
      <c r="U802" s="3"/>
      <c r="V802" s="3">
        <v>1</v>
      </c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2" t="s">
        <v>52</v>
      </c>
      <c r="AW802" s="2" t="s">
        <v>1674</v>
      </c>
      <c r="AX802" s="2" t="s">
        <v>52</v>
      </c>
      <c r="AY802" s="2" t="s">
        <v>52</v>
      </c>
    </row>
    <row r="803" spans="1:51" ht="30" customHeight="1">
      <c r="A803" s="8" t="s">
        <v>603</v>
      </c>
      <c r="B803" s="8" t="s">
        <v>604</v>
      </c>
      <c r="C803" s="8" t="s">
        <v>605</v>
      </c>
      <c r="D803" s="9">
        <v>0.1</v>
      </c>
      <c r="E803" s="12">
        <f>단가대비표!O88</f>
        <v>0</v>
      </c>
      <c r="F803" s="13">
        <f t="shared" si="107"/>
        <v>0</v>
      </c>
      <c r="G803" s="12">
        <f>단가대비표!P88</f>
        <v>138290</v>
      </c>
      <c r="H803" s="13">
        <f t="shared" si="108"/>
        <v>13829</v>
      </c>
      <c r="I803" s="12">
        <f>단가대비표!V88</f>
        <v>0</v>
      </c>
      <c r="J803" s="13">
        <f t="shared" si="109"/>
        <v>0</v>
      </c>
      <c r="K803" s="12">
        <f t="shared" si="110"/>
        <v>138290</v>
      </c>
      <c r="L803" s="13">
        <f t="shared" si="111"/>
        <v>13829</v>
      </c>
      <c r="M803" s="8" t="s">
        <v>52</v>
      </c>
      <c r="N803" s="2" t="s">
        <v>1652</v>
      </c>
      <c r="O803" s="2" t="s">
        <v>606</v>
      </c>
      <c r="P803" s="2" t="s">
        <v>65</v>
      </c>
      <c r="Q803" s="2" t="s">
        <v>65</v>
      </c>
      <c r="R803" s="2" t="s">
        <v>64</v>
      </c>
      <c r="S803" s="3"/>
      <c r="T803" s="3"/>
      <c r="U803" s="3"/>
      <c r="V803" s="3">
        <v>1</v>
      </c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2" t="s">
        <v>52</v>
      </c>
      <c r="AW803" s="2" t="s">
        <v>1675</v>
      </c>
      <c r="AX803" s="2" t="s">
        <v>52</v>
      </c>
      <c r="AY803" s="2" t="s">
        <v>52</v>
      </c>
    </row>
    <row r="804" spans="1:51" ht="30" customHeight="1">
      <c r="A804" s="8" t="s">
        <v>1077</v>
      </c>
      <c r="B804" s="8" t="s">
        <v>612</v>
      </c>
      <c r="C804" s="8" t="s">
        <v>605</v>
      </c>
      <c r="D804" s="9">
        <v>0.39</v>
      </c>
      <c r="E804" s="12">
        <f>단가대비표!O92</f>
        <v>0</v>
      </c>
      <c r="F804" s="13">
        <f t="shared" si="107"/>
        <v>0</v>
      </c>
      <c r="G804" s="12">
        <f>단가대비표!P92</f>
        <v>223094</v>
      </c>
      <c r="H804" s="13">
        <f t="shared" si="108"/>
        <v>87006.6</v>
      </c>
      <c r="I804" s="12">
        <f>단가대비표!V92</f>
        <v>0</v>
      </c>
      <c r="J804" s="13">
        <f t="shared" si="109"/>
        <v>0</v>
      </c>
      <c r="K804" s="12">
        <f t="shared" si="110"/>
        <v>223094</v>
      </c>
      <c r="L804" s="13">
        <f t="shared" si="111"/>
        <v>87006.6</v>
      </c>
      <c r="M804" s="8" t="s">
        <v>52</v>
      </c>
      <c r="N804" s="2" t="s">
        <v>1652</v>
      </c>
      <c r="O804" s="2" t="s">
        <v>1078</v>
      </c>
      <c r="P804" s="2" t="s">
        <v>65</v>
      </c>
      <c r="Q804" s="2" t="s">
        <v>65</v>
      </c>
      <c r="R804" s="2" t="s">
        <v>64</v>
      </c>
      <c r="S804" s="3"/>
      <c r="T804" s="3"/>
      <c r="U804" s="3"/>
      <c r="V804" s="3">
        <v>1</v>
      </c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2" t="s">
        <v>52</v>
      </c>
      <c r="AW804" s="2" t="s">
        <v>1676</v>
      </c>
      <c r="AX804" s="2" t="s">
        <v>52</v>
      </c>
      <c r="AY804" s="2" t="s">
        <v>52</v>
      </c>
    </row>
    <row r="805" spans="1:51" ht="30" customHeight="1">
      <c r="A805" s="8" t="s">
        <v>1275</v>
      </c>
      <c r="B805" s="8" t="s">
        <v>604</v>
      </c>
      <c r="C805" s="8" t="s">
        <v>605</v>
      </c>
      <c r="D805" s="9">
        <v>0.11</v>
      </c>
      <c r="E805" s="12">
        <f>단가대비표!O89</f>
        <v>0</v>
      </c>
      <c r="F805" s="13">
        <f t="shared" si="107"/>
        <v>0</v>
      </c>
      <c r="G805" s="12">
        <f>단가대비표!P89</f>
        <v>166063</v>
      </c>
      <c r="H805" s="13">
        <f t="shared" si="108"/>
        <v>18266.900000000001</v>
      </c>
      <c r="I805" s="12">
        <f>단가대비표!V89</f>
        <v>0</v>
      </c>
      <c r="J805" s="13">
        <f t="shared" si="109"/>
        <v>0</v>
      </c>
      <c r="K805" s="12">
        <f t="shared" si="110"/>
        <v>166063</v>
      </c>
      <c r="L805" s="13">
        <f t="shared" si="111"/>
        <v>18266.900000000001</v>
      </c>
      <c r="M805" s="8" t="s">
        <v>52</v>
      </c>
      <c r="N805" s="2" t="s">
        <v>1652</v>
      </c>
      <c r="O805" s="2" t="s">
        <v>1276</v>
      </c>
      <c r="P805" s="2" t="s">
        <v>65</v>
      </c>
      <c r="Q805" s="2" t="s">
        <v>65</v>
      </c>
      <c r="R805" s="2" t="s">
        <v>64</v>
      </c>
      <c r="S805" s="3"/>
      <c r="T805" s="3"/>
      <c r="U805" s="3"/>
      <c r="V805" s="3">
        <v>1</v>
      </c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2" t="s">
        <v>52</v>
      </c>
      <c r="AW805" s="2" t="s">
        <v>1677</v>
      </c>
      <c r="AX805" s="2" t="s">
        <v>52</v>
      </c>
      <c r="AY805" s="2" t="s">
        <v>52</v>
      </c>
    </row>
    <row r="806" spans="1:51" ht="30" customHeight="1">
      <c r="A806" s="8" t="s">
        <v>616</v>
      </c>
      <c r="B806" s="8" t="s">
        <v>760</v>
      </c>
      <c r="C806" s="8" t="s">
        <v>312</v>
      </c>
      <c r="D806" s="9">
        <v>1</v>
      </c>
      <c r="E806" s="12">
        <f>TRUNC(SUMIF(V797:V806, RIGHTB(O806, 1), H797:H806)*U806, 2)</f>
        <v>35775.39</v>
      </c>
      <c r="F806" s="13">
        <f t="shared" si="107"/>
        <v>35775.300000000003</v>
      </c>
      <c r="G806" s="12">
        <v>0</v>
      </c>
      <c r="H806" s="13">
        <f t="shared" si="108"/>
        <v>0</v>
      </c>
      <c r="I806" s="12">
        <v>0</v>
      </c>
      <c r="J806" s="13">
        <f t="shared" si="109"/>
        <v>0</v>
      </c>
      <c r="K806" s="12">
        <f t="shared" si="110"/>
        <v>35775.300000000003</v>
      </c>
      <c r="L806" s="13">
        <f t="shared" si="111"/>
        <v>35775.300000000003</v>
      </c>
      <c r="M806" s="8" t="s">
        <v>52</v>
      </c>
      <c r="N806" s="2" t="s">
        <v>1652</v>
      </c>
      <c r="O806" s="2" t="s">
        <v>313</v>
      </c>
      <c r="P806" s="2" t="s">
        <v>65</v>
      </c>
      <c r="Q806" s="2" t="s">
        <v>65</v>
      </c>
      <c r="R806" s="2" t="s">
        <v>65</v>
      </c>
      <c r="S806" s="3">
        <v>1</v>
      </c>
      <c r="T806" s="3">
        <v>0</v>
      </c>
      <c r="U806" s="3">
        <v>0.03</v>
      </c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2" t="s">
        <v>52</v>
      </c>
      <c r="AW806" s="2" t="s">
        <v>1678</v>
      </c>
      <c r="AX806" s="2" t="s">
        <v>52</v>
      </c>
      <c r="AY806" s="2" t="s">
        <v>52</v>
      </c>
    </row>
    <row r="807" spans="1:51" ht="30" customHeight="1">
      <c r="A807" s="8" t="s">
        <v>608</v>
      </c>
      <c r="B807" s="8" t="s">
        <v>52</v>
      </c>
      <c r="C807" s="8" t="s">
        <v>52</v>
      </c>
      <c r="D807" s="9"/>
      <c r="E807" s="12"/>
      <c r="F807" s="13">
        <f>TRUNC(SUMIF(N797:N806, N796, F797:F806),0)</f>
        <v>88395</v>
      </c>
      <c r="G807" s="12"/>
      <c r="H807" s="13">
        <f>TRUNC(SUMIF(N797:N806, N796, H797:H806),0)</f>
        <v>1192513</v>
      </c>
      <c r="I807" s="12"/>
      <c r="J807" s="13">
        <f>TRUNC(SUMIF(N797:N806, N796, J797:J806),0)</f>
        <v>2071</v>
      </c>
      <c r="K807" s="12"/>
      <c r="L807" s="13">
        <f>F807+H807+J807</f>
        <v>1282979</v>
      </c>
      <c r="M807" s="8" t="s">
        <v>52</v>
      </c>
      <c r="N807" s="2" t="s">
        <v>68</v>
      </c>
      <c r="O807" s="2" t="s">
        <v>68</v>
      </c>
      <c r="P807" s="2" t="s">
        <v>52</v>
      </c>
      <c r="Q807" s="2" t="s">
        <v>52</v>
      </c>
      <c r="R807" s="2" t="s">
        <v>52</v>
      </c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2" t="s">
        <v>52</v>
      </c>
      <c r="AW807" s="2" t="s">
        <v>52</v>
      </c>
      <c r="AX807" s="2" t="s">
        <v>52</v>
      </c>
      <c r="AY807" s="2" t="s">
        <v>52</v>
      </c>
    </row>
    <row r="808" spans="1:51" ht="30" customHeight="1">
      <c r="A808" s="9"/>
      <c r="B808" s="9"/>
      <c r="C808" s="9"/>
      <c r="D808" s="9"/>
      <c r="E808" s="12"/>
      <c r="F808" s="13"/>
      <c r="G808" s="12"/>
      <c r="H808" s="13"/>
      <c r="I808" s="12"/>
      <c r="J808" s="13"/>
      <c r="K808" s="12"/>
      <c r="L808" s="13"/>
      <c r="M808" s="9"/>
    </row>
    <row r="809" spans="1:51" ht="30" customHeight="1">
      <c r="A809" s="47" t="s">
        <v>1679</v>
      </c>
      <c r="B809" s="47"/>
      <c r="C809" s="47"/>
      <c r="D809" s="47"/>
      <c r="E809" s="48"/>
      <c r="F809" s="49"/>
      <c r="G809" s="48"/>
      <c r="H809" s="49"/>
      <c r="I809" s="48"/>
      <c r="J809" s="49"/>
      <c r="K809" s="48"/>
      <c r="L809" s="49"/>
      <c r="M809" s="47"/>
      <c r="N809" s="1" t="s">
        <v>1020</v>
      </c>
    </row>
    <row r="810" spans="1:51" ht="30" customHeight="1">
      <c r="A810" s="8" t="s">
        <v>1162</v>
      </c>
      <c r="B810" s="8" t="s">
        <v>612</v>
      </c>
      <c r="C810" s="8" t="s">
        <v>605</v>
      </c>
      <c r="D810" s="9">
        <v>4.7E-2</v>
      </c>
      <c r="E810" s="12">
        <f>단가대비표!O99</f>
        <v>0</v>
      </c>
      <c r="F810" s="13">
        <f>TRUNC(E810*D810,1)</f>
        <v>0</v>
      </c>
      <c r="G810" s="12">
        <f>단가대비표!P99</f>
        <v>216528</v>
      </c>
      <c r="H810" s="13">
        <f>TRUNC(G810*D810,1)</f>
        <v>10176.799999999999</v>
      </c>
      <c r="I810" s="12">
        <f>단가대비표!V99</f>
        <v>0</v>
      </c>
      <c r="J810" s="13">
        <f>TRUNC(I810*D810,1)</f>
        <v>0</v>
      </c>
      <c r="K810" s="12">
        <f>TRUNC(E810+G810+I810,1)</f>
        <v>216528</v>
      </c>
      <c r="L810" s="13">
        <f>TRUNC(F810+H810+J810,1)</f>
        <v>10176.799999999999</v>
      </c>
      <c r="M810" s="8" t="s">
        <v>52</v>
      </c>
      <c r="N810" s="2" t="s">
        <v>1020</v>
      </c>
      <c r="O810" s="2" t="s">
        <v>1163</v>
      </c>
      <c r="P810" s="2" t="s">
        <v>65</v>
      </c>
      <c r="Q810" s="2" t="s">
        <v>65</v>
      </c>
      <c r="R810" s="2" t="s">
        <v>64</v>
      </c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2" t="s">
        <v>52</v>
      </c>
      <c r="AW810" s="2" t="s">
        <v>1680</v>
      </c>
      <c r="AX810" s="2" t="s">
        <v>52</v>
      </c>
      <c r="AY810" s="2" t="s">
        <v>52</v>
      </c>
    </row>
    <row r="811" spans="1:51" ht="30" customHeight="1">
      <c r="A811" s="8" t="s">
        <v>603</v>
      </c>
      <c r="B811" s="8" t="s">
        <v>604</v>
      </c>
      <c r="C811" s="8" t="s">
        <v>605</v>
      </c>
      <c r="D811" s="9">
        <v>2.3E-2</v>
      </c>
      <c r="E811" s="12">
        <f>단가대비표!O88</f>
        <v>0</v>
      </c>
      <c r="F811" s="13">
        <f>TRUNC(E811*D811,1)</f>
        <v>0</v>
      </c>
      <c r="G811" s="12">
        <f>단가대비표!P88</f>
        <v>138290</v>
      </c>
      <c r="H811" s="13">
        <f>TRUNC(G811*D811,1)</f>
        <v>3180.6</v>
      </c>
      <c r="I811" s="12">
        <f>단가대비표!V88</f>
        <v>0</v>
      </c>
      <c r="J811" s="13">
        <f>TRUNC(I811*D811,1)</f>
        <v>0</v>
      </c>
      <c r="K811" s="12">
        <f>TRUNC(E811+G811+I811,1)</f>
        <v>138290</v>
      </c>
      <c r="L811" s="13">
        <f>TRUNC(F811+H811+J811,1)</f>
        <v>3180.6</v>
      </c>
      <c r="M811" s="8" t="s">
        <v>52</v>
      </c>
      <c r="N811" s="2" t="s">
        <v>1020</v>
      </c>
      <c r="O811" s="2" t="s">
        <v>606</v>
      </c>
      <c r="P811" s="2" t="s">
        <v>65</v>
      </c>
      <c r="Q811" s="2" t="s">
        <v>65</v>
      </c>
      <c r="R811" s="2" t="s">
        <v>64</v>
      </c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2" t="s">
        <v>52</v>
      </c>
      <c r="AW811" s="2" t="s">
        <v>1681</v>
      </c>
      <c r="AX811" s="2" t="s">
        <v>52</v>
      </c>
      <c r="AY811" s="2" t="s">
        <v>52</v>
      </c>
    </row>
    <row r="812" spans="1:51" ht="30" customHeight="1">
      <c r="A812" s="8" t="s">
        <v>608</v>
      </c>
      <c r="B812" s="8" t="s">
        <v>52</v>
      </c>
      <c r="C812" s="8" t="s">
        <v>52</v>
      </c>
      <c r="D812" s="9"/>
      <c r="E812" s="12"/>
      <c r="F812" s="13">
        <f>TRUNC(SUMIF(N810:N811, N809, F810:F811),0)</f>
        <v>0</v>
      </c>
      <c r="G812" s="12"/>
      <c r="H812" s="13">
        <f>TRUNC(SUMIF(N810:N811, N809, H810:H811),0)</f>
        <v>13357</v>
      </c>
      <c r="I812" s="12"/>
      <c r="J812" s="13">
        <f>TRUNC(SUMIF(N810:N811, N809, J810:J811),0)</f>
        <v>0</v>
      </c>
      <c r="K812" s="12"/>
      <c r="L812" s="13">
        <f>F812+H812+J812</f>
        <v>13357</v>
      </c>
      <c r="M812" s="8" t="s">
        <v>52</v>
      </c>
      <c r="N812" s="2" t="s">
        <v>68</v>
      </c>
      <c r="O812" s="2" t="s">
        <v>68</v>
      </c>
      <c r="P812" s="2" t="s">
        <v>52</v>
      </c>
      <c r="Q812" s="2" t="s">
        <v>52</v>
      </c>
      <c r="R812" s="2" t="s">
        <v>52</v>
      </c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2" t="s">
        <v>52</v>
      </c>
      <c r="AW812" s="2" t="s">
        <v>52</v>
      </c>
      <c r="AX812" s="2" t="s">
        <v>52</v>
      </c>
      <c r="AY812" s="2" t="s">
        <v>52</v>
      </c>
    </row>
    <row r="813" spans="1:51" ht="30" customHeight="1">
      <c r="A813" s="9"/>
      <c r="B813" s="9"/>
      <c r="C813" s="9"/>
      <c r="D813" s="9"/>
      <c r="E813" s="12"/>
      <c r="F813" s="13"/>
      <c r="G813" s="12"/>
      <c r="H813" s="13"/>
      <c r="I813" s="12"/>
      <c r="J813" s="13"/>
      <c r="K813" s="12"/>
      <c r="L813" s="13"/>
      <c r="M813" s="9"/>
    </row>
    <row r="814" spans="1:51" ht="30" customHeight="1">
      <c r="A814" s="47" t="s">
        <v>1682</v>
      </c>
      <c r="B814" s="47"/>
      <c r="C814" s="47"/>
      <c r="D814" s="47"/>
      <c r="E814" s="48"/>
      <c r="F814" s="49"/>
      <c r="G814" s="48"/>
      <c r="H814" s="49"/>
      <c r="I814" s="48"/>
      <c r="J814" s="49"/>
      <c r="K814" s="48"/>
      <c r="L814" s="49"/>
      <c r="M814" s="47"/>
      <c r="N814" s="1" t="s">
        <v>1044</v>
      </c>
    </row>
    <row r="815" spans="1:51" ht="30" customHeight="1">
      <c r="A815" s="8" t="s">
        <v>1419</v>
      </c>
      <c r="B815" s="8" t="s">
        <v>1683</v>
      </c>
      <c r="C815" s="8" t="s">
        <v>363</v>
      </c>
      <c r="D815" s="9">
        <v>0.05</v>
      </c>
      <c r="E815" s="12">
        <f>단가대비표!O65</f>
        <v>1260</v>
      </c>
      <c r="F815" s="13">
        <f>TRUNC(E815*D815,1)</f>
        <v>63</v>
      </c>
      <c r="G815" s="12">
        <f>단가대비표!P65</f>
        <v>0</v>
      </c>
      <c r="H815" s="13">
        <f>TRUNC(G815*D815,1)</f>
        <v>0</v>
      </c>
      <c r="I815" s="12">
        <f>단가대비표!V65</f>
        <v>0</v>
      </c>
      <c r="J815" s="13">
        <f>TRUNC(I815*D815,1)</f>
        <v>0</v>
      </c>
      <c r="K815" s="12">
        <f t="shared" ref="K815:L818" si="112">TRUNC(E815+G815+I815,1)</f>
        <v>1260</v>
      </c>
      <c r="L815" s="13">
        <f t="shared" si="112"/>
        <v>63</v>
      </c>
      <c r="M815" s="8" t="s">
        <v>52</v>
      </c>
      <c r="N815" s="2" t="s">
        <v>1044</v>
      </c>
      <c r="O815" s="2" t="s">
        <v>1684</v>
      </c>
      <c r="P815" s="2" t="s">
        <v>65</v>
      </c>
      <c r="Q815" s="2" t="s">
        <v>65</v>
      </c>
      <c r="R815" s="2" t="s">
        <v>64</v>
      </c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2" t="s">
        <v>52</v>
      </c>
      <c r="AW815" s="2" t="s">
        <v>1685</v>
      </c>
      <c r="AX815" s="2" t="s">
        <v>52</v>
      </c>
      <c r="AY815" s="2" t="s">
        <v>52</v>
      </c>
    </row>
    <row r="816" spans="1:51" ht="30" customHeight="1">
      <c r="A816" s="8" t="s">
        <v>1424</v>
      </c>
      <c r="B816" s="8" t="s">
        <v>1425</v>
      </c>
      <c r="C816" s="8" t="s">
        <v>1426</v>
      </c>
      <c r="D816" s="9">
        <v>0.1</v>
      </c>
      <c r="E816" s="12">
        <f>단가대비표!O62</f>
        <v>200</v>
      </c>
      <c r="F816" s="13">
        <f>TRUNC(E816*D816,1)</f>
        <v>20</v>
      </c>
      <c r="G816" s="12">
        <f>단가대비표!P62</f>
        <v>0</v>
      </c>
      <c r="H816" s="13">
        <f>TRUNC(G816*D816,1)</f>
        <v>0</v>
      </c>
      <c r="I816" s="12">
        <f>단가대비표!V62</f>
        <v>0</v>
      </c>
      <c r="J816" s="13">
        <f>TRUNC(I816*D816,1)</f>
        <v>0</v>
      </c>
      <c r="K816" s="12">
        <f t="shared" si="112"/>
        <v>200</v>
      </c>
      <c r="L816" s="13">
        <f t="shared" si="112"/>
        <v>20</v>
      </c>
      <c r="M816" s="8" t="s">
        <v>52</v>
      </c>
      <c r="N816" s="2" t="s">
        <v>1044</v>
      </c>
      <c r="O816" s="2" t="s">
        <v>1427</v>
      </c>
      <c r="P816" s="2" t="s">
        <v>65</v>
      </c>
      <c r="Q816" s="2" t="s">
        <v>65</v>
      </c>
      <c r="R816" s="2" t="s">
        <v>64</v>
      </c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2" t="s">
        <v>52</v>
      </c>
      <c r="AW816" s="2" t="s">
        <v>1686</v>
      </c>
      <c r="AX816" s="2" t="s">
        <v>52</v>
      </c>
      <c r="AY816" s="2" t="s">
        <v>52</v>
      </c>
    </row>
    <row r="817" spans="1:51" ht="30" customHeight="1">
      <c r="A817" s="8" t="s">
        <v>1302</v>
      </c>
      <c r="B817" s="8" t="s">
        <v>612</v>
      </c>
      <c r="C817" s="8" t="s">
        <v>605</v>
      </c>
      <c r="D817" s="9">
        <v>0.01</v>
      </c>
      <c r="E817" s="12">
        <f>단가대비표!O100</f>
        <v>0</v>
      </c>
      <c r="F817" s="13">
        <f>TRUNC(E817*D817,1)</f>
        <v>0</v>
      </c>
      <c r="G817" s="12">
        <f>단가대비표!P100</f>
        <v>198613</v>
      </c>
      <c r="H817" s="13">
        <f>TRUNC(G817*D817,1)</f>
        <v>1986.1</v>
      </c>
      <c r="I817" s="12">
        <f>단가대비표!V100</f>
        <v>0</v>
      </c>
      <c r="J817" s="13">
        <f>TRUNC(I817*D817,1)</f>
        <v>0</v>
      </c>
      <c r="K817" s="12">
        <f t="shared" si="112"/>
        <v>198613</v>
      </c>
      <c r="L817" s="13">
        <f t="shared" si="112"/>
        <v>1986.1</v>
      </c>
      <c r="M817" s="8" t="s">
        <v>52</v>
      </c>
      <c r="N817" s="2" t="s">
        <v>1044</v>
      </c>
      <c r="O817" s="2" t="s">
        <v>1303</v>
      </c>
      <c r="P817" s="2" t="s">
        <v>65</v>
      </c>
      <c r="Q817" s="2" t="s">
        <v>65</v>
      </c>
      <c r="R817" s="2" t="s">
        <v>64</v>
      </c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2" t="s">
        <v>52</v>
      </c>
      <c r="AW817" s="2" t="s">
        <v>1687</v>
      </c>
      <c r="AX817" s="2" t="s">
        <v>52</v>
      </c>
      <c r="AY817" s="2" t="s">
        <v>52</v>
      </c>
    </row>
    <row r="818" spans="1:51" ht="30" customHeight="1">
      <c r="A818" s="8" t="s">
        <v>603</v>
      </c>
      <c r="B818" s="8" t="s">
        <v>604</v>
      </c>
      <c r="C818" s="8" t="s">
        <v>605</v>
      </c>
      <c r="D818" s="9">
        <v>1E-3</v>
      </c>
      <c r="E818" s="12">
        <f>단가대비표!O88</f>
        <v>0</v>
      </c>
      <c r="F818" s="13">
        <f>TRUNC(E818*D818,1)</f>
        <v>0</v>
      </c>
      <c r="G818" s="12">
        <f>단가대비표!P88</f>
        <v>138290</v>
      </c>
      <c r="H818" s="13">
        <f>TRUNC(G818*D818,1)</f>
        <v>138.19999999999999</v>
      </c>
      <c r="I818" s="12">
        <f>단가대비표!V88</f>
        <v>0</v>
      </c>
      <c r="J818" s="13">
        <f>TRUNC(I818*D818,1)</f>
        <v>0</v>
      </c>
      <c r="K818" s="12">
        <f t="shared" si="112"/>
        <v>138290</v>
      </c>
      <c r="L818" s="13">
        <f t="shared" si="112"/>
        <v>138.19999999999999</v>
      </c>
      <c r="M818" s="8" t="s">
        <v>52</v>
      </c>
      <c r="N818" s="2" t="s">
        <v>1044</v>
      </c>
      <c r="O818" s="2" t="s">
        <v>606</v>
      </c>
      <c r="P818" s="2" t="s">
        <v>65</v>
      </c>
      <c r="Q818" s="2" t="s">
        <v>65</v>
      </c>
      <c r="R818" s="2" t="s">
        <v>64</v>
      </c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2" t="s">
        <v>52</v>
      </c>
      <c r="AW818" s="2" t="s">
        <v>1688</v>
      </c>
      <c r="AX818" s="2" t="s">
        <v>52</v>
      </c>
      <c r="AY818" s="2" t="s">
        <v>52</v>
      </c>
    </row>
    <row r="819" spans="1:51" ht="30" customHeight="1">
      <c r="A819" s="8" t="s">
        <v>608</v>
      </c>
      <c r="B819" s="8" t="s">
        <v>52</v>
      </c>
      <c r="C819" s="8" t="s">
        <v>52</v>
      </c>
      <c r="D819" s="9"/>
      <c r="E819" s="12"/>
      <c r="F819" s="13">
        <f>TRUNC(SUMIF(N815:N818, N814, F815:F818),0)</f>
        <v>83</v>
      </c>
      <c r="G819" s="12"/>
      <c r="H819" s="13">
        <f>TRUNC(SUMIF(N815:N818, N814, H815:H818),0)</f>
        <v>2124</v>
      </c>
      <c r="I819" s="12"/>
      <c r="J819" s="13">
        <f>TRUNC(SUMIF(N815:N818, N814, J815:J818),0)</f>
        <v>0</v>
      </c>
      <c r="K819" s="12"/>
      <c r="L819" s="13">
        <f>F819+H819+J819</f>
        <v>2207</v>
      </c>
      <c r="M819" s="8" t="s">
        <v>52</v>
      </c>
      <c r="N819" s="2" t="s">
        <v>68</v>
      </c>
      <c r="O819" s="2" t="s">
        <v>68</v>
      </c>
      <c r="P819" s="2" t="s">
        <v>52</v>
      </c>
      <c r="Q819" s="2" t="s">
        <v>52</v>
      </c>
      <c r="R819" s="2" t="s">
        <v>52</v>
      </c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2" t="s">
        <v>52</v>
      </c>
      <c r="AW819" s="2" t="s">
        <v>52</v>
      </c>
      <c r="AX819" s="2" t="s">
        <v>52</v>
      </c>
      <c r="AY819" s="2" t="s">
        <v>52</v>
      </c>
    </row>
    <row r="820" spans="1:51" ht="30" customHeight="1">
      <c r="A820" s="9"/>
      <c r="B820" s="9"/>
      <c r="C820" s="9"/>
      <c r="D820" s="9"/>
      <c r="E820" s="12"/>
      <c r="F820" s="13"/>
      <c r="G820" s="12"/>
      <c r="H820" s="13"/>
      <c r="I820" s="12"/>
      <c r="J820" s="13"/>
      <c r="K820" s="12"/>
      <c r="L820" s="13"/>
      <c r="M820" s="9"/>
    </row>
    <row r="821" spans="1:51" ht="30" customHeight="1">
      <c r="A821" s="47" t="s">
        <v>1689</v>
      </c>
      <c r="B821" s="47"/>
      <c r="C821" s="47"/>
      <c r="D821" s="47"/>
      <c r="E821" s="48"/>
      <c r="F821" s="49"/>
      <c r="G821" s="48"/>
      <c r="H821" s="49"/>
      <c r="I821" s="48"/>
      <c r="J821" s="49"/>
      <c r="K821" s="48"/>
      <c r="L821" s="49"/>
      <c r="M821" s="47"/>
      <c r="N821" s="1" t="s">
        <v>1048</v>
      </c>
    </row>
    <row r="822" spans="1:51" ht="30" customHeight="1">
      <c r="A822" s="8" t="s">
        <v>1442</v>
      </c>
      <c r="B822" s="8" t="s">
        <v>1690</v>
      </c>
      <c r="C822" s="8" t="s">
        <v>797</v>
      </c>
      <c r="D822" s="9">
        <v>0.19700000000000001</v>
      </c>
      <c r="E822" s="12">
        <f>단가대비표!O72</f>
        <v>2705.55</v>
      </c>
      <c r="F822" s="13">
        <f>TRUNC(E822*D822,1)</f>
        <v>532.9</v>
      </c>
      <c r="G822" s="12">
        <f>단가대비표!P72</f>
        <v>0</v>
      </c>
      <c r="H822" s="13">
        <f>TRUNC(G822*D822,1)</f>
        <v>0</v>
      </c>
      <c r="I822" s="12">
        <f>단가대비표!V72</f>
        <v>0</v>
      </c>
      <c r="J822" s="13">
        <f>TRUNC(I822*D822,1)</f>
        <v>0</v>
      </c>
      <c r="K822" s="12">
        <f>TRUNC(E822+G822+I822,1)</f>
        <v>2705.5</v>
      </c>
      <c r="L822" s="13">
        <f>TRUNC(F822+H822+J822,1)</f>
        <v>532.9</v>
      </c>
      <c r="M822" s="8" t="s">
        <v>52</v>
      </c>
      <c r="N822" s="2" t="s">
        <v>1048</v>
      </c>
      <c r="O822" s="2" t="s">
        <v>1691</v>
      </c>
      <c r="P822" s="2" t="s">
        <v>65</v>
      </c>
      <c r="Q822" s="2" t="s">
        <v>65</v>
      </c>
      <c r="R822" s="2" t="s">
        <v>64</v>
      </c>
      <c r="S822" s="3"/>
      <c r="T822" s="3"/>
      <c r="U822" s="3"/>
      <c r="V822" s="3">
        <v>1</v>
      </c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2" t="s">
        <v>52</v>
      </c>
      <c r="AW822" s="2" t="s">
        <v>1692</v>
      </c>
      <c r="AX822" s="2" t="s">
        <v>52</v>
      </c>
      <c r="AY822" s="2" t="s">
        <v>52</v>
      </c>
    </row>
    <row r="823" spans="1:51" ht="30" customHeight="1">
      <c r="A823" s="8" t="s">
        <v>734</v>
      </c>
      <c r="B823" s="8" t="s">
        <v>1446</v>
      </c>
      <c r="C823" s="8" t="s">
        <v>312</v>
      </c>
      <c r="D823" s="9">
        <v>1</v>
      </c>
      <c r="E823" s="12">
        <f>TRUNC(SUMIF(V822:V823, RIGHTB(O823, 1), F822:F823)*U823, 2)</f>
        <v>31.97</v>
      </c>
      <c r="F823" s="13">
        <f>TRUNC(E823*D823,1)</f>
        <v>31.9</v>
      </c>
      <c r="G823" s="12">
        <v>0</v>
      </c>
      <c r="H823" s="13">
        <f>TRUNC(G823*D823,1)</f>
        <v>0</v>
      </c>
      <c r="I823" s="12">
        <v>0</v>
      </c>
      <c r="J823" s="13">
        <f>TRUNC(I823*D823,1)</f>
        <v>0</v>
      </c>
      <c r="K823" s="12">
        <f>TRUNC(E823+G823+I823,1)</f>
        <v>31.9</v>
      </c>
      <c r="L823" s="13">
        <f>TRUNC(F823+H823+J823,1)</f>
        <v>31.9</v>
      </c>
      <c r="M823" s="8" t="s">
        <v>52</v>
      </c>
      <c r="N823" s="2" t="s">
        <v>1048</v>
      </c>
      <c r="O823" s="2" t="s">
        <v>313</v>
      </c>
      <c r="P823" s="2" t="s">
        <v>65</v>
      </c>
      <c r="Q823" s="2" t="s">
        <v>65</v>
      </c>
      <c r="R823" s="2" t="s">
        <v>65</v>
      </c>
      <c r="S823" s="3">
        <v>0</v>
      </c>
      <c r="T823" s="3">
        <v>0</v>
      </c>
      <c r="U823" s="3">
        <v>0.06</v>
      </c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2" t="s">
        <v>52</v>
      </c>
      <c r="AW823" s="2" t="s">
        <v>1693</v>
      </c>
      <c r="AX823" s="2" t="s">
        <v>52</v>
      </c>
      <c r="AY823" s="2" t="s">
        <v>52</v>
      </c>
    </row>
    <row r="824" spans="1:51" ht="30" customHeight="1">
      <c r="A824" s="8" t="s">
        <v>608</v>
      </c>
      <c r="B824" s="8" t="s">
        <v>52</v>
      </c>
      <c r="C824" s="8" t="s">
        <v>52</v>
      </c>
      <c r="D824" s="9"/>
      <c r="E824" s="12"/>
      <c r="F824" s="13">
        <f>TRUNC(SUMIF(N822:N823, N821, F822:F823),0)</f>
        <v>564</v>
      </c>
      <c r="G824" s="12"/>
      <c r="H824" s="13">
        <f>TRUNC(SUMIF(N822:N823, N821, H822:H823),0)</f>
        <v>0</v>
      </c>
      <c r="I824" s="12"/>
      <c r="J824" s="13">
        <f>TRUNC(SUMIF(N822:N823, N821, J822:J823),0)</f>
        <v>0</v>
      </c>
      <c r="K824" s="12"/>
      <c r="L824" s="13">
        <f>F824+H824+J824</f>
        <v>564</v>
      </c>
      <c r="M824" s="8" t="s">
        <v>52</v>
      </c>
      <c r="N824" s="2" t="s">
        <v>68</v>
      </c>
      <c r="O824" s="2" t="s">
        <v>68</v>
      </c>
      <c r="P824" s="2" t="s">
        <v>52</v>
      </c>
      <c r="Q824" s="2" t="s">
        <v>52</v>
      </c>
      <c r="R824" s="2" t="s">
        <v>52</v>
      </c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2" t="s">
        <v>52</v>
      </c>
      <c r="AW824" s="2" t="s">
        <v>52</v>
      </c>
      <c r="AX824" s="2" t="s">
        <v>52</v>
      </c>
      <c r="AY824" s="2" t="s">
        <v>52</v>
      </c>
    </row>
    <row r="825" spans="1:51" ht="30" customHeight="1">
      <c r="A825" s="9"/>
      <c r="B825" s="9"/>
      <c r="C825" s="9"/>
      <c r="D825" s="9"/>
      <c r="E825" s="12"/>
      <c r="F825" s="13"/>
      <c r="G825" s="12"/>
      <c r="H825" s="13"/>
      <c r="I825" s="12"/>
      <c r="J825" s="13"/>
      <c r="K825" s="12"/>
      <c r="L825" s="13"/>
      <c r="M825" s="9"/>
    </row>
    <row r="826" spans="1:51" ht="30" customHeight="1">
      <c r="A826" s="47" t="s">
        <v>1694</v>
      </c>
      <c r="B826" s="47"/>
      <c r="C826" s="47"/>
      <c r="D826" s="47"/>
      <c r="E826" s="48"/>
      <c r="F826" s="49"/>
      <c r="G826" s="48"/>
      <c r="H826" s="49"/>
      <c r="I826" s="48"/>
      <c r="J826" s="49"/>
      <c r="K826" s="48"/>
      <c r="L826" s="49"/>
      <c r="M826" s="47"/>
      <c r="N826" s="1" t="s">
        <v>1060</v>
      </c>
    </row>
    <row r="827" spans="1:51" ht="30" customHeight="1">
      <c r="A827" s="8" t="s">
        <v>1077</v>
      </c>
      <c r="B827" s="8" t="s">
        <v>612</v>
      </c>
      <c r="C827" s="8" t="s">
        <v>605</v>
      </c>
      <c r="D827" s="9">
        <v>2.2000000000000002</v>
      </c>
      <c r="E827" s="12">
        <f>단가대비표!O92</f>
        <v>0</v>
      </c>
      <c r="F827" s="13">
        <f>TRUNC(E827*D827,1)</f>
        <v>0</v>
      </c>
      <c r="G827" s="12">
        <f>단가대비표!P92</f>
        <v>223094</v>
      </c>
      <c r="H827" s="13">
        <f>TRUNC(G827*D827,1)</f>
        <v>490806.8</v>
      </c>
      <c r="I827" s="12">
        <f>단가대비표!V92</f>
        <v>0</v>
      </c>
      <c r="J827" s="13">
        <f>TRUNC(I827*D827,1)</f>
        <v>0</v>
      </c>
      <c r="K827" s="12">
        <f>TRUNC(E827+G827+I827,1)</f>
        <v>223094</v>
      </c>
      <c r="L827" s="13">
        <f>TRUNC(F827+H827+J827,1)</f>
        <v>490806.8</v>
      </c>
      <c r="M827" s="8" t="s">
        <v>52</v>
      </c>
      <c r="N827" s="2" t="s">
        <v>1060</v>
      </c>
      <c r="O827" s="2" t="s">
        <v>1078</v>
      </c>
      <c r="P827" s="2" t="s">
        <v>65</v>
      </c>
      <c r="Q827" s="2" t="s">
        <v>65</v>
      </c>
      <c r="R827" s="2" t="s">
        <v>64</v>
      </c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2" t="s">
        <v>52</v>
      </c>
      <c r="AW827" s="2" t="s">
        <v>1695</v>
      </c>
      <c r="AX827" s="2" t="s">
        <v>52</v>
      </c>
      <c r="AY827" s="2" t="s">
        <v>52</v>
      </c>
    </row>
    <row r="828" spans="1:51" ht="30" customHeight="1">
      <c r="A828" s="8" t="s">
        <v>603</v>
      </c>
      <c r="B828" s="8" t="s">
        <v>604</v>
      </c>
      <c r="C828" s="8" t="s">
        <v>605</v>
      </c>
      <c r="D828" s="9">
        <v>1</v>
      </c>
      <c r="E828" s="12">
        <f>단가대비표!O88</f>
        <v>0</v>
      </c>
      <c r="F828" s="13">
        <f>TRUNC(E828*D828,1)</f>
        <v>0</v>
      </c>
      <c r="G828" s="12">
        <f>단가대비표!P88</f>
        <v>138290</v>
      </c>
      <c r="H828" s="13">
        <f>TRUNC(G828*D828,1)</f>
        <v>138290</v>
      </c>
      <c r="I828" s="12">
        <f>단가대비표!V88</f>
        <v>0</v>
      </c>
      <c r="J828" s="13">
        <f>TRUNC(I828*D828,1)</f>
        <v>0</v>
      </c>
      <c r="K828" s="12">
        <f>TRUNC(E828+G828+I828,1)</f>
        <v>138290</v>
      </c>
      <c r="L828" s="13">
        <f>TRUNC(F828+H828+J828,1)</f>
        <v>138290</v>
      </c>
      <c r="M828" s="8" t="s">
        <v>52</v>
      </c>
      <c r="N828" s="2" t="s">
        <v>1060</v>
      </c>
      <c r="O828" s="2" t="s">
        <v>606</v>
      </c>
      <c r="P828" s="2" t="s">
        <v>65</v>
      </c>
      <c r="Q828" s="2" t="s">
        <v>65</v>
      </c>
      <c r="R828" s="2" t="s">
        <v>64</v>
      </c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2" t="s">
        <v>52</v>
      </c>
      <c r="AW828" s="2" t="s">
        <v>1696</v>
      </c>
      <c r="AX828" s="2" t="s">
        <v>52</v>
      </c>
      <c r="AY828" s="2" t="s">
        <v>52</v>
      </c>
    </row>
    <row r="829" spans="1:51" ht="30" customHeight="1">
      <c r="A829" s="8" t="s">
        <v>608</v>
      </c>
      <c r="B829" s="8" t="s">
        <v>52</v>
      </c>
      <c r="C829" s="8" t="s">
        <v>52</v>
      </c>
      <c r="D829" s="9"/>
      <c r="E829" s="12"/>
      <c r="F829" s="13">
        <f>TRUNC(SUMIF(N827:N828, N826, F827:F828),0)</f>
        <v>0</v>
      </c>
      <c r="G829" s="12"/>
      <c r="H829" s="13">
        <f>TRUNC(SUMIF(N827:N828, N826, H827:H828),0)</f>
        <v>629096</v>
      </c>
      <c r="I829" s="12"/>
      <c r="J829" s="13">
        <f>TRUNC(SUMIF(N827:N828, N826, J827:J828),0)</f>
        <v>0</v>
      </c>
      <c r="K829" s="12"/>
      <c r="L829" s="13">
        <f>F829+H829+J829</f>
        <v>629096</v>
      </c>
      <c r="M829" s="8" t="s">
        <v>52</v>
      </c>
      <c r="N829" s="2" t="s">
        <v>68</v>
      </c>
      <c r="O829" s="2" t="s">
        <v>68</v>
      </c>
      <c r="P829" s="2" t="s">
        <v>52</v>
      </c>
      <c r="Q829" s="2" t="s">
        <v>52</v>
      </c>
      <c r="R829" s="2" t="s">
        <v>52</v>
      </c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2" t="s">
        <v>52</v>
      </c>
      <c r="AW829" s="2" t="s">
        <v>52</v>
      </c>
      <c r="AX829" s="2" t="s">
        <v>52</v>
      </c>
      <c r="AY829" s="2" t="s">
        <v>52</v>
      </c>
    </row>
    <row r="830" spans="1:51" ht="30" customHeight="1">
      <c r="A830" s="9"/>
      <c r="B830" s="9"/>
      <c r="C830" s="9"/>
      <c r="D830" s="9"/>
      <c r="E830" s="12"/>
      <c r="F830" s="13"/>
      <c r="G830" s="12"/>
      <c r="H830" s="13"/>
      <c r="I830" s="12"/>
      <c r="J830" s="13"/>
      <c r="K830" s="12"/>
      <c r="L830" s="13"/>
      <c r="M830" s="9"/>
    </row>
    <row r="831" spans="1:51" ht="30" customHeight="1">
      <c r="A831" s="47" t="s">
        <v>1697</v>
      </c>
      <c r="B831" s="47"/>
      <c r="C831" s="47"/>
      <c r="D831" s="47"/>
      <c r="E831" s="48"/>
      <c r="F831" s="49"/>
      <c r="G831" s="48"/>
      <c r="H831" s="49"/>
      <c r="I831" s="48"/>
      <c r="J831" s="49"/>
      <c r="K831" s="48"/>
      <c r="L831" s="49"/>
      <c r="M831" s="47"/>
      <c r="N831" s="1" t="s">
        <v>1064</v>
      </c>
    </row>
    <row r="832" spans="1:51" ht="30" customHeight="1">
      <c r="A832" s="8" t="s">
        <v>603</v>
      </c>
      <c r="B832" s="8" t="s">
        <v>604</v>
      </c>
      <c r="C832" s="8" t="s">
        <v>605</v>
      </c>
      <c r="D832" s="9">
        <v>0.2</v>
      </c>
      <c r="E832" s="12">
        <f>단가대비표!O88</f>
        <v>0</v>
      </c>
      <c r="F832" s="13">
        <f>TRUNC(E832*D832,1)</f>
        <v>0</v>
      </c>
      <c r="G832" s="12">
        <f>단가대비표!P88</f>
        <v>138290</v>
      </c>
      <c r="H832" s="13">
        <f>TRUNC(G832*D832,1)</f>
        <v>27658</v>
      </c>
      <c r="I832" s="12">
        <f>단가대비표!V88</f>
        <v>0</v>
      </c>
      <c r="J832" s="13">
        <f>TRUNC(I832*D832,1)</f>
        <v>0</v>
      </c>
      <c r="K832" s="12">
        <f>TRUNC(E832+G832+I832,1)</f>
        <v>138290</v>
      </c>
      <c r="L832" s="13">
        <f>TRUNC(F832+H832+J832,1)</f>
        <v>27658</v>
      </c>
      <c r="M832" s="8" t="s">
        <v>52</v>
      </c>
      <c r="N832" s="2" t="s">
        <v>1064</v>
      </c>
      <c r="O832" s="2" t="s">
        <v>606</v>
      </c>
      <c r="P832" s="2" t="s">
        <v>65</v>
      </c>
      <c r="Q832" s="2" t="s">
        <v>65</v>
      </c>
      <c r="R832" s="2" t="s">
        <v>64</v>
      </c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2" t="s">
        <v>52</v>
      </c>
      <c r="AW832" s="2" t="s">
        <v>1698</v>
      </c>
      <c r="AX832" s="2" t="s">
        <v>52</v>
      </c>
      <c r="AY832" s="2" t="s">
        <v>52</v>
      </c>
    </row>
    <row r="833" spans="1:51" ht="30" customHeight="1">
      <c r="A833" s="8" t="s">
        <v>608</v>
      </c>
      <c r="B833" s="8" t="s">
        <v>52</v>
      </c>
      <c r="C833" s="8" t="s">
        <v>52</v>
      </c>
      <c r="D833" s="9"/>
      <c r="E833" s="12"/>
      <c r="F833" s="13">
        <f>TRUNC(SUMIF(N832:N832, N831, F832:F832),0)</f>
        <v>0</v>
      </c>
      <c r="G833" s="12"/>
      <c r="H833" s="13">
        <f>TRUNC(SUMIF(N832:N832, N831, H832:H832),0)</f>
        <v>27658</v>
      </c>
      <c r="I833" s="12"/>
      <c r="J833" s="13">
        <f>TRUNC(SUMIF(N832:N832, N831, J832:J832),0)</f>
        <v>0</v>
      </c>
      <c r="K833" s="12"/>
      <c r="L833" s="13">
        <f>F833+H833+J833</f>
        <v>27658</v>
      </c>
      <c r="M833" s="8" t="s">
        <v>52</v>
      </c>
      <c r="N833" s="2" t="s">
        <v>68</v>
      </c>
      <c r="O833" s="2" t="s">
        <v>68</v>
      </c>
      <c r="P833" s="2" t="s">
        <v>52</v>
      </c>
      <c r="Q833" s="2" t="s">
        <v>52</v>
      </c>
      <c r="R833" s="2" t="s">
        <v>52</v>
      </c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2" t="s">
        <v>52</v>
      </c>
      <c r="AW833" s="2" t="s">
        <v>52</v>
      </c>
      <c r="AX833" s="2" t="s">
        <v>52</v>
      </c>
      <c r="AY833" s="2" t="s">
        <v>52</v>
      </c>
    </row>
  </sheetData>
  <mergeCells count="185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A4:M4"/>
    <mergeCell ref="A8:M8"/>
    <mergeCell ref="A15:M15"/>
    <mergeCell ref="A19:M19"/>
    <mergeCell ref="A26:M26"/>
    <mergeCell ref="A32:M32"/>
    <mergeCell ref="AR2:AR3"/>
    <mergeCell ref="AS2:AS3"/>
    <mergeCell ref="AT2:AT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A79:M79"/>
    <mergeCell ref="A84:M84"/>
    <mergeCell ref="A90:M90"/>
    <mergeCell ref="A94:M94"/>
    <mergeCell ref="A99:M99"/>
    <mergeCell ref="A104:M104"/>
    <mergeCell ref="A37:M37"/>
    <mergeCell ref="A43:M43"/>
    <mergeCell ref="A48:M48"/>
    <mergeCell ref="A54:M54"/>
    <mergeCell ref="A68:M68"/>
    <mergeCell ref="A74:M74"/>
    <mergeCell ref="A132:M132"/>
    <mergeCell ref="A137:M137"/>
    <mergeCell ref="A142:M142"/>
    <mergeCell ref="A148:M148"/>
    <mergeCell ref="A154:M154"/>
    <mergeCell ref="A158:M158"/>
    <mergeCell ref="A108:M108"/>
    <mergeCell ref="A112:M112"/>
    <mergeCell ref="A116:M116"/>
    <mergeCell ref="A120:M120"/>
    <mergeCell ref="A124:M124"/>
    <mergeCell ref="A128:M128"/>
    <mergeCell ref="A195:M195"/>
    <mergeCell ref="A200:M200"/>
    <mergeCell ref="A204:M204"/>
    <mergeCell ref="A209:M209"/>
    <mergeCell ref="A213:M213"/>
    <mergeCell ref="A217:M217"/>
    <mergeCell ref="A162:M162"/>
    <mergeCell ref="A166:M166"/>
    <mergeCell ref="A171:M171"/>
    <mergeCell ref="A177:M177"/>
    <mergeCell ref="A183:M183"/>
    <mergeCell ref="A189:M189"/>
    <mergeCell ref="A267:M267"/>
    <mergeCell ref="A273:M273"/>
    <mergeCell ref="A278:M278"/>
    <mergeCell ref="A282:M282"/>
    <mergeCell ref="A287:M287"/>
    <mergeCell ref="A291:M291"/>
    <mergeCell ref="A222:M222"/>
    <mergeCell ref="A227:M227"/>
    <mergeCell ref="A233:M233"/>
    <mergeCell ref="A243:M243"/>
    <mergeCell ref="A253:M253"/>
    <mergeCell ref="A260:M260"/>
    <mergeCell ref="A327:M327"/>
    <mergeCell ref="A333:M333"/>
    <mergeCell ref="A338:M338"/>
    <mergeCell ref="A343:M343"/>
    <mergeCell ref="A348:M348"/>
    <mergeCell ref="A353:M353"/>
    <mergeCell ref="A295:M295"/>
    <mergeCell ref="A299:M299"/>
    <mergeCell ref="A303:M303"/>
    <mergeCell ref="A309:M309"/>
    <mergeCell ref="A314:M314"/>
    <mergeCell ref="A321:M321"/>
    <mergeCell ref="A395:M395"/>
    <mergeCell ref="A399:M399"/>
    <mergeCell ref="A405:M405"/>
    <mergeCell ref="A410:M410"/>
    <mergeCell ref="A414:M414"/>
    <mergeCell ref="A423:M423"/>
    <mergeCell ref="A359:M359"/>
    <mergeCell ref="A365:M365"/>
    <mergeCell ref="A371:M371"/>
    <mergeCell ref="A376:M376"/>
    <mergeCell ref="A383:M383"/>
    <mergeCell ref="A389:M389"/>
    <mergeCell ref="A463:M463"/>
    <mergeCell ref="A476:M476"/>
    <mergeCell ref="A489:M489"/>
    <mergeCell ref="A495:M495"/>
    <mergeCell ref="A500:M500"/>
    <mergeCell ref="A504:M504"/>
    <mergeCell ref="A429:M429"/>
    <mergeCell ref="A435:M435"/>
    <mergeCell ref="A440:M440"/>
    <mergeCell ref="A446:M446"/>
    <mergeCell ref="A453:M453"/>
    <mergeCell ref="A458:M458"/>
    <mergeCell ref="A544:M544"/>
    <mergeCell ref="A549:M549"/>
    <mergeCell ref="A562:M562"/>
    <mergeCell ref="A575:M575"/>
    <mergeCell ref="A579:M579"/>
    <mergeCell ref="A587:M587"/>
    <mergeCell ref="A511:M511"/>
    <mergeCell ref="A517:M517"/>
    <mergeCell ref="A522:M522"/>
    <mergeCell ref="A528:M528"/>
    <mergeCell ref="A533:M533"/>
    <mergeCell ref="A537:M537"/>
    <mergeCell ref="A632:M632"/>
    <mergeCell ref="A643:M643"/>
    <mergeCell ref="A651:M651"/>
    <mergeCell ref="A657:M657"/>
    <mergeCell ref="A662:M662"/>
    <mergeCell ref="A670:M670"/>
    <mergeCell ref="A591:M591"/>
    <mergeCell ref="A598:M598"/>
    <mergeCell ref="A603:M603"/>
    <mergeCell ref="A610:M610"/>
    <mergeCell ref="A615:M615"/>
    <mergeCell ref="A622:M622"/>
    <mergeCell ref="A710:M710"/>
    <mergeCell ref="A718:M718"/>
    <mergeCell ref="A725:M725"/>
    <mergeCell ref="A732:M732"/>
    <mergeCell ref="A739:M739"/>
    <mergeCell ref="A744:M744"/>
    <mergeCell ref="A674:M674"/>
    <mergeCell ref="A681:M681"/>
    <mergeCell ref="A686:M686"/>
    <mergeCell ref="A692:M692"/>
    <mergeCell ref="A698:M698"/>
    <mergeCell ref="A704:M704"/>
    <mergeCell ref="A831:M831"/>
    <mergeCell ref="A783:M783"/>
    <mergeCell ref="A796:M796"/>
    <mergeCell ref="A809:M809"/>
    <mergeCell ref="A814:M814"/>
    <mergeCell ref="A821:M821"/>
    <mergeCell ref="A826:M826"/>
    <mergeCell ref="A750:M750"/>
    <mergeCell ref="A757:M757"/>
    <mergeCell ref="A763:M763"/>
    <mergeCell ref="A768:M768"/>
    <mergeCell ref="A772:M772"/>
    <mergeCell ref="A778:M778"/>
  </mergeCells>
  <phoneticPr fontId="1" type="noConversion"/>
  <pageMargins left="0.78740157480314954" right="0" top="0.39370078740157477" bottom="0.39370078740157477" header="0" footer="0"/>
  <pageSetup paperSize="9" scale="64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45" t="s">
        <v>1699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30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30" customHeight="1">
      <c r="A3" s="4" t="s">
        <v>583</v>
      </c>
      <c r="B3" s="4" t="s">
        <v>2</v>
      </c>
      <c r="C3" s="4" t="s">
        <v>3</v>
      </c>
      <c r="D3" s="4" t="s">
        <v>4</v>
      </c>
      <c r="E3" s="4" t="s">
        <v>584</v>
      </c>
      <c r="F3" s="4" t="s">
        <v>585</v>
      </c>
      <c r="G3" s="4" t="s">
        <v>586</v>
      </c>
      <c r="H3" s="4" t="s">
        <v>587</v>
      </c>
      <c r="I3" s="4" t="s">
        <v>588</v>
      </c>
      <c r="J3" s="4" t="s">
        <v>1700</v>
      </c>
      <c r="K3" s="1" t="s">
        <v>1701</v>
      </c>
    </row>
    <row r="4" spans="1:11" ht="30" customHeight="1">
      <c r="A4" s="8" t="s">
        <v>52</v>
      </c>
      <c r="B4" s="8" t="s">
        <v>52</v>
      </c>
      <c r="C4" s="8" t="s">
        <v>52</v>
      </c>
      <c r="D4" s="8" t="s">
        <v>52</v>
      </c>
      <c r="E4" s="14"/>
      <c r="F4" s="14"/>
      <c r="G4" s="14"/>
      <c r="H4" s="14"/>
      <c r="I4" s="8" t="s">
        <v>52</v>
      </c>
      <c r="J4" s="8" t="s">
        <v>52</v>
      </c>
      <c r="K4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"/>
  <sheetViews>
    <sheetView workbookViewId="0">
      <selection sqref="A1:F1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45" t="s">
        <v>1702</v>
      </c>
      <c r="B1" s="45"/>
      <c r="C1" s="45"/>
      <c r="D1" s="45"/>
      <c r="E1" s="45"/>
      <c r="F1" s="45"/>
    </row>
    <row r="2" spans="1:12" ht="30" customHeight="1">
      <c r="A2" s="50" t="s">
        <v>1</v>
      </c>
      <c r="B2" s="50"/>
      <c r="C2" s="50"/>
      <c r="D2" s="50"/>
      <c r="E2" s="50"/>
      <c r="F2" s="50"/>
    </row>
    <row r="3" spans="1:12" ht="30" customHeight="1">
      <c r="A3" s="4" t="s">
        <v>1703</v>
      </c>
      <c r="B3" s="4" t="s">
        <v>584</v>
      </c>
      <c r="C3" s="4" t="s">
        <v>585</v>
      </c>
      <c r="D3" s="4" t="s">
        <v>586</v>
      </c>
      <c r="E3" s="4" t="s">
        <v>587</v>
      </c>
      <c r="F3" s="4" t="s">
        <v>1700</v>
      </c>
      <c r="G3" s="1" t="s">
        <v>1701</v>
      </c>
      <c r="H3" s="1" t="s">
        <v>1704</v>
      </c>
      <c r="I3" s="1" t="s">
        <v>1705</v>
      </c>
      <c r="J3" s="1" t="s">
        <v>1706</v>
      </c>
      <c r="K3" s="1" t="s">
        <v>4</v>
      </c>
      <c r="L3" s="1" t="s">
        <v>5</v>
      </c>
    </row>
    <row r="4" spans="1:12" ht="20.100000000000001" customHeight="1">
      <c r="A4" s="15" t="s">
        <v>1707</v>
      </c>
      <c r="B4" s="15"/>
      <c r="C4" s="15"/>
      <c r="D4" s="15"/>
      <c r="E4" s="15"/>
      <c r="F4" s="16" t="s">
        <v>52</v>
      </c>
      <c r="G4" s="1" t="s">
        <v>52</v>
      </c>
      <c r="I4" s="1" t="s">
        <v>52</v>
      </c>
      <c r="J4" s="1" t="s">
        <v>52</v>
      </c>
      <c r="K4" s="1" t="s">
        <v>52</v>
      </c>
    </row>
    <row r="5" spans="1:12" ht="20.100000000000001" customHeight="1">
      <c r="A5" s="17" t="s">
        <v>52</v>
      </c>
      <c r="B5" s="18"/>
      <c r="C5" s="18"/>
      <c r="D5" s="18"/>
      <c r="E5" s="18"/>
      <c r="F5" s="17" t="s">
        <v>52</v>
      </c>
      <c r="G5" s="1" t="s">
        <v>52</v>
      </c>
      <c r="H5" s="1" t="s">
        <v>52</v>
      </c>
      <c r="I5" s="1" t="s">
        <v>52</v>
      </c>
      <c r="J5" s="1" t="s">
        <v>52</v>
      </c>
      <c r="K5" s="1" t="s">
        <v>52</v>
      </c>
    </row>
    <row r="6" spans="1:12" ht="20.100000000000001" customHeight="1">
      <c r="A6" s="19" t="s">
        <v>1708</v>
      </c>
      <c r="B6" s="20"/>
      <c r="C6" s="20"/>
      <c r="D6" s="20"/>
      <c r="E6" s="20">
        <v>0</v>
      </c>
      <c r="F6" s="21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19"/>
  <sheetViews>
    <sheetView topLeftCell="B1" workbookViewId="0">
      <selection sqref="A1:X1"/>
    </sheetView>
  </sheetViews>
  <sheetFormatPr defaultRowHeight="16.5"/>
  <cols>
    <col min="1" max="1" width="21.625" hidden="1" customWidth="1"/>
    <col min="2" max="3" width="30.5" bestFit="1" customWidth="1"/>
    <col min="4" max="4" width="5.5" bestFit="1" customWidth="1"/>
    <col min="5" max="5" width="11.62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10.5" bestFit="1" customWidth="1"/>
    <col min="14" max="14" width="6.625" bestFit="1" customWidth="1"/>
    <col min="15" max="16" width="11.62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1.62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45" t="s">
        <v>1709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8" ht="30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8" ht="30" customHeight="1">
      <c r="A3" s="43" t="s">
        <v>583</v>
      </c>
      <c r="B3" s="43" t="s">
        <v>2</v>
      </c>
      <c r="C3" s="43" t="s">
        <v>1706</v>
      </c>
      <c r="D3" s="43" t="s">
        <v>4</v>
      </c>
      <c r="E3" s="43" t="s">
        <v>6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 t="s">
        <v>585</v>
      </c>
      <c r="Q3" s="43" t="s">
        <v>586</v>
      </c>
      <c r="R3" s="43"/>
      <c r="S3" s="43"/>
      <c r="T3" s="43"/>
      <c r="U3" s="43"/>
      <c r="V3" s="43"/>
      <c r="W3" s="43" t="s">
        <v>588</v>
      </c>
      <c r="X3" s="43" t="s">
        <v>12</v>
      </c>
      <c r="Y3" s="42" t="s">
        <v>1717</v>
      </c>
      <c r="Z3" s="42" t="s">
        <v>1718</v>
      </c>
      <c r="AA3" s="42" t="s">
        <v>1719</v>
      </c>
      <c r="AB3" s="42" t="s">
        <v>48</v>
      </c>
    </row>
    <row r="4" spans="1:28" ht="30" customHeight="1">
      <c r="A4" s="43"/>
      <c r="B4" s="43"/>
      <c r="C4" s="43"/>
      <c r="D4" s="43"/>
      <c r="E4" s="4" t="s">
        <v>1710</v>
      </c>
      <c r="F4" s="4" t="s">
        <v>1711</v>
      </c>
      <c r="G4" s="4" t="s">
        <v>1712</v>
      </c>
      <c r="H4" s="4" t="s">
        <v>1711</v>
      </c>
      <c r="I4" s="4" t="s">
        <v>1713</v>
      </c>
      <c r="J4" s="4" t="s">
        <v>1711</v>
      </c>
      <c r="K4" s="4" t="s">
        <v>1714</v>
      </c>
      <c r="L4" s="4" t="s">
        <v>1711</v>
      </c>
      <c r="M4" s="4" t="s">
        <v>1715</v>
      </c>
      <c r="N4" s="4" t="s">
        <v>1711</v>
      </c>
      <c r="O4" s="4" t="s">
        <v>1716</v>
      </c>
      <c r="P4" s="43"/>
      <c r="Q4" s="4" t="s">
        <v>1710</v>
      </c>
      <c r="R4" s="4" t="s">
        <v>1712</v>
      </c>
      <c r="S4" s="4" t="s">
        <v>1713</v>
      </c>
      <c r="T4" s="4" t="s">
        <v>1714</v>
      </c>
      <c r="U4" s="4" t="s">
        <v>1715</v>
      </c>
      <c r="V4" s="4" t="s">
        <v>1716</v>
      </c>
      <c r="W4" s="43"/>
      <c r="X4" s="43"/>
      <c r="Y4" s="42"/>
      <c r="Z4" s="42"/>
      <c r="AA4" s="42"/>
      <c r="AB4" s="42"/>
    </row>
    <row r="5" spans="1:28" ht="30" customHeight="1">
      <c r="A5" s="8" t="s">
        <v>1513</v>
      </c>
      <c r="B5" s="8" t="s">
        <v>1501</v>
      </c>
      <c r="C5" s="8" t="s">
        <v>1502</v>
      </c>
      <c r="D5" s="22" t="s">
        <v>1309</v>
      </c>
      <c r="E5" s="23">
        <v>0</v>
      </c>
      <c r="F5" s="8" t="s">
        <v>52</v>
      </c>
      <c r="G5" s="23">
        <v>0</v>
      </c>
      <c r="H5" s="8" t="s">
        <v>52</v>
      </c>
      <c r="I5" s="23">
        <v>0</v>
      </c>
      <c r="J5" s="8" t="s">
        <v>52</v>
      </c>
      <c r="K5" s="23">
        <v>0</v>
      </c>
      <c r="L5" s="8" t="s">
        <v>52</v>
      </c>
      <c r="M5" s="23">
        <v>0</v>
      </c>
      <c r="N5" s="8" t="s">
        <v>52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1750</v>
      </c>
      <c r="V5" s="23">
        <f>SMALL(Q5:U5,COUNTIF(Q5:U5,0)+1)</f>
        <v>1750</v>
      </c>
      <c r="W5" s="8" t="s">
        <v>1720</v>
      </c>
      <c r="X5" s="8" t="s">
        <v>1310</v>
      </c>
      <c r="Y5" s="2" t="s">
        <v>52</v>
      </c>
      <c r="Z5" s="2" t="s">
        <v>52</v>
      </c>
      <c r="AA5" s="24"/>
      <c r="AB5" s="2" t="s">
        <v>52</v>
      </c>
    </row>
    <row r="6" spans="1:28" ht="30" customHeight="1">
      <c r="A6" s="8" t="s">
        <v>1517</v>
      </c>
      <c r="B6" s="8" t="s">
        <v>1506</v>
      </c>
      <c r="C6" s="8" t="s">
        <v>1507</v>
      </c>
      <c r="D6" s="22" t="s">
        <v>1309</v>
      </c>
      <c r="E6" s="23">
        <v>0</v>
      </c>
      <c r="F6" s="8" t="s">
        <v>52</v>
      </c>
      <c r="G6" s="23">
        <v>0</v>
      </c>
      <c r="H6" s="8" t="s">
        <v>52</v>
      </c>
      <c r="I6" s="23">
        <v>0</v>
      </c>
      <c r="J6" s="8" t="s">
        <v>52</v>
      </c>
      <c r="K6" s="23">
        <v>0</v>
      </c>
      <c r="L6" s="8" t="s">
        <v>52</v>
      </c>
      <c r="M6" s="23">
        <v>0</v>
      </c>
      <c r="N6" s="8" t="s">
        <v>52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12148</v>
      </c>
      <c r="V6" s="23">
        <f>SMALL(Q6:U6,COUNTIF(Q6:U6,0)+1)</f>
        <v>12148</v>
      </c>
      <c r="W6" s="8" t="s">
        <v>1721</v>
      </c>
      <c r="X6" s="8" t="s">
        <v>1310</v>
      </c>
      <c r="Y6" s="2" t="s">
        <v>52</v>
      </c>
      <c r="Z6" s="2" t="s">
        <v>52</v>
      </c>
      <c r="AA6" s="24"/>
      <c r="AB6" s="2" t="s">
        <v>52</v>
      </c>
    </row>
    <row r="7" spans="1:28" ht="30" customHeight="1">
      <c r="A7" s="8" t="s">
        <v>1311</v>
      </c>
      <c r="B7" s="8" t="s">
        <v>1261</v>
      </c>
      <c r="C7" s="8" t="s">
        <v>1262</v>
      </c>
      <c r="D7" s="22" t="s">
        <v>1309</v>
      </c>
      <c r="E7" s="23">
        <v>0</v>
      </c>
      <c r="F7" s="8" t="s">
        <v>52</v>
      </c>
      <c r="G7" s="23">
        <v>0</v>
      </c>
      <c r="H7" s="8" t="s">
        <v>52</v>
      </c>
      <c r="I7" s="23">
        <v>0</v>
      </c>
      <c r="J7" s="8" t="s">
        <v>52</v>
      </c>
      <c r="K7" s="23">
        <v>0</v>
      </c>
      <c r="L7" s="8" t="s">
        <v>52</v>
      </c>
      <c r="M7" s="23">
        <v>0</v>
      </c>
      <c r="N7" s="8" t="s">
        <v>52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583</v>
      </c>
      <c r="V7" s="23">
        <f>SMALL(Q7:U7,COUNTIF(Q7:U7,0)+1)</f>
        <v>583</v>
      </c>
      <c r="W7" s="8" t="s">
        <v>1722</v>
      </c>
      <c r="X7" s="8" t="s">
        <v>1310</v>
      </c>
      <c r="Y7" s="2" t="s">
        <v>52</v>
      </c>
      <c r="Z7" s="2" t="s">
        <v>52</v>
      </c>
      <c r="AA7" s="24"/>
      <c r="AB7" s="2" t="s">
        <v>52</v>
      </c>
    </row>
    <row r="8" spans="1:28" ht="30" customHeight="1">
      <c r="A8" s="8" t="s">
        <v>1135</v>
      </c>
      <c r="B8" s="8" t="s">
        <v>1133</v>
      </c>
      <c r="C8" s="8" t="s">
        <v>1134</v>
      </c>
      <c r="D8" s="22" t="s">
        <v>349</v>
      </c>
      <c r="E8" s="23">
        <v>0</v>
      </c>
      <c r="F8" s="8" t="s">
        <v>52</v>
      </c>
      <c r="G8" s="23">
        <v>29000</v>
      </c>
      <c r="H8" s="8" t="s">
        <v>1723</v>
      </c>
      <c r="I8" s="23">
        <v>0</v>
      </c>
      <c r="J8" s="8" t="s">
        <v>52</v>
      </c>
      <c r="K8" s="23">
        <v>0</v>
      </c>
      <c r="L8" s="8" t="s">
        <v>52</v>
      </c>
      <c r="M8" s="23">
        <v>0</v>
      </c>
      <c r="N8" s="8" t="s">
        <v>52</v>
      </c>
      <c r="O8" s="23">
        <f t="shared" ref="O8:O39" si="0">SMALL(E8:M8,COUNTIF(E8:M8,0)+1)</f>
        <v>29000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8" t="s">
        <v>1724</v>
      </c>
      <c r="X8" s="8" t="s">
        <v>52</v>
      </c>
      <c r="Y8" s="2" t="s">
        <v>52</v>
      </c>
      <c r="Z8" s="2" t="s">
        <v>52</v>
      </c>
      <c r="AA8" s="24"/>
      <c r="AB8" s="2" t="s">
        <v>52</v>
      </c>
    </row>
    <row r="9" spans="1:28" ht="30" customHeight="1">
      <c r="A9" s="8" t="s">
        <v>1627</v>
      </c>
      <c r="B9" s="8" t="s">
        <v>1625</v>
      </c>
      <c r="C9" s="8" t="s">
        <v>1626</v>
      </c>
      <c r="D9" s="22" t="s">
        <v>61</v>
      </c>
      <c r="E9" s="23">
        <v>8419</v>
      </c>
      <c r="F9" s="8" t="s">
        <v>52</v>
      </c>
      <c r="G9" s="23">
        <v>9002.9500000000007</v>
      </c>
      <c r="H9" s="8" t="s">
        <v>1725</v>
      </c>
      <c r="I9" s="23">
        <v>8011.95</v>
      </c>
      <c r="J9" s="8" t="s">
        <v>1726</v>
      </c>
      <c r="K9" s="23">
        <v>0</v>
      </c>
      <c r="L9" s="8" t="s">
        <v>52</v>
      </c>
      <c r="M9" s="23">
        <v>0</v>
      </c>
      <c r="N9" s="8" t="s">
        <v>52</v>
      </c>
      <c r="O9" s="23">
        <f t="shared" si="0"/>
        <v>8011.95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8" t="s">
        <v>1727</v>
      </c>
      <c r="X9" s="8" t="s">
        <v>52</v>
      </c>
      <c r="Y9" s="2" t="s">
        <v>52</v>
      </c>
      <c r="Z9" s="2" t="s">
        <v>52</v>
      </c>
      <c r="AA9" s="24"/>
      <c r="AB9" s="2" t="s">
        <v>52</v>
      </c>
    </row>
    <row r="10" spans="1:28" ht="30" customHeight="1">
      <c r="A10" s="8" t="s">
        <v>632</v>
      </c>
      <c r="B10" s="8" t="s">
        <v>630</v>
      </c>
      <c r="C10" s="8" t="s">
        <v>631</v>
      </c>
      <c r="D10" s="22" t="s">
        <v>61</v>
      </c>
      <c r="E10" s="23">
        <v>3811</v>
      </c>
      <c r="F10" s="8" t="s">
        <v>52</v>
      </c>
      <c r="G10" s="23">
        <v>4434.29</v>
      </c>
      <c r="H10" s="8" t="s">
        <v>1728</v>
      </c>
      <c r="I10" s="23">
        <v>3997.58</v>
      </c>
      <c r="J10" s="8" t="s">
        <v>1729</v>
      </c>
      <c r="K10" s="23">
        <v>0</v>
      </c>
      <c r="L10" s="8" t="s">
        <v>52</v>
      </c>
      <c r="M10" s="23">
        <v>0</v>
      </c>
      <c r="N10" s="8" t="s">
        <v>52</v>
      </c>
      <c r="O10" s="23">
        <f t="shared" si="0"/>
        <v>3811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8" t="s">
        <v>1730</v>
      </c>
      <c r="X10" s="8" t="s">
        <v>52</v>
      </c>
      <c r="Y10" s="2" t="s">
        <v>52</v>
      </c>
      <c r="Z10" s="2" t="s">
        <v>52</v>
      </c>
      <c r="AA10" s="24"/>
      <c r="AB10" s="2" t="s">
        <v>52</v>
      </c>
    </row>
    <row r="11" spans="1:28" ht="30" customHeight="1">
      <c r="A11" s="8" t="s">
        <v>365</v>
      </c>
      <c r="B11" s="8" t="s">
        <v>361</v>
      </c>
      <c r="C11" s="8" t="s">
        <v>362</v>
      </c>
      <c r="D11" s="22" t="s">
        <v>363</v>
      </c>
      <c r="E11" s="23">
        <v>330</v>
      </c>
      <c r="F11" s="8" t="s">
        <v>52</v>
      </c>
      <c r="G11" s="23">
        <v>260</v>
      </c>
      <c r="H11" s="8" t="s">
        <v>1731</v>
      </c>
      <c r="I11" s="23">
        <v>229</v>
      </c>
      <c r="J11" s="8" t="s">
        <v>1732</v>
      </c>
      <c r="K11" s="23">
        <v>0</v>
      </c>
      <c r="L11" s="8" t="s">
        <v>52</v>
      </c>
      <c r="M11" s="23">
        <v>0</v>
      </c>
      <c r="N11" s="8" t="s">
        <v>52</v>
      </c>
      <c r="O11" s="23">
        <f t="shared" si="0"/>
        <v>229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8" t="s">
        <v>1733</v>
      </c>
      <c r="X11" s="8" t="s">
        <v>364</v>
      </c>
      <c r="Y11" s="2" t="s">
        <v>52</v>
      </c>
      <c r="Z11" s="2" t="s">
        <v>52</v>
      </c>
      <c r="AA11" s="24"/>
      <c r="AB11" s="2" t="s">
        <v>52</v>
      </c>
    </row>
    <row r="12" spans="1:28" ht="30" customHeight="1">
      <c r="A12" s="8" t="s">
        <v>575</v>
      </c>
      <c r="B12" s="8" t="s">
        <v>361</v>
      </c>
      <c r="C12" s="8" t="s">
        <v>574</v>
      </c>
      <c r="D12" s="22" t="s">
        <v>363</v>
      </c>
      <c r="E12" s="23">
        <v>1650</v>
      </c>
      <c r="F12" s="8" t="s">
        <v>52</v>
      </c>
      <c r="G12" s="23">
        <v>1700</v>
      </c>
      <c r="H12" s="8" t="s">
        <v>1731</v>
      </c>
      <c r="I12" s="23">
        <v>1550</v>
      </c>
      <c r="J12" s="8" t="s">
        <v>1732</v>
      </c>
      <c r="K12" s="23">
        <v>0</v>
      </c>
      <c r="L12" s="8" t="s">
        <v>52</v>
      </c>
      <c r="M12" s="23">
        <v>0</v>
      </c>
      <c r="N12" s="8" t="s">
        <v>52</v>
      </c>
      <c r="O12" s="23">
        <f t="shared" si="0"/>
        <v>1550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8" t="s">
        <v>1734</v>
      </c>
      <c r="X12" s="8" t="s">
        <v>364</v>
      </c>
      <c r="Y12" s="2" t="s">
        <v>52</v>
      </c>
      <c r="Z12" s="2" t="s">
        <v>52</v>
      </c>
      <c r="AA12" s="24"/>
      <c r="AB12" s="2" t="s">
        <v>52</v>
      </c>
    </row>
    <row r="13" spans="1:28" ht="30" customHeight="1">
      <c r="A13" s="8" t="s">
        <v>1070</v>
      </c>
      <c r="B13" s="8" t="s">
        <v>1066</v>
      </c>
      <c r="C13" s="8" t="s">
        <v>1067</v>
      </c>
      <c r="D13" s="22" t="s">
        <v>1068</v>
      </c>
      <c r="E13" s="23">
        <v>0</v>
      </c>
      <c r="F13" s="8" t="s">
        <v>52</v>
      </c>
      <c r="G13" s="23">
        <v>16250</v>
      </c>
      <c r="H13" s="8" t="s">
        <v>1735</v>
      </c>
      <c r="I13" s="23">
        <v>15000</v>
      </c>
      <c r="J13" s="8" t="s">
        <v>1736</v>
      </c>
      <c r="K13" s="23">
        <v>0</v>
      </c>
      <c r="L13" s="8" t="s">
        <v>52</v>
      </c>
      <c r="M13" s="23">
        <v>0</v>
      </c>
      <c r="N13" s="8" t="s">
        <v>52</v>
      </c>
      <c r="O13" s="23">
        <f t="shared" si="0"/>
        <v>15000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8" t="s">
        <v>1737</v>
      </c>
      <c r="X13" s="8" t="s">
        <v>1069</v>
      </c>
      <c r="Y13" s="2" t="s">
        <v>52</v>
      </c>
      <c r="Z13" s="2" t="s">
        <v>52</v>
      </c>
      <c r="AA13" s="24"/>
      <c r="AB13" s="2" t="s">
        <v>52</v>
      </c>
    </row>
    <row r="14" spans="1:28" ht="30" customHeight="1">
      <c r="A14" s="8" t="s">
        <v>1258</v>
      </c>
      <c r="B14" s="8" t="s">
        <v>1066</v>
      </c>
      <c r="C14" s="8" t="s">
        <v>1257</v>
      </c>
      <c r="D14" s="22" t="s">
        <v>797</v>
      </c>
      <c r="E14" s="23">
        <v>2.2200000000000002</v>
      </c>
      <c r="F14" s="8" t="s">
        <v>52</v>
      </c>
      <c r="G14" s="23">
        <v>2.7</v>
      </c>
      <c r="H14" s="8" t="s">
        <v>1735</v>
      </c>
      <c r="I14" s="23">
        <v>2.5</v>
      </c>
      <c r="J14" s="8" t="s">
        <v>1736</v>
      </c>
      <c r="K14" s="23">
        <v>0</v>
      </c>
      <c r="L14" s="8" t="s">
        <v>52</v>
      </c>
      <c r="M14" s="23">
        <v>0</v>
      </c>
      <c r="N14" s="8" t="s">
        <v>52</v>
      </c>
      <c r="O14" s="23">
        <f t="shared" si="0"/>
        <v>2.2200000000000002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8" t="s">
        <v>1738</v>
      </c>
      <c r="X14" s="8" t="s">
        <v>1069</v>
      </c>
      <c r="Y14" s="2" t="s">
        <v>52</v>
      </c>
      <c r="Z14" s="2" t="s">
        <v>52</v>
      </c>
      <c r="AA14" s="24"/>
      <c r="AB14" s="2" t="s">
        <v>52</v>
      </c>
    </row>
    <row r="15" spans="1:28" ht="30" customHeight="1">
      <c r="A15" s="8" t="s">
        <v>956</v>
      </c>
      <c r="B15" s="8" t="s">
        <v>951</v>
      </c>
      <c r="C15" s="8" t="s">
        <v>955</v>
      </c>
      <c r="D15" s="22" t="s">
        <v>363</v>
      </c>
      <c r="E15" s="23">
        <v>5720</v>
      </c>
      <c r="F15" s="8" t="s">
        <v>52</v>
      </c>
      <c r="G15" s="23">
        <v>5000</v>
      </c>
      <c r="H15" s="8" t="s">
        <v>1739</v>
      </c>
      <c r="I15" s="23">
        <v>6000</v>
      </c>
      <c r="J15" s="8" t="s">
        <v>1740</v>
      </c>
      <c r="K15" s="23">
        <v>0</v>
      </c>
      <c r="L15" s="8" t="s">
        <v>52</v>
      </c>
      <c r="M15" s="23">
        <v>0</v>
      </c>
      <c r="N15" s="8" t="s">
        <v>52</v>
      </c>
      <c r="O15" s="23">
        <f t="shared" si="0"/>
        <v>5000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8" t="s">
        <v>1741</v>
      </c>
      <c r="X15" s="8" t="s">
        <v>52</v>
      </c>
      <c r="Y15" s="2" t="s">
        <v>52</v>
      </c>
      <c r="Z15" s="2" t="s">
        <v>52</v>
      </c>
      <c r="AA15" s="24"/>
      <c r="AB15" s="2" t="s">
        <v>52</v>
      </c>
    </row>
    <row r="16" spans="1:28" ht="30" customHeight="1">
      <c r="A16" s="8" t="s">
        <v>959</v>
      </c>
      <c r="B16" s="8" t="s">
        <v>951</v>
      </c>
      <c r="C16" s="8" t="s">
        <v>958</v>
      </c>
      <c r="D16" s="22" t="s">
        <v>363</v>
      </c>
      <c r="E16" s="23">
        <v>3960</v>
      </c>
      <c r="F16" s="8" t="s">
        <v>52</v>
      </c>
      <c r="G16" s="23">
        <v>5000</v>
      </c>
      <c r="H16" s="8" t="s">
        <v>1739</v>
      </c>
      <c r="I16" s="23">
        <v>5400</v>
      </c>
      <c r="J16" s="8" t="s">
        <v>1740</v>
      </c>
      <c r="K16" s="23">
        <v>0</v>
      </c>
      <c r="L16" s="8" t="s">
        <v>52</v>
      </c>
      <c r="M16" s="23">
        <v>0</v>
      </c>
      <c r="N16" s="8" t="s">
        <v>52</v>
      </c>
      <c r="O16" s="23">
        <f t="shared" si="0"/>
        <v>3960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8" t="s">
        <v>1742</v>
      </c>
      <c r="X16" s="8" t="s">
        <v>52</v>
      </c>
      <c r="Y16" s="2" t="s">
        <v>52</v>
      </c>
      <c r="Z16" s="2" t="s">
        <v>52</v>
      </c>
      <c r="AA16" s="24"/>
      <c r="AB16" s="2" t="s">
        <v>52</v>
      </c>
    </row>
    <row r="17" spans="1:28" ht="30" customHeight="1">
      <c r="A17" s="8" t="s">
        <v>962</v>
      </c>
      <c r="B17" s="8" t="s">
        <v>951</v>
      </c>
      <c r="C17" s="8" t="s">
        <v>961</v>
      </c>
      <c r="D17" s="22" t="s">
        <v>363</v>
      </c>
      <c r="E17" s="23">
        <v>2640</v>
      </c>
      <c r="F17" s="8" t="s">
        <v>52</v>
      </c>
      <c r="G17" s="23">
        <v>3000</v>
      </c>
      <c r="H17" s="8" t="s">
        <v>1743</v>
      </c>
      <c r="I17" s="23">
        <v>2500</v>
      </c>
      <c r="J17" s="8" t="s">
        <v>1740</v>
      </c>
      <c r="K17" s="23">
        <v>0</v>
      </c>
      <c r="L17" s="8" t="s">
        <v>52</v>
      </c>
      <c r="M17" s="23">
        <v>0</v>
      </c>
      <c r="N17" s="8" t="s">
        <v>52</v>
      </c>
      <c r="O17" s="23">
        <f t="shared" si="0"/>
        <v>2500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8" t="s">
        <v>1744</v>
      </c>
      <c r="X17" s="8" t="s">
        <v>52</v>
      </c>
      <c r="Y17" s="2" t="s">
        <v>52</v>
      </c>
      <c r="Z17" s="2" t="s">
        <v>52</v>
      </c>
      <c r="AA17" s="24"/>
      <c r="AB17" s="2" t="s">
        <v>52</v>
      </c>
    </row>
    <row r="18" spans="1:28" ht="30" customHeight="1">
      <c r="A18" s="8" t="s">
        <v>953</v>
      </c>
      <c r="B18" s="8" t="s">
        <v>951</v>
      </c>
      <c r="C18" s="8" t="s">
        <v>952</v>
      </c>
      <c r="D18" s="22" t="s">
        <v>363</v>
      </c>
      <c r="E18" s="23">
        <v>4060</v>
      </c>
      <c r="F18" s="8" t="s">
        <v>52</v>
      </c>
      <c r="G18" s="23">
        <v>4500</v>
      </c>
      <c r="H18" s="8" t="s">
        <v>1745</v>
      </c>
      <c r="I18" s="23">
        <v>5000</v>
      </c>
      <c r="J18" s="8" t="s">
        <v>1740</v>
      </c>
      <c r="K18" s="23">
        <v>0</v>
      </c>
      <c r="L18" s="8" t="s">
        <v>52</v>
      </c>
      <c r="M18" s="23">
        <v>0</v>
      </c>
      <c r="N18" s="8" t="s">
        <v>52</v>
      </c>
      <c r="O18" s="23">
        <f t="shared" si="0"/>
        <v>4060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8" t="s">
        <v>1746</v>
      </c>
      <c r="X18" s="8" t="s">
        <v>52</v>
      </c>
      <c r="Y18" s="2" t="s">
        <v>52</v>
      </c>
      <c r="Z18" s="2" t="s">
        <v>52</v>
      </c>
      <c r="AA18" s="24"/>
      <c r="AB18" s="2" t="s">
        <v>52</v>
      </c>
    </row>
    <row r="19" spans="1:28" ht="30" customHeight="1">
      <c r="A19" s="8" t="s">
        <v>1521</v>
      </c>
      <c r="B19" s="8" t="s">
        <v>1519</v>
      </c>
      <c r="C19" s="8" t="s">
        <v>1520</v>
      </c>
      <c r="D19" s="22" t="s">
        <v>797</v>
      </c>
      <c r="E19" s="23">
        <v>0</v>
      </c>
      <c r="F19" s="8" t="s">
        <v>52</v>
      </c>
      <c r="G19" s="23">
        <v>1352.72</v>
      </c>
      <c r="H19" s="8" t="s">
        <v>1735</v>
      </c>
      <c r="I19" s="23">
        <v>1297</v>
      </c>
      <c r="J19" s="8" t="s">
        <v>1747</v>
      </c>
      <c r="K19" s="23">
        <v>0</v>
      </c>
      <c r="L19" s="8" t="s">
        <v>52</v>
      </c>
      <c r="M19" s="23">
        <v>0</v>
      </c>
      <c r="N19" s="8" t="s">
        <v>52</v>
      </c>
      <c r="O19" s="23">
        <f t="shared" si="0"/>
        <v>1297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8" t="s">
        <v>1748</v>
      </c>
      <c r="X19" s="8" t="s">
        <v>52</v>
      </c>
      <c r="Y19" s="2" t="s">
        <v>52</v>
      </c>
      <c r="Z19" s="2" t="s">
        <v>52</v>
      </c>
      <c r="AA19" s="24"/>
      <c r="AB19" s="2" t="s">
        <v>52</v>
      </c>
    </row>
    <row r="20" spans="1:28" ht="30" customHeight="1">
      <c r="A20" s="8" t="s">
        <v>1074</v>
      </c>
      <c r="B20" s="8" t="s">
        <v>1072</v>
      </c>
      <c r="C20" s="8" t="s">
        <v>1073</v>
      </c>
      <c r="D20" s="22" t="s">
        <v>363</v>
      </c>
      <c r="E20" s="23">
        <v>12042</v>
      </c>
      <c r="F20" s="8" t="s">
        <v>52</v>
      </c>
      <c r="G20" s="23">
        <v>13200</v>
      </c>
      <c r="H20" s="8" t="s">
        <v>1735</v>
      </c>
      <c r="I20" s="23">
        <v>13000</v>
      </c>
      <c r="J20" s="8" t="s">
        <v>1736</v>
      </c>
      <c r="K20" s="23">
        <v>0</v>
      </c>
      <c r="L20" s="8" t="s">
        <v>52</v>
      </c>
      <c r="M20" s="23">
        <v>0</v>
      </c>
      <c r="N20" s="8" t="s">
        <v>52</v>
      </c>
      <c r="O20" s="23">
        <f t="shared" si="0"/>
        <v>12042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8" t="s">
        <v>1749</v>
      </c>
      <c r="X20" s="8" t="s">
        <v>52</v>
      </c>
      <c r="Y20" s="2" t="s">
        <v>52</v>
      </c>
      <c r="Z20" s="2" t="s">
        <v>52</v>
      </c>
      <c r="AA20" s="24"/>
      <c r="AB20" s="2" t="s">
        <v>52</v>
      </c>
    </row>
    <row r="21" spans="1:28" ht="30" customHeight="1">
      <c r="A21" s="8" t="s">
        <v>1657</v>
      </c>
      <c r="B21" s="8" t="s">
        <v>1655</v>
      </c>
      <c r="C21" s="8" t="s">
        <v>1656</v>
      </c>
      <c r="D21" s="22" t="s">
        <v>1618</v>
      </c>
      <c r="E21" s="23">
        <v>0</v>
      </c>
      <c r="F21" s="8" t="s">
        <v>1750</v>
      </c>
      <c r="G21" s="23">
        <v>16500</v>
      </c>
      <c r="H21" s="8" t="s">
        <v>1751</v>
      </c>
      <c r="I21" s="23">
        <v>16500</v>
      </c>
      <c r="J21" s="8" t="s">
        <v>1752</v>
      </c>
      <c r="K21" s="23">
        <v>0</v>
      </c>
      <c r="L21" s="8" t="s">
        <v>52</v>
      </c>
      <c r="M21" s="23">
        <v>0</v>
      </c>
      <c r="N21" s="8" t="s">
        <v>52</v>
      </c>
      <c r="O21" s="23">
        <f t="shared" si="0"/>
        <v>16500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8" t="s">
        <v>1753</v>
      </c>
      <c r="X21" s="8" t="s">
        <v>52</v>
      </c>
      <c r="Y21" s="2" t="s">
        <v>52</v>
      </c>
      <c r="Z21" s="2" t="s">
        <v>52</v>
      </c>
      <c r="AA21" s="24"/>
      <c r="AB21" s="2" t="s">
        <v>52</v>
      </c>
    </row>
    <row r="22" spans="1:28" ht="30" customHeight="1">
      <c r="A22" s="8" t="s">
        <v>1255</v>
      </c>
      <c r="B22" s="8" t="s">
        <v>1253</v>
      </c>
      <c r="C22" s="8" t="s">
        <v>1254</v>
      </c>
      <c r="D22" s="22" t="s">
        <v>363</v>
      </c>
      <c r="E22" s="23">
        <v>0</v>
      </c>
      <c r="F22" s="8" t="s">
        <v>52</v>
      </c>
      <c r="G22" s="23">
        <v>2290</v>
      </c>
      <c r="H22" s="8" t="s">
        <v>1754</v>
      </c>
      <c r="I22" s="23">
        <v>2390</v>
      </c>
      <c r="J22" s="8" t="s">
        <v>1755</v>
      </c>
      <c r="K22" s="23">
        <v>0</v>
      </c>
      <c r="L22" s="8" t="s">
        <v>52</v>
      </c>
      <c r="M22" s="23">
        <v>0</v>
      </c>
      <c r="N22" s="8" t="s">
        <v>52</v>
      </c>
      <c r="O22" s="23">
        <f t="shared" si="0"/>
        <v>2290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8" t="s">
        <v>1756</v>
      </c>
      <c r="X22" s="8" t="s">
        <v>52</v>
      </c>
      <c r="Y22" s="2" t="s">
        <v>52</v>
      </c>
      <c r="Z22" s="2" t="s">
        <v>52</v>
      </c>
      <c r="AA22" s="24"/>
      <c r="AB22" s="2" t="s">
        <v>52</v>
      </c>
    </row>
    <row r="23" spans="1:28" ht="30" customHeight="1">
      <c r="A23" s="8" t="s">
        <v>1577</v>
      </c>
      <c r="B23" s="8" t="s">
        <v>1567</v>
      </c>
      <c r="C23" s="8" t="s">
        <v>1575</v>
      </c>
      <c r="D23" s="22" t="s">
        <v>363</v>
      </c>
      <c r="E23" s="23">
        <v>747</v>
      </c>
      <c r="F23" s="8" t="s">
        <v>52</v>
      </c>
      <c r="G23" s="23">
        <v>740</v>
      </c>
      <c r="H23" s="8" t="s">
        <v>1757</v>
      </c>
      <c r="I23" s="23">
        <v>0</v>
      </c>
      <c r="J23" s="8" t="s">
        <v>52</v>
      </c>
      <c r="K23" s="23">
        <v>0</v>
      </c>
      <c r="L23" s="8" t="s">
        <v>52</v>
      </c>
      <c r="M23" s="23">
        <v>0</v>
      </c>
      <c r="N23" s="8" t="s">
        <v>52</v>
      </c>
      <c r="O23" s="23">
        <f t="shared" si="0"/>
        <v>740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8" t="s">
        <v>1758</v>
      </c>
      <c r="X23" s="8" t="s">
        <v>52</v>
      </c>
      <c r="Y23" s="2" t="s">
        <v>52</v>
      </c>
      <c r="Z23" s="2" t="s">
        <v>52</v>
      </c>
      <c r="AA23" s="24"/>
      <c r="AB23" s="2" t="s">
        <v>52</v>
      </c>
    </row>
    <row r="24" spans="1:28" ht="30" customHeight="1">
      <c r="A24" s="8" t="s">
        <v>1569</v>
      </c>
      <c r="B24" s="8" t="s">
        <v>1567</v>
      </c>
      <c r="C24" s="8" t="s">
        <v>1568</v>
      </c>
      <c r="D24" s="22" t="s">
        <v>363</v>
      </c>
      <c r="E24" s="23">
        <v>747</v>
      </c>
      <c r="F24" s="8" t="s">
        <v>52</v>
      </c>
      <c r="G24" s="23">
        <v>740</v>
      </c>
      <c r="H24" s="8" t="s">
        <v>1757</v>
      </c>
      <c r="I24" s="23">
        <v>722</v>
      </c>
      <c r="J24" s="8" t="s">
        <v>1759</v>
      </c>
      <c r="K24" s="23">
        <v>0</v>
      </c>
      <c r="L24" s="8" t="s">
        <v>52</v>
      </c>
      <c r="M24" s="23">
        <v>0</v>
      </c>
      <c r="N24" s="8" t="s">
        <v>52</v>
      </c>
      <c r="O24" s="23">
        <f t="shared" si="0"/>
        <v>722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8" t="s">
        <v>1760</v>
      </c>
      <c r="X24" s="8" t="s">
        <v>52</v>
      </c>
      <c r="Y24" s="2" t="s">
        <v>52</v>
      </c>
      <c r="Z24" s="2" t="s">
        <v>52</v>
      </c>
      <c r="AA24" s="24"/>
      <c r="AB24" s="2" t="s">
        <v>52</v>
      </c>
    </row>
    <row r="25" spans="1:28" ht="30" customHeight="1">
      <c r="A25" s="8" t="s">
        <v>1585</v>
      </c>
      <c r="B25" s="8" t="s">
        <v>1583</v>
      </c>
      <c r="C25" s="8" t="s">
        <v>1584</v>
      </c>
      <c r="D25" s="22" t="s">
        <v>363</v>
      </c>
      <c r="E25" s="23">
        <v>0</v>
      </c>
      <c r="F25" s="8" t="s">
        <v>52</v>
      </c>
      <c r="G25" s="23">
        <v>740</v>
      </c>
      <c r="H25" s="8" t="s">
        <v>1761</v>
      </c>
      <c r="I25" s="23">
        <v>0</v>
      </c>
      <c r="J25" s="8" t="s">
        <v>52</v>
      </c>
      <c r="K25" s="23">
        <v>0</v>
      </c>
      <c r="L25" s="8" t="s">
        <v>52</v>
      </c>
      <c r="M25" s="23">
        <v>0</v>
      </c>
      <c r="N25" s="8" t="s">
        <v>52</v>
      </c>
      <c r="O25" s="23">
        <f t="shared" si="0"/>
        <v>740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8" t="s">
        <v>1762</v>
      </c>
      <c r="X25" s="8" t="s">
        <v>52</v>
      </c>
      <c r="Y25" s="2" t="s">
        <v>52</v>
      </c>
      <c r="Z25" s="2" t="s">
        <v>52</v>
      </c>
      <c r="AA25" s="24"/>
      <c r="AB25" s="2" t="s">
        <v>52</v>
      </c>
    </row>
    <row r="26" spans="1:28" ht="30" customHeight="1">
      <c r="A26" s="8" t="s">
        <v>1614</v>
      </c>
      <c r="B26" s="8" t="s">
        <v>1612</v>
      </c>
      <c r="C26" s="8" t="s">
        <v>1613</v>
      </c>
      <c r="D26" s="22" t="s">
        <v>363</v>
      </c>
      <c r="E26" s="23">
        <v>0</v>
      </c>
      <c r="F26" s="8" t="s">
        <v>52</v>
      </c>
      <c r="G26" s="23">
        <v>4430</v>
      </c>
      <c r="H26" s="8" t="s">
        <v>1763</v>
      </c>
      <c r="I26" s="23">
        <v>4030</v>
      </c>
      <c r="J26" s="8" t="s">
        <v>1764</v>
      </c>
      <c r="K26" s="23">
        <v>0</v>
      </c>
      <c r="L26" s="8" t="s">
        <v>52</v>
      </c>
      <c r="M26" s="23">
        <v>0</v>
      </c>
      <c r="N26" s="8" t="s">
        <v>52</v>
      </c>
      <c r="O26" s="23">
        <f t="shared" si="0"/>
        <v>4030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8" t="s">
        <v>1765</v>
      </c>
      <c r="X26" s="8" t="s">
        <v>52</v>
      </c>
      <c r="Y26" s="2" t="s">
        <v>52</v>
      </c>
      <c r="Z26" s="2" t="s">
        <v>52</v>
      </c>
      <c r="AA26" s="24"/>
      <c r="AB26" s="2" t="s">
        <v>52</v>
      </c>
    </row>
    <row r="27" spans="1:28" ht="30" customHeight="1">
      <c r="A27" s="8" t="s">
        <v>1556</v>
      </c>
      <c r="B27" s="8" t="s">
        <v>1554</v>
      </c>
      <c r="C27" s="8" t="s">
        <v>1555</v>
      </c>
      <c r="D27" s="22" t="s">
        <v>363</v>
      </c>
      <c r="E27" s="23">
        <v>870</v>
      </c>
      <c r="F27" s="8" t="s">
        <v>52</v>
      </c>
      <c r="G27" s="23">
        <v>890</v>
      </c>
      <c r="H27" s="8" t="s">
        <v>1766</v>
      </c>
      <c r="I27" s="23">
        <v>878.14</v>
      </c>
      <c r="J27" s="8" t="s">
        <v>1767</v>
      </c>
      <c r="K27" s="23">
        <v>0</v>
      </c>
      <c r="L27" s="8" t="s">
        <v>52</v>
      </c>
      <c r="M27" s="23">
        <v>0</v>
      </c>
      <c r="N27" s="8" t="s">
        <v>52</v>
      </c>
      <c r="O27" s="23">
        <f t="shared" si="0"/>
        <v>870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8" t="s">
        <v>1768</v>
      </c>
      <c r="X27" s="8" t="s">
        <v>52</v>
      </c>
      <c r="Y27" s="2" t="s">
        <v>52</v>
      </c>
      <c r="Z27" s="2" t="s">
        <v>52</v>
      </c>
      <c r="AA27" s="24"/>
      <c r="AB27" s="2" t="s">
        <v>52</v>
      </c>
    </row>
    <row r="28" spans="1:28" ht="30" customHeight="1">
      <c r="A28" s="8" t="s">
        <v>1349</v>
      </c>
      <c r="B28" s="8" t="s">
        <v>1347</v>
      </c>
      <c r="C28" s="8" t="s">
        <v>1348</v>
      </c>
      <c r="D28" s="22" t="s">
        <v>363</v>
      </c>
      <c r="E28" s="23">
        <v>0</v>
      </c>
      <c r="F28" s="8" t="s">
        <v>52</v>
      </c>
      <c r="G28" s="23">
        <v>998</v>
      </c>
      <c r="H28" s="8" t="s">
        <v>1769</v>
      </c>
      <c r="I28" s="23">
        <v>0</v>
      </c>
      <c r="J28" s="8" t="s">
        <v>52</v>
      </c>
      <c r="K28" s="23">
        <v>0</v>
      </c>
      <c r="L28" s="8" t="s">
        <v>52</v>
      </c>
      <c r="M28" s="23">
        <v>0</v>
      </c>
      <c r="N28" s="8" t="s">
        <v>52</v>
      </c>
      <c r="O28" s="23">
        <f t="shared" si="0"/>
        <v>998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8" t="s">
        <v>1770</v>
      </c>
      <c r="X28" s="8" t="s">
        <v>52</v>
      </c>
      <c r="Y28" s="2" t="s">
        <v>52</v>
      </c>
      <c r="Z28" s="2" t="s">
        <v>52</v>
      </c>
      <c r="AA28" s="24"/>
      <c r="AB28" s="2" t="s">
        <v>52</v>
      </c>
    </row>
    <row r="29" spans="1:28" ht="30" customHeight="1">
      <c r="A29" s="8" t="s">
        <v>1401</v>
      </c>
      <c r="B29" s="8" t="s">
        <v>1399</v>
      </c>
      <c r="C29" s="8" t="s">
        <v>1400</v>
      </c>
      <c r="D29" s="22" t="s">
        <v>363</v>
      </c>
      <c r="E29" s="23">
        <v>743</v>
      </c>
      <c r="F29" s="8" t="s">
        <v>52</v>
      </c>
      <c r="G29" s="23">
        <v>778</v>
      </c>
      <c r="H29" s="8" t="s">
        <v>1771</v>
      </c>
      <c r="I29" s="23">
        <v>846.5</v>
      </c>
      <c r="J29" s="8" t="s">
        <v>1772</v>
      </c>
      <c r="K29" s="23">
        <v>0</v>
      </c>
      <c r="L29" s="8" t="s">
        <v>52</v>
      </c>
      <c r="M29" s="23">
        <v>0</v>
      </c>
      <c r="N29" s="8" t="s">
        <v>52</v>
      </c>
      <c r="O29" s="23">
        <f t="shared" si="0"/>
        <v>743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8" t="s">
        <v>1773</v>
      </c>
      <c r="X29" s="8" t="s">
        <v>52</v>
      </c>
      <c r="Y29" s="2" t="s">
        <v>52</v>
      </c>
      <c r="Z29" s="2" t="s">
        <v>52</v>
      </c>
      <c r="AA29" s="24"/>
      <c r="AB29" s="2" t="s">
        <v>52</v>
      </c>
    </row>
    <row r="30" spans="1:28" ht="30" customHeight="1">
      <c r="A30" s="8" t="s">
        <v>1131</v>
      </c>
      <c r="B30" s="8" t="s">
        <v>1129</v>
      </c>
      <c r="C30" s="8" t="s">
        <v>1130</v>
      </c>
      <c r="D30" s="22" t="s">
        <v>363</v>
      </c>
      <c r="E30" s="23">
        <v>0</v>
      </c>
      <c r="F30" s="8" t="s">
        <v>52</v>
      </c>
      <c r="G30" s="23">
        <v>104.54</v>
      </c>
      <c r="H30" s="8" t="s">
        <v>1774</v>
      </c>
      <c r="I30" s="23">
        <v>102.27</v>
      </c>
      <c r="J30" s="8" t="s">
        <v>1775</v>
      </c>
      <c r="K30" s="23">
        <v>0</v>
      </c>
      <c r="L30" s="8" t="s">
        <v>52</v>
      </c>
      <c r="M30" s="23">
        <v>0</v>
      </c>
      <c r="N30" s="8" t="s">
        <v>52</v>
      </c>
      <c r="O30" s="23">
        <f t="shared" si="0"/>
        <v>102.27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8" t="s">
        <v>1776</v>
      </c>
      <c r="X30" s="8" t="s">
        <v>52</v>
      </c>
      <c r="Y30" s="2" t="s">
        <v>52</v>
      </c>
      <c r="Z30" s="2" t="s">
        <v>52</v>
      </c>
      <c r="AA30" s="24"/>
      <c r="AB30" s="2" t="s">
        <v>52</v>
      </c>
    </row>
    <row r="31" spans="1:28" ht="30" customHeight="1">
      <c r="A31" s="8" t="s">
        <v>74</v>
      </c>
      <c r="B31" s="8" t="s">
        <v>71</v>
      </c>
      <c r="C31" s="8" t="s">
        <v>72</v>
      </c>
      <c r="D31" s="22" t="s">
        <v>73</v>
      </c>
      <c r="E31" s="23">
        <v>0</v>
      </c>
      <c r="F31" s="8" t="s">
        <v>52</v>
      </c>
      <c r="G31" s="23">
        <v>70</v>
      </c>
      <c r="H31" s="8" t="s">
        <v>1777</v>
      </c>
      <c r="I31" s="23">
        <v>70</v>
      </c>
      <c r="J31" s="8" t="s">
        <v>1778</v>
      </c>
      <c r="K31" s="23">
        <v>0</v>
      </c>
      <c r="L31" s="8" t="s">
        <v>52</v>
      </c>
      <c r="M31" s="23">
        <v>0</v>
      </c>
      <c r="N31" s="8" t="s">
        <v>52</v>
      </c>
      <c r="O31" s="23">
        <f t="shared" si="0"/>
        <v>70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8" t="s">
        <v>1779</v>
      </c>
      <c r="X31" s="8" t="s">
        <v>52</v>
      </c>
      <c r="Y31" s="2" t="s">
        <v>52</v>
      </c>
      <c r="Z31" s="2" t="s">
        <v>52</v>
      </c>
      <c r="AA31" s="24"/>
      <c r="AB31" s="2" t="s">
        <v>52</v>
      </c>
    </row>
    <row r="32" spans="1:28" ht="30" customHeight="1">
      <c r="A32" s="8" t="s">
        <v>1189</v>
      </c>
      <c r="B32" s="8" t="s">
        <v>1187</v>
      </c>
      <c r="C32" s="8" t="s">
        <v>1188</v>
      </c>
      <c r="D32" s="22" t="s">
        <v>61</v>
      </c>
      <c r="E32" s="23">
        <v>2808</v>
      </c>
      <c r="F32" s="8" t="s">
        <v>52</v>
      </c>
      <c r="G32" s="23">
        <v>3270</v>
      </c>
      <c r="H32" s="8" t="s">
        <v>1780</v>
      </c>
      <c r="I32" s="23">
        <v>3120</v>
      </c>
      <c r="J32" s="8" t="s">
        <v>1781</v>
      </c>
      <c r="K32" s="23">
        <v>0</v>
      </c>
      <c r="L32" s="8" t="s">
        <v>52</v>
      </c>
      <c r="M32" s="23">
        <v>0</v>
      </c>
      <c r="N32" s="8" t="s">
        <v>52</v>
      </c>
      <c r="O32" s="23">
        <f t="shared" si="0"/>
        <v>2808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8" t="s">
        <v>1782</v>
      </c>
      <c r="X32" s="8" t="s">
        <v>52</v>
      </c>
      <c r="Y32" s="2" t="s">
        <v>52</v>
      </c>
      <c r="Z32" s="2" t="s">
        <v>52</v>
      </c>
      <c r="AA32" s="24"/>
      <c r="AB32" s="2" t="s">
        <v>52</v>
      </c>
    </row>
    <row r="33" spans="1:28" ht="30" customHeight="1">
      <c r="A33" s="8" t="s">
        <v>1193</v>
      </c>
      <c r="B33" s="8" t="s">
        <v>1191</v>
      </c>
      <c r="C33" s="8" t="s">
        <v>1192</v>
      </c>
      <c r="D33" s="22" t="s">
        <v>61</v>
      </c>
      <c r="E33" s="23">
        <v>0</v>
      </c>
      <c r="F33" s="8" t="s">
        <v>1750</v>
      </c>
      <c r="G33" s="23">
        <v>700</v>
      </c>
      <c r="H33" s="8" t="s">
        <v>1783</v>
      </c>
      <c r="I33" s="23">
        <v>700</v>
      </c>
      <c r="J33" s="8" t="s">
        <v>1784</v>
      </c>
      <c r="K33" s="23">
        <v>0</v>
      </c>
      <c r="L33" s="8" t="s">
        <v>52</v>
      </c>
      <c r="M33" s="23">
        <v>0</v>
      </c>
      <c r="N33" s="8" t="s">
        <v>52</v>
      </c>
      <c r="O33" s="23">
        <f t="shared" si="0"/>
        <v>700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8" t="s">
        <v>1785</v>
      </c>
      <c r="X33" s="8" t="s">
        <v>52</v>
      </c>
      <c r="Y33" s="2" t="s">
        <v>52</v>
      </c>
      <c r="Z33" s="2" t="s">
        <v>52</v>
      </c>
      <c r="AA33" s="24"/>
      <c r="AB33" s="2" t="s">
        <v>52</v>
      </c>
    </row>
    <row r="34" spans="1:28" ht="30" customHeight="1">
      <c r="A34" s="8" t="s">
        <v>825</v>
      </c>
      <c r="B34" s="8" t="s">
        <v>823</v>
      </c>
      <c r="C34" s="8" t="s">
        <v>824</v>
      </c>
      <c r="D34" s="22" t="s">
        <v>61</v>
      </c>
      <c r="E34" s="23">
        <v>0</v>
      </c>
      <c r="F34" s="8" t="s">
        <v>52</v>
      </c>
      <c r="G34" s="23">
        <v>34000</v>
      </c>
      <c r="H34" s="8" t="s">
        <v>1786</v>
      </c>
      <c r="I34" s="23">
        <v>34000</v>
      </c>
      <c r="J34" s="8" t="s">
        <v>1787</v>
      </c>
      <c r="K34" s="23">
        <v>0</v>
      </c>
      <c r="L34" s="8" t="s">
        <v>52</v>
      </c>
      <c r="M34" s="23">
        <v>0</v>
      </c>
      <c r="N34" s="8" t="s">
        <v>52</v>
      </c>
      <c r="O34" s="23">
        <f t="shared" si="0"/>
        <v>34000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8" t="s">
        <v>1788</v>
      </c>
      <c r="X34" s="8" t="s">
        <v>52</v>
      </c>
      <c r="Y34" s="2" t="s">
        <v>52</v>
      </c>
      <c r="Z34" s="2" t="s">
        <v>52</v>
      </c>
      <c r="AA34" s="24"/>
      <c r="AB34" s="2" t="s">
        <v>52</v>
      </c>
    </row>
    <row r="35" spans="1:28" ht="30" customHeight="1">
      <c r="A35" s="8" t="s">
        <v>929</v>
      </c>
      <c r="B35" s="8" t="s">
        <v>927</v>
      </c>
      <c r="C35" s="8" t="s">
        <v>928</v>
      </c>
      <c r="D35" s="22" t="s">
        <v>61</v>
      </c>
      <c r="E35" s="23">
        <v>5213</v>
      </c>
      <c r="F35" s="8" t="s">
        <v>52</v>
      </c>
      <c r="G35" s="23">
        <v>7407.4</v>
      </c>
      <c r="H35" s="8" t="s">
        <v>1789</v>
      </c>
      <c r="I35" s="23">
        <v>0</v>
      </c>
      <c r="J35" s="8" t="s">
        <v>52</v>
      </c>
      <c r="K35" s="23">
        <v>0</v>
      </c>
      <c r="L35" s="8" t="s">
        <v>52</v>
      </c>
      <c r="M35" s="23">
        <v>0</v>
      </c>
      <c r="N35" s="8" t="s">
        <v>52</v>
      </c>
      <c r="O35" s="23">
        <f t="shared" si="0"/>
        <v>5213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8" t="s">
        <v>1790</v>
      </c>
      <c r="X35" s="8" t="s">
        <v>52</v>
      </c>
      <c r="Y35" s="2" t="s">
        <v>52</v>
      </c>
      <c r="Z35" s="2" t="s">
        <v>52</v>
      </c>
      <c r="AA35" s="24"/>
      <c r="AB35" s="2" t="s">
        <v>52</v>
      </c>
    </row>
    <row r="36" spans="1:28" ht="30" customHeight="1">
      <c r="A36" s="8" t="s">
        <v>830</v>
      </c>
      <c r="B36" s="8" t="s">
        <v>829</v>
      </c>
      <c r="C36" s="8" t="s">
        <v>52</v>
      </c>
      <c r="D36" s="22" t="s">
        <v>349</v>
      </c>
      <c r="E36" s="23">
        <v>0</v>
      </c>
      <c r="F36" s="8" t="s">
        <v>1791</v>
      </c>
      <c r="G36" s="23">
        <v>320000</v>
      </c>
      <c r="H36" s="8" t="s">
        <v>1728</v>
      </c>
      <c r="I36" s="23">
        <v>330000</v>
      </c>
      <c r="J36" s="8" t="s">
        <v>1792</v>
      </c>
      <c r="K36" s="23">
        <v>0</v>
      </c>
      <c r="L36" s="8" t="s">
        <v>52</v>
      </c>
      <c r="M36" s="23">
        <v>0</v>
      </c>
      <c r="N36" s="8" t="s">
        <v>52</v>
      </c>
      <c r="O36" s="23">
        <f t="shared" si="0"/>
        <v>320000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8" t="s">
        <v>1793</v>
      </c>
      <c r="X36" s="8" t="s">
        <v>52</v>
      </c>
      <c r="Y36" s="2" t="s">
        <v>52</v>
      </c>
      <c r="Z36" s="2" t="s">
        <v>52</v>
      </c>
      <c r="AA36" s="24"/>
      <c r="AB36" s="2" t="s">
        <v>52</v>
      </c>
    </row>
    <row r="37" spans="1:28" ht="30" customHeight="1">
      <c r="A37" s="8" t="s">
        <v>1155</v>
      </c>
      <c r="B37" s="8" t="s">
        <v>1153</v>
      </c>
      <c r="C37" s="8" t="s">
        <v>1154</v>
      </c>
      <c r="D37" s="22" t="s">
        <v>91</v>
      </c>
      <c r="E37" s="23">
        <v>390</v>
      </c>
      <c r="F37" s="8" t="s">
        <v>52</v>
      </c>
      <c r="G37" s="23">
        <v>450</v>
      </c>
      <c r="H37" s="8" t="s">
        <v>1794</v>
      </c>
      <c r="I37" s="23">
        <v>450</v>
      </c>
      <c r="J37" s="8" t="s">
        <v>1795</v>
      </c>
      <c r="K37" s="23">
        <v>0</v>
      </c>
      <c r="L37" s="8" t="s">
        <v>52</v>
      </c>
      <c r="M37" s="23">
        <v>0</v>
      </c>
      <c r="N37" s="8" t="s">
        <v>52</v>
      </c>
      <c r="O37" s="23">
        <f t="shared" si="0"/>
        <v>390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8" t="s">
        <v>1796</v>
      </c>
      <c r="X37" s="8" t="s">
        <v>52</v>
      </c>
      <c r="Y37" s="2" t="s">
        <v>52</v>
      </c>
      <c r="Z37" s="2" t="s">
        <v>52</v>
      </c>
      <c r="AA37" s="24"/>
      <c r="AB37" s="2" t="s">
        <v>52</v>
      </c>
    </row>
    <row r="38" spans="1:28" ht="30" customHeight="1">
      <c r="A38" s="8" t="s">
        <v>681</v>
      </c>
      <c r="B38" s="8" t="s">
        <v>679</v>
      </c>
      <c r="C38" s="8" t="s">
        <v>680</v>
      </c>
      <c r="D38" s="22" t="s">
        <v>61</v>
      </c>
      <c r="E38" s="23">
        <v>1820</v>
      </c>
      <c r="F38" s="8" t="s">
        <v>52</v>
      </c>
      <c r="G38" s="23">
        <v>2175.92</v>
      </c>
      <c r="H38" s="8" t="s">
        <v>1797</v>
      </c>
      <c r="I38" s="23">
        <v>1750</v>
      </c>
      <c r="J38" s="8" t="s">
        <v>1798</v>
      </c>
      <c r="K38" s="23">
        <v>0</v>
      </c>
      <c r="L38" s="8" t="s">
        <v>52</v>
      </c>
      <c r="M38" s="23">
        <v>0</v>
      </c>
      <c r="N38" s="8" t="s">
        <v>52</v>
      </c>
      <c r="O38" s="23">
        <f t="shared" si="0"/>
        <v>1750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8" t="s">
        <v>1799</v>
      </c>
      <c r="X38" s="8" t="s">
        <v>52</v>
      </c>
      <c r="Y38" s="2" t="s">
        <v>52</v>
      </c>
      <c r="Z38" s="2" t="s">
        <v>52</v>
      </c>
      <c r="AA38" s="24"/>
      <c r="AB38" s="2" t="s">
        <v>52</v>
      </c>
    </row>
    <row r="39" spans="1:28" ht="30" customHeight="1">
      <c r="A39" s="8" t="s">
        <v>1169</v>
      </c>
      <c r="B39" s="8" t="s">
        <v>1167</v>
      </c>
      <c r="C39" s="8" t="s">
        <v>1168</v>
      </c>
      <c r="D39" s="22" t="s">
        <v>91</v>
      </c>
      <c r="E39" s="23">
        <v>0</v>
      </c>
      <c r="F39" s="8" t="s">
        <v>1750</v>
      </c>
      <c r="G39" s="23">
        <v>2670</v>
      </c>
      <c r="H39" s="8" t="s">
        <v>1800</v>
      </c>
      <c r="I39" s="23">
        <v>2670</v>
      </c>
      <c r="J39" s="8" t="s">
        <v>1801</v>
      </c>
      <c r="K39" s="23">
        <v>0</v>
      </c>
      <c r="L39" s="8" t="s">
        <v>52</v>
      </c>
      <c r="M39" s="23">
        <v>0</v>
      </c>
      <c r="N39" s="8" t="s">
        <v>52</v>
      </c>
      <c r="O39" s="23">
        <f t="shared" si="0"/>
        <v>2670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8" t="s">
        <v>1802</v>
      </c>
      <c r="X39" s="8" t="s">
        <v>52</v>
      </c>
      <c r="Y39" s="2" t="s">
        <v>52</v>
      </c>
      <c r="Z39" s="2" t="s">
        <v>52</v>
      </c>
      <c r="AA39" s="24"/>
      <c r="AB39" s="2" t="s">
        <v>52</v>
      </c>
    </row>
    <row r="40" spans="1:28" ht="30" customHeight="1">
      <c r="A40" s="8" t="s">
        <v>1173</v>
      </c>
      <c r="B40" s="8" t="s">
        <v>1171</v>
      </c>
      <c r="C40" s="8" t="s">
        <v>1172</v>
      </c>
      <c r="D40" s="22" t="s">
        <v>91</v>
      </c>
      <c r="E40" s="23">
        <v>0</v>
      </c>
      <c r="F40" s="8" t="s">
        <v>1750</v>
      </c>
      <c r="G40" s="23">
        <v>3140</v>
      </c>
      <c r="H40" s="8" t="s">
        <v>1800</v>
      </c>
      <c r="I40" s="23">
        <v>3140</v>
      </c>
      <c r="J40" s="8" t="s">
        <v>1801</v>
      </c>
      <c r="K40" s="23">
        <v>0</v>
      </c>
      <c r="L40" s="8" t="s">
        <v>52</v>
      </c>
      <c r="M40" s="23">
        <v>0</v>
      </c>
      <c r="N40" s="8" t="s">
        <v>52</v>
      </c>
      <c r="O40" s="23">
        <f t="shared" ref="O40:O71" si="1">SMALL(E40:M40,COUNTIF(E40:M40,0)+1)</f>
        <v>3140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8" t="s">
        <v>1803</v>
      </c>
      <c r="X40" s="8" t="s">
        <v>52</v>
      </c>
      <c r="Y40" s="2" t="s">
        <v>52</v>
      </c>
      <c r="Z40" s="2" t="s">
        <v>52</v>
      </c>
      <c r="AA40" s="24"/>
      <c r="AB40" s="2" t="s">
        <v>52</v>
      </c>
    </row>
    <row r="41" spans="1:28" ht="30" customHeight="1">
      <c r="A41" s="8" t="s">
        <v>718</v>
      </c>
      <c r="B41" s="8" t="s">
        <v>697</v>
      </c>
      <c r="C41" s="8" t="s">
        <v>717</v>
      </c>
      <c r="D41" s="22" t="s">
        <v>91</v>
      </c>
      <c r="E41" s="23">
        <v>0</v>
      </c>
      <c r="F41" s="8" t="s">
        <v>52</v>
      </c>
      <c r="G41" s="23">
        <v>0</v>
      </c>
      <c r="H41" s="8" t="s">
        <v>52</v>
      </c>
      <c r="I41" s="23">
        <v>620</v>
      </c>
      <c r="J41" s="8" t="s">
        <v>1804</v>
      </c>
      <c r="K41" s="23">
        <v>0</v>
      </c>
      <c r="L41" s="8" t="s">
        <v>52</v>
      </c>
      <c r="M41" s="23">
        <v>0</v>
      </c>
      <c r="N41" s="8" t="s">
        <v>52</v>
      </c>
      <c r="O41" s="23">
        <f t="shared" si="1"/>
        <v>620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8" t="s">
        <v>1805</v>
      </c>
      <c r="X41" s="8" t="s">
        <v>52</v>
      </c>
      <c r="Y41" s="2" t="s">
        <v>52</v>
      </c>
      <c r="Z41" s="2" t="s">
        <v>52</v>
      </c>
      <c r="AA41" s="24"/>
      <c r="AB41" s="2" t="s">
        <v>52</v>
      </c>
    </row>
    <row r="42" spans="1:28" ht="30" customHeight="1">
      <c r="A42" s="8" t="s">
        <v>699</v>
      </c>
      <c r="B42" s="8" t="s">
        <v>697</v>
      </c>
      <c r="C42" s="8" t="s">
        <v>698</v>
      </c>
      <c r="D42" s="22" t="s">
        <v>197</v>
      </c>
      <c r="E42" s="23">
        <v>0</v>
      </c>
      <c r="F42" s="8" t="s">
        <v>52</v>
      </c>
      <c r="G42" s="23">
        <v>690</v>
      </c>
      <c r="H42" s="8" t="s">
        <v>1800</v>
      </c>
      <c r="I42" s="23">
        <v>0</v>
      </c>
      <c r="J42" s="8" t="s">
        <v>52</v>
      </c>
      <c r="K42" s="23">
        <v>0</v>
      </c>
      <c r="L42" s="8" t="s">
        <v>52</v>
      </c>
      <c r="M42" s="23">
        <v>0</v>
      </c>
      <c r="N42" s="8" t="s">
        <v>52</v>
      </c>
      <c r="O42" s="23">
        <f t="shared" si="1"/>
        <v>690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8" t="s">
        <v>1806</v>
      </c>
      <c r="X42" s="8" t="s">
        <v>52</v>
      </c>
      <c r="Y42" s="2" t="s">
        <v>52</v>
      </c>
      <c r="Z42" s="2" t="s">
        <v>52</v>
      </c>
      <c r="AA42" s="24"/>
      <c r="AB42" s="2" t="s">
        <v>52</v>
      </c>
    </row>
    <row r="43" spans="1:28" ht="30" customHeight="1">
      <c r="A43" s="8" t="s">
        <v>702</v>
      </c>
      <c r="B43" s="8" t="s">
        <v>697</v>
      </c>
      <c r="C43" s="8" t="s">
        <v>701</v>
      </c>
      <c r="D43" s="22" t="s">
        <v>91</v>
      </c>
      <c r="E43" s="23">
        <v>0</v>
      </c>
      <c r="F43" s="8" t="s">
        <v>52</v>
      </c>
      <c r="G43" s="23">
        <v>1250</v>
      </c>
      <c r="H43" s="8" t="s">
        <v>1800</v>
      </c>
      <c r="I43" s="23">
        <v>0</v>
      </c>
      <c r="J43" s="8" t="s">
        <v>52</v>
      </c>
      <c r="K43" s="23">
        <v>0</v>
      </c>
      <c r="L43" s="8" t="s">
        <v>52</v>
      </c>
      <c r="M43" s="23">
        <v>0</v>
      </c>
      <c r="N43" s="8" t="s">
        <v>52</v>
      </c>
      <c r="O43" s="23">
        <f t="shared" si="1"/>
        <v>1250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8" t="s">
        <v>1807</v>
      </c>
      <c r="X43" s="8" t="s">
        <v>52</v>
      </c>
      <c r="Y43" s="2" t="s">
        <v>52</v>
      </c>
      <c r="Z43" s="2" t="s">
        <v>52</v>
      </c>
      <c r="AA43" s="24"/>
      <c r="AB43" s="2" t="s">
        <v>52</v>
      </c>
    </row>
    <row r="44" spans="1:28" ht="30" customHeight="1">
      <c r="A44" s="8" t="s">
        <v>705</v>
      </c>
      <c r="B44" s="8" t="s">
        <v>697</v>
      </c>
      <c r="C44" s="8" t="s">
        <v>704</v>
      </c>
      <c r="D44" s="22" t="s">
        <v>91</v>
      </c>
      <c r="E44" s="23">
        <v>0</v>
      </c>
      <c r="F44" s="8" t="s">
        <v>52</v>
      </c>
      <c r="G44" s="23">
        <v>780</v>
      </c>
      <c r="H44" s="8" t="s">
        <v>1800</v>
      </c>
      <c r="I44" s="23">
        <v>0</v>
      </c>
      <c r="J44" s="8" t="s">
        <v>52</v>
      </c>
      <c r="K44" s="23">
        <v>0</v>
      </c>
      <c r="L44" s="8" t="s">
        <v>52</v>
      </c>
      <c r="M44" s="23">
        <v>0</v>
      </c>
      <c r="N44" s="8" t="s">
        <v>52</v>
      </c>
      <c r="O44" s="23">
        <f t="shared" si="1"/>
        <v>780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8" t="s">
        <v>1808</v>
      </c>
      <c r="X44" s="8" t="s">
        <v>52</v>
      </c>
      <c r="Y44" s="2" t="s">
        <v>52</v>
      </c>
      <c r="Z44" s="2" t="s">
        <v>52</v>
      </c>
      <c r="AA44" s="24"/>
      <c r="AB44" s="2" t="s">
        <v>52</v>
      </c>
    </row>
    <row r="45" spans="1:28" ht="30" customHeight="1">
      <c r="A45" s="8" t="s">
        <v>712</v>
      </c>
      <c r="B45" s="8" t="s">
        <v>697</v>
      </c>
      <c r="C45" s="8" t="s">
        <v>711</v>
      </c>
      <c r="D45" s="22" t="s">
        <v>708</v>
      </c>
      <c r="E45" s="23">
        <v>0</v>
      </c>
      <c r="F45" s="8" t="s">
        <v>52</v>
      </c>
      <c r="G45" s="23">
        <v>0</v>
      </c>
      <c r="H45" s="8" t="s">
        <v>52</v>
      </c>
      <c r="I45" s="23">
        <v>0</v>
      </c>
      <c r="J45" s="8" t="s">
        <v>52</v>
      </c>
      <c r="K45" s="23">
        <v>250</v>
      </c>
      <c r="L45" s="8" t="s">
        <v>1809</v>
      </c>
      <c r="M45" s="23">
        <v>0</v>
      </c>
      <c r="N45" s="8" t="s">
        <v>52</v>
      </c>
      <c r="O45" s="23">
        <f t="shared" si="1"/>
        <v>250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8" t="s">
        <v>1810</v>
      </c>
      <c r="X45" s="8" t="s">
        <v>52</v>
      </c>
      <c r="Y45" s="2" t="s">
        <v>52</v>
      </c>
      <c r="Z45" s="2" t="s">
        <v>52</v>
      </c>
      <c r="AA45" s="24"/>
      <c r="AB45" s="2" t="s">
        <v>52</v>
      </c>
    </row>
    <row r="46" spans="1:28" ht="30" customHeight="1">
      <c r="A46" s="8" t="s">
        <v>709</v>
      </c>
      <c r="B46" s="8" t="s">
        <v>697</v>
      </c>
      <c r="C46" s="8" t="s">
        <v>707</v>
      </c>
      <c r="D46" s="22" t="s">
        <v>708</v>
      </c>
      <c r="E46" s="23">
        <v>0</v>
      </c>
      <c r="F46" s="8" t="s">
        <v>52</v>
      </c>
      <c r="G46" s="23">
        <v>0</v>
      </c>
      <c r="H46" s="8" t="s">
        <v>52</v>
      </c>
      <c r="I46" s="23">
        <v>0</v>
      </c>
      <c r="J46" s="8" t="s">
        <v>52</v>
      </c>
      <c r="K46" s="23">
        <v>0</v>
      </c>
      <c r="L46" s="8" t="s">
        <v>52</v>
      </c>
      <c r="M46" s="23">
        <v>111</v>
      </c>
      <c r="N46" s="8" t="s">
        <v>52</v>
      </c>
      <c r="O46" s="23">
        <f t="shared" si="1"/>
        <v>111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8" t="s">
        <v>1811</v>
      </c>
      <c r="X46" s="8" t="s">
        <v>52</v>
      </c>
      <c r="Y46" s="2" t="s">
        <v>52</v>
      </c>
      <c r="Z46" s="2" t="s">
        <v>52</v>
      </c>
      <c r="AA46" s="24"/>
      <c r="AB46" s="2" t="s">
        <v>52</v>
      </c>
    </row>
    <row r="47" spans="1:28" ht="30" customHeight="1">
      <c r="A47" s="8" t="s">
        <v>715</v>
      </c>
      <c r="B47" s="8" t="s">
        <v>697</v>
      </c>
      <c r="C47" s="8" t="s">
        <v>714</v>
      </c>
      <c r="D47" s="22" t="s">
        <v>708</v>
      </c>
      <c r="E47" s="23">
        <v>0</v>
      </c>
      <c r="F47" s="8" t="s">
        <v>52</v>
      </c>
      <c r="G47" s="23">
        <v>0</v>
      </c>
      <c r="H47" s="8" t="s">
        <v>52</v>
      </c>
      <c r="I47" s="23">
        <v>0</v>
      </c>
      <c r="J47" s="8" t="s">
        <v>52</v>
      </c>
      <c r="K47" s="23">
        <v>0</v>
      </c>
      <c r="L47" s="8" t="s">
        <v>52</v>
      </c>
      <c r="M47" s="23">
        <v>107</v>
      </c>
      <c r="N47" s="8" t="s">
        <v>52</v>
      </c>
      <c r="O47" s="23">
        <f t="shared" si="1"/>
        <v>107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8" t="s">
        <v>1812</v>
      </c>
      <c r="X47" s="8" t="s">
        <v>52</v>
      </c>
      <c r="Y47" s="2" t="s">
        <v>52</v>
      </c>
      <c r="Z47" s="2" t="s">
        <v>52</v>
      </c>
      <c r="AA47" s="24"/>
      <c r="AB47" s="2" t="s">
        <v>52</v>
      </c>
    </row>
    <row r="48" spans="1:28" ht="30" customHeight="1">
      <c r="A48" s="8" t="s">
        <v>721</v>
      </c>
      <c r="B48" s="8" t="s">
        <v>697</v>
      </c>
      <c r="C48" s="8" t="s">
        <v>720</v>
      </c>
      <c r="D48" s="22" t="s">
        <v>197</v>
      </c>
      <c r="E48" s="23">
        <v>0</v>
      </c>
      <c r="F48" s="8" t="s">
        <v>52</v>
      </c>
      <c r="G48" s="23">
        <v>0</v>
      </c>
      <c r="H48" s="8" t="s">
        <v>52</v>
      </c>
      <c r="I48" s="23">
        <v>0</v>
      </c>
      <c r="J48" s="8" t="s">
        <v>52</v>
      </c>
      <c r="K48" s="23">
        <v>0</v>
      </c>
      <c r="L48" s="8" t="s">
        <v>52</v>
      </c>
      <c r="M48" s="23">
        <v>60</v>
      </c>
      <c r="N48" s="8" t="s">
        <v>52</v>
      </c>
      <c r="O48" s="23">
        <f t="shared" si="1"/>
        <v>60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8" t="s">
        <v>1813</v>
      </c>
      <c r="X48" s="8" t="s">
        <v>52</v>
      </c>
      <c r="Y48" s="2" t="s">
        <v>52</v>
      </c>
      <c r="Z48" s="2" t="s">
        <v>52</v>
      </c>
      <c r="AA48" s="24"/>
      <c r="AB48" s="2" t="s">
        <v>52</v>
      </c>
    </row>
    <row r="49" spans="1:28" ht="30" customHeight="1">
      <c r="A49" s="8" t="s">
        <v>724</v>
      </c>
      <c r="B49" s="8" t="s">
        <v>697</v>
      </c>
      <c r="C49" s="8" t="s">
        <v>723</v>
      </c>
      <c r="D49" s="22" t="s">
        <v>197</v>
      </c>
      <c r="E49" s="23">
        <v>0</v>
      </c>
      <c r="F49" s="8" t="s">
        <v>52</v>
      </c>
      <c r="G49" s="23">
        <v>0</v>
      </c>
      <c r="H49" s="8" t="s">
        <v>52</v>
      </c>
      <c r="I49" s="23">
        <v>0</v>
      </c>
      <c r="J49" s="8" t="s">
        <v>52</v>
      </c>
      <c r="K49" s="23">
        <v>0</v>
      </c>
      <c r="L49" s="8" t="s">
        <v>52</v>
      </c>
      <c r="M49" s="23">
        <v>80</v>
      </c>
      <c r="N49" s="8" t="s">
        <v>52</v>
      </c>
      <c r="O49" s="23">
        <f t="shared" si="1"/>
        <v>80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8" t="s">
        <v>1814</v>
      </c>
      <c r="X49" s="8" t="s">
        <v>52</v>
      </c>
      <c r="Y49" s="2" t="s">
        <v>52</v>
      </c>
      <c r="Z49" s="2" t="s">
        <v>52</v>
      </c>
      <c r="AA49" s="24"/>
      <c r="AB49" s="2" t="s">
        <v>52</v>
      </c>
    </row>
    <row r="50" spans="1:28" ht="30" customHeight="1">
      <c r="A50" s="8" t="s">
        <v>732</v>
      </c>
      <c r="B50" s="8" t="s">
        <v>697</v>
      </c>
      <c r="C50" s="8" t="s">
        <v>731</v>
      </c>
      <c r="D50" s="22" t="s">
        <v>91</v>
      </c>
      <c r="E50" s="23">
        <v>0</v>
      </c>
      <c r="F50" s="8" t="s">
        <v>52</v>
      </c>
      <c r="G50" s="23">
        <v>0</v>
      </c>
      <c r="H50" s="8" t="s">
        <v>52</v>
      </c>
      <c r="I50" s="23">
        <v>0</v>
      </c>
      <c r="J50" s="8" t="s">
        <v>52</v>
      </c>
      <c r="K50" s="23">
        <v>1890</v>
      </c>
      <c r="L50" s="8" t="s">
        <v>1809</v>
      </c>
      <c r="M50" s="23">
        <v>0</v>
      </c>
      <c r="N50" s="8" t="s">
        <v>52</v>
      </c>
      <c r="O50" s="23">
        <f t="shared" si="1"/>
        <v>1890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8" t="s">
        <v>1815</v>
      </c>
      <c r="X50" s="8" t="s">
        <v>52</v>
      </c>
      <c r="Y50" s="2" t="s">
        <v>52</v>
      </c>
      <c r="Z50" s="2" t="s">
        <v>52</v>
      </c>
      <c r="AA50" s="24"/>
      <c r="AB50" s="2" t="s">
        <v>52</v>
      </c>
    </row>
    <row r="51" spans="1:28" ht="30" customHeight="1">
      <c r="A51" s="8" t="s">
        <v>1026</v>
      </c>
      <c r="B51" s="8" t="s">
        <v>1023</v>
      </c>
      <c r="C51" s="8" t="s">
        <v>1024</v>
      </c>
      <c r="D51" s="22" t="s">
        <v>61</v>
      </c>
      <c r="E51" s="23">
        <v>0</v>
      </c>
      <c r="F51" s="8" t="s">
        <v>52</v>
      </c>
      <c r="G51" s="23">
        <v>0</v>
      </c>
      <c r="H51" s="8" t="s">
        <v>52</v>
      </c>
      <c r="I51" s="23">
        <v>0</v>
      </c>
      <c r="J51" s="8" t="s">
        <v>52</v>
      </c>
      <c r="K51" s="23">
        <v>63800</v>
      </c>
      <c r="L51" s="8" t="s">
        <v>1816</v>
      </c>
      <c r="M51" s="23">
        <v>0</v>
      </c>
      <c r="N51" s="8" t="s">
        <v>52</v>
      </c>
      <c r="O51" s="23">
        <f t="shared" si="1"/>
        <v>63800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8" t="s">
        <v>1817</v>
      </c>
      <c r="X51" s="8" t="s">
        <v>1025</v>
      </c>
      <c r="Y51" s="2" t="s">
        <v>52</v>
      </c>
      <c r="Z51" s="2" t="s">
        <v>52</v>
      </c>
      <c r="AA51" s="24"/>
      <c r="AB51" s="2" t="s">
        <v>52</v>
      </c>
    </row>
    <row r="52" spans="1:28" ht="30" customHeight="1">
      <c r="A52" s="8" t="s">
        <v>474</v>
      </c>
      <c r="B52" s="8" t="s">
        <v>472</v>
      </c>
      <c r="C52" s="8" t="s">
        <v>473</v>
      </c>
      <c r="D52" s="22" t="s">
        <v>197</v>
      </c>
      <c r="E52" s="23">
        <v>340000</v>
      </c>
      <c r="F52" s="8" t="s">
        <v>52</v>
      </c>
      <c r="G52" s="23">
        <v>315000</v>
      </c>
      <c r="H52" s="8" t="s">
        <v>1818</v>
      </c>
      <c r="I52" s="23">
        <v>0</v>
      </c>
      <c r="J52" s="8" t="s">
        <v>52</v>
      </c>
      <c r="K52" s="23">
        <v>0</v>
      </c>
      <c r="L52" s="8" t="s">
        <v>52</v>
      </c>
      <c r="M52" s="23">
        <v>0</v>
      </c>
      <c r="N52" s="8" t="s">
        <v>52</v>
      </c>
      <c r="O52" s="23">
        <f t="shared" si="1"/>
        <v>315000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8" t="s">
        <v>1819</v>
      </c>
      <c r="X52" s="8" t="s">
        <v>52</v>
      </c>
      <c r="Y52" s="2" t="s">
        <v>52</v>
      </c>
      <c r="Z52" s="2" t="s">
        <v>52</v>
      </c>
      <c r="AA52" s="24"/>
      <c r="AB52" s="2" t="s">
        <v>52</v>
      </c>
    </row>
    <row r="53" spans="1:28" ht="30" customHeight="1">
      <c r="A53" s="8" t="s">
        <v>198</v>
      </c>
      <c r="B53" s="8" t="s">
        <v>195</v>
      </c>
      <c r="C53" s="8" t="s">
        <v>196</v>
      </c>
      <c r="D53" s="22" t="s">
        <v>197</v>
      </c>
      <c r="E53" s="23">
        <v>500900</v>
      </c>
      <c r="F53" s="8" t="s">
        <v>52</v>
      </c>
      <c r="G53" s="23">
        <v>0</v>
      </c>
      <c r="H53" s="8" t="s">
        <v>52</v>
      </c>
      <c r="I53" s="23">
        <v>0</v>
      </c>
      <c r="J53" s="8" t="s">
        <v>52</v>
      </c>
      <c r="K53" s="23">
        <v>0</v>
      </c>
      <c r="L53" s="8" t="s">
        <v>52</v>
      </c>
      <c r="M53" s="23">
        <v>0</v>
      </c>
      <c r="N53" s="8" t="s">
        <v>52</v>
      </c>
      <c r="O53" s="23">
        <f t="shared" si="1"/>
        <v>500900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8" t="s">
        <v>1820</v>
      </c>
      <c r="X53" s="8" t="s">
        <v>1821</v>
      </c>
      <c r="Y53" s="2" t="s">
        <v>52</v>
      </c>
      <c r="Z53" s="2" t="s">
        <v>52</v>
      </c>
      <c r="AA53" s="24"/>
      <c r="AB53" s="2" t="s">
        <v>52</v>
      </c>
    </row>
    <row r="54" spans="1:28" ht="30" customHeight="1">
      <c r="A54" s="8" t="s">
        <v>201</v>
      </c>
      <c r="B54" s="8" t="s">
        <v>195</v>
      </c>
      <c r="C54" s="8" t="s">
        <v>200</v>
      </c>
      <c r="D54" s="22" t="s">
        <v>197</v>
      </c>
      <c r="E54" s="23">
        <v>476900</v>
      </c>
      <c r="F54" s="8" t="s">
        <v>52</v>
      </c>
      <c r="G54" s="23">
        <v>0</v>
      </c>
      <c r="H54" s="8" t="s">
        <v>52</v>
      </c>
      <c r="I54" s="23">
        <v>0</v>
      </c>
      <c r="J54" s="8" t="s">
        <v>52</v>
      </c>
      <c r="K54" s="23">
        <v>0</v>
      </c>
      <c r="L54" s="8" t="s">
        <v>52</v>
      </c>
      <c r="M54" s="23">
        <v>0</v>
      </c>
      <c r="N54" s="8" t="s">
        <v>52</v>
      </c>
      <c r="O54" s="23">
        <f t="shared" si="1"/>
        <v>476900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8" t="s">
        <v>1822</v>
      </c>
      <c r="X54" s="8" t="s">
        <v>1821</v>
      </c>
      <c r="Y54" s="2" t="s">
        <v>52</v>
      </c>
      <c r="Z54" s="2" t="s">
        <v>52</v>
      </c>
      <c r="AA54" s="24"/>
      <c r="AB54" s="2" t="s">
        <v>52</v>
      </c>
    </row>
    <row r="55" spans="1:28" ht="30" customHeight="1">
      <c r="A55" s="8" t="s">
        <v>767</v>
      </c>
      <c r="B55" s="8" t="s">
        <v>765</v>
      </c>
      <c r="C55" s="8" t="s">
        <v>766</v>
      </c>
      <c r="D55" s="22" t="s">
        <v>259</v>
      </c>
      <c r="E55" s="23">
        <v>0</v>
      </c>
      <c r="F55" s="8" t="s">
        <v>52</v>
      </c>
      <c r="G55" s="23">
        <v>0</v>
      </c>
      <c r="H55" s="8" t="s">
        <v>52</v>
      </c>
      <c r="I55" s="23">
        <v>0</v>
      </c>
      <c r="J55" s="8" t="s">
        <v>52</v>
      </c>
      <c r="K55" s="23">
        <v>240000</v>
      </c>
      <c r="L55" s="8" t="s">
        <v>1823</v>
      </c>
      <c r="M55" s="23">
        <v>0</v>
      </c>
      <c r="N55" s="8" t="s">
        <v>52</v>
      </c>
      <c r="O55" s="23">
        <f t="shared" si="1"/>
        <v>240000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8" t="s">
        <v>1824</v>
      </c>
      <c r="X55" s="8" t="s">
        <v>52</v>
      </c>
      <c r="Y55" s="2" t="s">
        <v>52</v>
      </c>
      <c r="Z55" s="2" t="s">
        <v>52</v>
      </c>
      <c r="AA55" s="24"/>
      <c r="AB55" s="2" t="s">
        <v>52</v>
      </c>
    </row>
    <row r="56" spans="1:28" ht="30" customHeight="1">
      <c r="A56" s="8" t="s">
        <v>205</v>
      </c>
      <c r="B56" s="8" t="s">
        <v>203</v>
      </c>
      <c r="C56" s="8" t="s">
        <v>204</v>
      </c>
      <c r="D56" s="22" t="s">
        <v>61</v>
      </c>
      <c r="E56" s="23">
        <v>23460</v>
      </c>
      <c r="F56" s="8" t="s">
        <v>52</v>
      </c>
      <c r="G56" s="23">
        <v>26100</v>
      </c>
      <c r="H56" s="8" t="s">
        <v>1825</v>
      </c>
      <c r="I56" s="23">
        <v>26300</v>
      </c>
      <c r="J56" s="8" t="s">
        <v>1826</v>
      </c>
      <c r="K56" s="23">
        <v>0</v>
      </c>
      <c r="L56" s="8" t="s">
        <v>52</v>
      </c>
      <c r="M56" s="23">
        <v>0</v>
      </c>
      <c r="N56" s="8" t="s">
        <v>52</v>
      </c>
      <c r="O56" s="23">
        <f t="shared" si="1"/>
        <v>23460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8" t="s">
        <v>1827</v>
      </c>
      <c r="X56" s="8" t="s">
        <v>52</v>
      </c>
      <c r="Y56" s="2" t="s">
        <v>52</v>
      </c>
      <c r="Z56" s="2" t="s">
        <v>52</v>
      </c>
      <c r="AA56" s="24"/>
      <c r="AB56" s="2" t="s">
        <v>52</v>
      </c>
    </row>
    <row r="57" spans="1:28" ht="30" customHeight="1">
      <c r="A57" s="8" t="s">
        <v>479</v>
      </c>
      <c r="B57" s="8" t="s">
        <v>477</v>
      </c>
      <c r="C57" s="8" t="s">
        <v>478</v>
      </c>
      <c r="D57" s="22" t="s">
        <v>61</v>
      </c>
      <c r="E57" s="23">
        <v>44080</v>
      </c>
      <c r="F57" s="8" t="s">
        <v>52</v>
      </c>
      <c r="G57" s="23">
        <v>46410</v>
      </c>
      <c r="H57" s="8" t="s">
        <v>1828</v>
      </c>
      <c r="I57" s="23">
        <v>51010</v>
      </c>
      <c r="J57" s="8" t="s">
        <v>1829</v>
      </c>
      <c r="K57" s="23">
        <v>0</v>
      </c>
      <c r="L57" s="8" t="s">
        <v>52</v>
      </c>
      <c r="M57" s="23">
        <v>0</v>
      </c>
      <c r="N57" s="8" t="s">
        <v>52</v>
      </c>
      <c r="O57" s="23">
        <f t="shared" si="1"/>
        <v>44080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8" t="s">
        <v>1830</v>
      </c>
      <c r="X57" s="8" t="s">
        <v>52</v>
      </c>
      <c r="Y57" s="2" t="s">
        <v>52</v>
      </c>
      <c r="Z57" s="2" t="s">
        <v>52</v>
      </c>
      <c r="AA57" s="24"/>
      <c r="AB57" s="2" t="s">
        <v>52</v>
      </c>
    </row>
    <row r="58" spans="1:28" ht="30" customHeight="1">
      <c r="A58" s="8" t="s">
        <v>685</v>
      </c>
      <c r="B58" s="8" t="s">
        <v>683</v>
      </c>
      <c r="C58" s="8" t="s">
        <v>684</v>
      </c>
      <c r="D58" s="22" t="s">
        <v>363</v>
      </c>
      <c r="E58" s="23">
        <v>1105</v>
      </c>
      <c r="F58" s="8" t="s">
        <v>52</v>
      </c>
      <c r="G58" s="23">
        <v>1162.8</v>
      </c>
      <c r="H58" s="8" t="s">
        <v>1774</v>
      </c>
      <c r="I58" s="23">
        <v>1315.75</v>
      </c>
      <c r="J58" s="8" t="s">
        <v>1831</v>
      </c>
      <c r="K58" s="23">
        <v>0</v>
      </c>
      <c r="L58" s="8" t="s">
        <v>52</v>
      </c>
      <c r="M58" s="23">
        <v>0</v>
      </c>
      <c r="N58" s="8" t="s">
        <v>52</v>
      </c>
      <c r="O58" s="23">
        <f t="shared" si="1"/>
        <v>1105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8" t="s">
        <v>1832</v>
      </c>
      <c r="X58" s="8" t="s">
        <v>52</v>
      </c>
      <c r="Y58" s="2" t="s">
        <v>52</v>
      </c>
      <c r="Z58" s="2" t="s">
        <v>52</v>
      </c>
      <c r="AA58" s="24"/>
      <c r="AB58" s="2" t="s">
        <v>52</v>
      </c>
    </row>
    <row r="59" spans="1:28" ht="30" customHeight="1">
      <c r="A59" s="8" t="s">
        <v>1181</v>
      </c>
      <c r="B59" s="8" t="s">
        <v>1179</v>
      </c>
      <c r="C59" s="8" t="s">
        <v>1180</v>
      </c>
      <c r="D59" s="22" t="s">
        <v>197</v>
      </c>
      <c r="E59" s="23">
        <v>0</v>
      </c>
      <c r="F59" s="8" t="s">
        <v>52</v>
      </c>
      <c r="G59" s="23">
        <v>7.2</v>
      </c>
      <c r="H59" s="8" t="s">
        <v>1833</v>
      </c>
      <c r="I59" s="23">
        <v>7.2</v>
      </c>
      <c r="J59" s="8" t="s">
        <v>1834</v>
      </c>
      <c r="K59" s="23">
        <v>0</v>
      </c>
      <c r="L59" s="8" t="s">
        <v>52</v>
      </c>
      <c r="M59" s="23">
        <v>0</v>
      </c>
      <c r="N59" s="8" t="s">
        <v>52</v>
      </c>
      <c r="O59" s="23">
        <f t="shared" si="1"/>
        <v>7.2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8" t="s">
        <v>1835</v>
      </c>
      <c r="X59" s="8" t="s">
        <v>52</v>
      </c>
      <c r="Y59" s="2" t="s">
        <v>52</v>
      </c>
      <c r="Z59" s="2" t="s">
        <v>52</v>
      </c>
      <c r="AA59" s="24"/>
      <c r="AB59" s="2" t="s">
        <v>52</v>
      </c>
    </row>
    <row r="60" spans="1:28" ht="30" customHeight="1">
      <c r="A60" s="8" t="s">
        <v>695</v>
      </c>
      <c r="B60" s="8" t="s">
        <v>693</v>
      </c>
      <c r="C60" s="8" t="s">
        <v>694</v>
      </c>
      <c r="D60" s="22" t="s">
        <v>197</v>
      </c>
      <c r="E60" s="23">
        <v>0</v>
      </c>
      <c r="F60" s="8" t="s">
        <v>52</v>
      </c>
      <c r="G60" s="23">
        <v>0</v>
      </c>
      <c r="H60" s="8" t="s">
        <v>52</v>
      </c>
      <c r="I60" s="23">
        <v>0</v>
      </c>
      <c r="J60" s="8" t="s">
        <v>52</v>
      </c>
      <c r="K60" s="23">
        <v>0</v>
      </c>
      <c r="L60" s="8" t="s">
        <v>52</v>
      </c>
      <c r="M60" s="23">
        <v>180</v>
      </c>
      <c r="N60" s="8" t="s">
        <v>52</v>
      </c>
      <c r="O60" s="23">
        <f t="shared" si="1"/>
        <v>180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8" t="s">
        <v>1836</v>
      </c>
      <c r="X60" s="8" t="s">
        <v>52</v>
      </c>
      <c r="Y60" s="2" t="s">
        <v>52</v>
      </c>
      <c r="Z60" s="2" t="s">
        <v>52</v>
      </c>
      <c r="AA60" s="24"/>
      <c r="AB60" s="2" t="s">
        <v>52</v>
      </c>
    </row>
    <row r="61" spans="1:28" ht="30" customHeight="1">
      <c r="A61" s="8" t="s">
        <v>1177</v>
      </c>
      <c r="B61" s="8" t="s">
        <v>1175</v>
      </c>
      <c r="C61" s="8" t="s">
        <v>1176</v>
      </c>
      <c r="D61" s="22" t="s">
        <v>197</v>
      </c>
      <c r="E61" s="23">
        <v>0</v>
      </c>
      <c r="F61" s="8" t="s">
        <v>1750</v>
      </c>
      <c r="G61" s="23">
        <v>0</v>
      </c>
      <c r="H61" s="8" t="s">
        <v>52</v>
      </c>
      <c r="I61" s="23">
        <v>0</v>
      </c>
      <c r="J61" s="8" t="s">
        <v>52</v>
      </c>
      <c r="K61" s="23">
        <v>0</v>
      </c>
      <c r="L61" s="8" t="s">
        <v>52</v>
      </c>
      <c r="M61" s="23">
        <v>275</v>
      </c>
      <c r="N61" s="8" t="s">
        <v>52</v>
      </c>
      <c r="O61" s="23">
        <f t="shared" si="1"/>
        <v>275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8" t="s">
        <v>1837</v>
      </c>
      <c r="X61" s="8" t="s">
        <v>52</v>
      </c>
      <c r="Y61" s="2" t="s">
        <v>52</v>
      </c>
      <c r="Z61" s="2" t="s">
        <v>52</v>
      </c>
      <c r="AA61" s="24"/>
      <c r="AB61" s="2" t="s">
        <v>52</v>
      </c>
    </row>
    <row r="62" spans="1:28" ht="30" customHeight="1">
      <c r="A62" s="8" t="s">
        <v>1427</v>
      </c>
      <c r="B62" s="8" t="s">
        <v>1424</v>
      </c>
      <c r="C62" s="8" t="s">
        <v>1425</v>
      </c>
      <c r="D62" s="22" t="s">
        <v>1426</v>
      </c>
      <c r="E62" s="23">
        <v>200</v>
      </c>
      <c r="F62" s="8" t="s">
        <v>52</v>
      </c>
      <c r="G62" s="23">
        <v>230</v>
      </c>
      <c r="H62" s="8" t="s">
        <v>1838</v>
      </c>
      <c r="I62" s="23">
        <v>319</v>
      </c>
      <c r="J62" s="8" t="s">
        <v>1839</v>
      </c>
      <c r="K62" s="23">
        <v>0</v>
      </c>
      <c r="L62" s="8" t="s">
        <v>52</v>
      </c>
      <c r="M62" s="23">
        <v>0</v>
      </c>
      <c r="N62" s="8" t="s">
        <v>52</v>
      </c>
      <c r="O62" s="23">
        <f t="shared" si="1"/>
        <v>200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8" t="s">
        <v>1840</v>
      </c>
      <c r="X62" s="8" t="s">
        <v>52</v>
      </c>
      <c r="Y62" s="2" t="s">
        <v>52</v>
      </c>
      <c r="Z62" s="2" t="s">
        <v>52</v>
      </c>
      <c r="AA62" s="24"/>
      <c r="AB62" s="2" t="s">
        <v>52</v>
      </c>
    </row>
    <row r="63" spans="1:28" ht="30" customHeight="1">
      <c r="A63" s="8" t="s">
        <v>933</v>
      </c>
      <c r="B63" s="8" t="s">
        <v>931</v>
      </c>
      <c r="C63" s="8" t="s">
        <v>932</v>
      </c>
      <c r="D63" s="22" t="s">
        <v>363</v>
      </c>
      <c r="E63" s="23">
        <v>2070</v>
      </c>
      <c r="F63" s="8" t="s">
        <v>52</v>
      </c>
      <c r="G63" s="23">
        <v>0</v>
      </c>
      <c r="H63" s="8" t="s">
        <v>52</v>
      </c>
      <c r="I63" s="23">
        <v>0</v>
      </c>
      <c r="J63" s="8" t="s">
        <v>52</v>
      </c>
      <c r="K63" s="23">
        <v>0</v>
      </c>
      <c r="L63" s="8" t="s">
        <v>52</v>
      </c>
      <c r="M63" s="23">
        <v>0</v>
      </c>
      <c r="N63" s="8" t="s">
        <v>52</v>
      </c>
      <c r="O63" s="23">
        <f t="shared" si="1"/>
        <v>2070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8" t="s">
        <v>1841</v>
      </c>
      <c r="X63" s="8" t="s">
        <v>52</v>
      </c>
      <c r="Y63" s="2" t="s">
        <v>52</v>
      </c>
      <c r="Z63" s="2" t="s">
        <v>52</v>
      </c>
      <c r="AA63" s="24"/>
      <c r="AB63" s="2" t="s">
        <v>52</v>
      </c>
    </row>
    <row r="64" spans="1:28" ht="30" customHeight="1">
      <c r="A64" s="8" t="s">
        <v>636</v>
      </c>
      <c r="B64" s="8" t="s">
        <v>634</v>
      </c>
      <c r="C64" s="8" t="s">
        <v>635</v>
      </c>
      <c r="D64" s="22" t="s">
        <v>363</v>
      </c>
      <c r="E64" s="23">
        <v>0</v>
      </c>
      <c r="F64" s="8" t="s">
        <v>52</v>
      </c>
      <c r="G64" s="23">
        <v>11000</v>
      </c>
      <c r="H64" s="8" t="s">
        <v>1842</v>
      </c>
      <c r="I64" s="23">
        <v>0</v>
      </c>
      <c r="J64" s="8" t="s">
        <v>52</v>
      </c>
      <c r="K64" s="23">
        <v>0</v>
      </c>
      <c r="L64" s="8" t="s">
        <v>52</v>
      </c>
      <c r="M64" s="23">
        <v>0</v>
      </c>
      <c r="N64" s="8" t="s">
        <v>52</v>
      </c>
      <c r="O64" s="23">
        <f t="shared" si="1"/>
        <v>11000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8" t="s">
        <v>1843</v>
      </c>
      <c r="X64" s="8" t="s">
        <v>52</v>
      </c>
      <c r="Y64" s="2" t="s">
        <v>52</v>
      </c>
      <c r="Z64" s="2" t="s">
        <v>52</v>
      </c>
      <c r="AA64" s="24"/>
      <c r="AB64" s="2" t="s">
        <v>52</v>
      </c>
    </row>
    <row r="65" spans="1:28" ht="30" customHeight="1">
      <c r="A65" s="8" t="s">
        <v>1684</v>
      </c>
      <c r="B65" s="8" t="s">
        <v>1419</v>
      </c>
      <c r="C65" s="8" t="s">
        <v>1683</v>
      </c>
      <c r="D65" s="22" t="s">
        <v>363</v>
      </c>
      <c r="E65" s="23">
        <v>0</v>
      </c>
      <c r="F65" s="8" t="s">
        <v>52</v>
      </c>
      <c r="G65" s="23">
        <v>1750</v>
      </c>
      <c r="H65" s="8" t="s">
        <v>1844</v>
      </c>
      <c r="I65" s="23">
        <v>1260</v>
      </c>
      <c r="J65" s="8" t="s">
        <v>1845</v>
      </c>
      <c r="K65" s="23">
        <v>0</v>
      </c>
      <c r="L65" s="8" t="s">
        <v>52</v>
      </c>
      <c r="M65" s="23">
        <v>0</v>
      </c>
      <c r="N65" s="8" t="s">
        <v>52</v>
      </c>
      <c r="O65" s="23">
        <f t="shared" si="1"/>
        <v>1260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8" t="s">
        <v>1846</v>
      </c>
      <c r="X65" s="8" t="s">
        <v>52</v>
      </c>
      <c r="Y65" s="2" t="s">
        <v>52</v>
      </c>
      <c r="Z65" s="2" t="s">
        <v>52</v>
      </c>
      <c r="AA65" s="24"/>
      <c r="AB65" s="2" t="s">
        <v>52</v>
      </c>
    </row>
    <row r="66" spans="1:28" ht="30" customHeight="1">
      <c r="A66" s="8" t="s">
        <v>1422</v>
      </c>
      <c r="B66" s="8" t="s">
        <v>1419</v>
      </c>
      <c r="C66" s="8" t="s">
        <v>1420</v>
      </c>
      <c r="D66" s="22" t="s">
        <v>363</v>
      </c>
      <c r="E66" s="23">
        <v>1993.54</v>
      </c>
      <c r="F66" s="8" t="s">
        <v>52</v>
      </c>
      <c r="G66" s="23">
        <v>0</v>
      </c>
      <c r="H66" s="8" t="s">
        <v>52</v>
      </c>
      <c r="I66" s="23">
        <v>2473.11</v>
      </c>
      <c r="J66" s="8" t="s">
        <v>1845</v>
      </c>
      <c r="K66" s="23">
        <v>0</v>
      </c>
      <c r="L66" s="8" t="s">
        <v>52</v>
      </c>
      <c r="M66" s="23">
        <v>0</v>
      </c>
      <c r="N66" s="8" t="s">
        <v>52</v>
      </c>
      <c r="O66" s="23">
        <f t="shared" si="1"/>
        <v>1993.54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8" t="s">
        <v>1847</v>
      </c>
      <c r="X66" s="8" t="s">
        <v>1421</v>
      </c>
      <c r="Y66" s="2" t="s">
        <v>52</v>
      </c>
      <c r="Z66" s="2" t="s">
        <v>52</v>
      </c>
      <c r="AA66" s="24"/>
      <c r="AB66" s="2" t="s">
        <v>52</v>
      </c>
    </row>
    <row r="67" spans="1:28" ht="30" customHeight="1">
      <c r="A67" s="8" t="s">
        <v>1435</v>
      </c>
      <c r="B67" s="8" t="s">
        <v>1419</v>
      </c>
      <c r="C67" s="8" t="s">
        <v>1434</v>
      </c>
      <c r="D67" s="22" t="s">
        <v>363</v>
      </c>
      <c r="E67" s="23">
        <v>0</v>
      </c>
      <c r="F67" s="8" t="s">
        <v>52</v>
      </c>
      <c r="G67" s="23">
        <v>2139.7800000000002</v>
      </c>
      <c r="H67" s="8" t="s">
        <v>1844</v>
      </c>
      <c r="I67" s="23">
        <v>0</v>
      </c>
      <c r="J67" s="8" t="s">
        <v>52</v>
      </c>
      <c r="K67" s="23">
        <v>0</v>
      </c>
      <c r="L67" s="8" t="s">
        <v>52</v>
      </c>
      <c r="M67" s="23">
        <v>0</v>
      </c>
      <c r="N67" s="8" t="s">
        <v>52</v>
      </c>
      <c r="O67" s="23">
        <f t="shared" si="1"/>
        <v>2139.7800000000002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8" t="s">
        <v>1848</v>
      </c>
      <c r="X67" s="8" t="s">
        <v>1421</v>
      </c>
      <c r="Y67" s="2" t="s">
        <v>52</v>
      </c>
      <c r="Z67" s="2" t="s">
        <v>52</v>
      </c>
      <c r="AA67" s="24"/>
      <c r="AB67" s="2" t="s">
        <v>52</v>
      </c>
    </row>
    <row r="68" spans="1:28" ht="30" customHeight="1">
      <c r="A68" s="8" t="s">
        <v>1455</v>
      </c>
      <c r="B68" s="8" t="s">
        <v>1453</v>
      </c>
      <c r="C68" s="8" t="s">
        <v>1454</v>
      </c>
      <c r="D68" s="22" t="s">
        <v>91</v>
      </c>
      <c r="E68" s="23">
        <v>0</v>
      </c>
      <c r="F68" s="8" t="s">
        <v>52</v>
      </c>
      <c r="G68" s="23">
        <v>0</v>
      </c>
      <c r="H68" s="8" t="s">
        <v>52</v>
      </c>
      <c r="I68" s="23">
        <v>0</v>
      </c>
      <c r="J68" s="8" t="s">
        <v>52</v>
      </c>
      <c r="K68" s="23">
        <v>0</v>
      </c>
      <c r="L68" s="8" t="s">
        <v>52</v>
      </c>
      <c r="M68" s="23">
        <v>73</v>
      </c>
      <c r="N68" s="8" t="s">
        <v>52</v>
      </c>
      <c r="O68" s="23">
        <f t="shared" si="1"/>
        <v>73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8" t="s">
        <v>1849</v>
      </c>
      <c r="X68" s="8" t="s">
        <v>52</v>
      </c>
      <c r="Y68" s="2" t="s">
        <v>52</v>
      </c>
      <c r="Z68" s="2" t="s">
        <v>52</v>
      </c>
      <c r="AA68" s="24"/>
      <c r="AB68" s="2" t="s">
        <v>52</v>
      </c>
    </row>
    <row r="69" spans="1:28" ht="30" customHeight="1">
      <c r="A69" s="8" t="s">
        <v>1458</v>
      </c>
      <c r="B69" s="8" t="s">
        <v>1457</v>
      </c>
      <c r="C69" s="8" t="s">
        <v>52</v>
      </c>
      <c r="D69" s="22" t="s">
        <v>363</v>
      </c>
      <c r="E69" s="23">
        <v>0</v>
      </c>
      <c r="F69" s="8" t="s">
        <v>52</v>
      </c>
      <c r="G69" s="23">
        <v>0</v>
      </c>
      <c r="H69" s="8" t="s">
        <v>52</v>
      </c>
      <c r="I69" s="23">
        <v>0</v>
      </c>
      <c r="J69" s="8" t="s">
        <v>52</v>
      </c>
      <c r="K69" s="23">
        <v>0</v>
      </c>
      <c r="L69" s="8" t="s">
        <v>52</v>
      </c>
      <c r="M69" s="23">
        <v>1150</v>
      </c>
      <c r="N69" s="8" t="s">
        <v>52</v>
      </c>
      <c r="O69" s="23">
        <f t="shared" si="1"/>
        <v>1150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8" t="s">
        <v>1850</v>
      </c>
      <c r="X69" s="8" t="s">
        <v>52</v>
      </c>
      <c r="Y69" s="2" t="s">
        <v>52</v>
      </c>
      <c r="Z69" s="2" t="s">
        <v>52</v>
      </c>
      <c r="AA69" s="24"/>
      <c r="AB69" s="2" t="s">
        <v>52</v>
      </c>
    </row>
    <row r="70" spans="1:28" ht="30" customHeight="1">
      <c r="A70" s="8" t="s">
        <v>1486</v>
      </c>
      <c r="B70" s="8" t="s">
        <v>1484</v>
      </c>
      <c r="C70" s="8" t="s">
        <v>1485</v>
      </c>
      <c r="D70" s="22" t="s">
        <v>797</v>
      </c>
      <c r="E70" s="23">
        <v>0</v>
      </c>
      <c r="F70" s="8" t="s">
        <v>52</v>
      </c>
      <c r="G70" s="23">
        <v>0</v>
      </c>
      <c r="H70" s="8" t="s">
        <v>52</v>
      </c>
      <c r="I70" s="23">
        <v>6631.25</v>
      </c>
      <c r="J70" s="8" t="s">
        <v>52</v>
      </c>
      <c r="K70" s="23">
        <v>0</v>
      </c>
      <c r="L70" s="8" t="s">
        <v>52</v>
      </c>
      <c r="M70" s="23">
        <v>0</v>
      </c>
      <c r="N70" s="8" t="s">
        <v>52</v>
      </c>
      <c r="O70" s="23">
        <f t="shared" si="1"/>
        <v>6631.25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8" t="s">
        <v>1851</v>
      </c>
      <c r="X70" s="8" t="s">
        <v>52</v>
      </c>
      <c r="Y70" s="2" t="s">
        <v>52</v>
      </c>
      <c r="Z70" s="2" t="s">
        <v>52</v>
      </c>
      <c r="AA70" s="24"/>
      <c r="AB70" s="2" t="s">
        <v>52</v>
      </c>
    </row>
    <row r="71" spans="1:28" ht="30" customHeight="1">
      <c r="A71" s="8" t="s">
        <v>1482</v>
      </c>
      <c r="B71" s="8" t="s">
        <v>1480</v>
      </c>
      <c r="C71" s="8" t="s">
        <v>1481</v>
      </c>
      <c r="D71" s="22" t="s">
        <v>797</v>
      </c>
      <c r="E71" s="23">
        <v>0</v>
      </c>
      <c r="F71" s="8" t="s">
        <v>52</v>
      </c>
      <c r="G71" s="23">
        <v>0</v>
      </c>
      <c r="H71" s="8" t="s">
        <v>52</v>
      </c>
      <c r="I71" s="23">
        <v>8381.25</v>
      </c>
      <c r="J71" s="8" t="s">
        <v>1852</v>
      </c>
      <c r="K71" s="23">
        <v>0</v>
      </c>
      <c r="L71" s="8" t="s">
        <v>52</v>
      </c>
      <c r="M71" s="23">
        <v>0</v>
      </c>
      <c r="N71" s="8" t="s">
        <v>52</v>
      </c>
      <c r="O71" s="23">
        <f t="shared" si="1"/>
        <v>8381.25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8" t="s">
        <v>1853</v>
      </c>
      <c r="X71" s="8" t="s">
        <v>52</v>
      </c>
      <c r="Y71" s="2" t="s">
        <v>52</v>
      </c>
      <c r="Z71" s="2" t="s">
        <v>52</v>
      </c>
      <c r="AA71" s="24"/>
      <c r="AB71" s="2" t="s">
        <v>52</v>
      </c>
    </row>
    <row r="72" spans="1:28" ht="30" customHeight="1">
      <c r="A72" s="8" t="s">
        <v>1691</v>
      </c>
      <c r="B72" s="8" t="s">
        <v>1442</v>
      </c>
      <c r="C72" s="8" t="s">
        <v>1690</v>
      </c>
      <c r="D72" s="22" t="s">
        <v>797</v>
      </c>
      <c r="E72" s="23">
        <v>0</v>
      </c>
      <c r="F72" s="8" t="s">
        <v>52</v>
      </c>
      <c r="G72" s="23">
        <v>2705.55</v>
      </c>
      <c r="H72" s="8" t="s">
        <v>1823</v>
      </c>
      <c r="I72" s="23">
        <v>0</v>
      </c>
      <c r="J72" s="8" t="s">
        <v>52</v>
      </c>
      <c r="K72" s="23">
        <v>0</v>
      </c>
      <c r="L72" s="8" t="s">
        <v>52</v>
      </c>
      <c r="M72" s="23">
        <v>0</v>
      </c>
      <c r="N72" s="8" t="s">
        <v>52</v>
      </c>
      <c r="O72" s="23">
        <f t="shared" ref="O72:O79" si="2">SMALL(E72:M72,COUNTIF(E72:M72,0)+1)</f>
        <v>2705.55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8" t="s">
        <v>1854</v>
      </c>
      <c r="X72" s="8" t="s">
        <v>52</v>
      </c>
      <c r="Y72" s="2" t="s">
        <v>52</v>
      </c>
      <c r="Z72" s="2" t="s">
        <v>52</v>
      </c>
      <c r="AA72" s="24"/>
      <c r="AB72" s="2" t="s">
        <v>52</v>
      </c>
    </row>
    <row r="73" spans="1:28" ht="30" customHeight="1">
      <c r="A73" s="8" t="s">
        <v>1444</v>
      </c>
      <c r="B73" s="8" t="s">
        <v>1442</v>
      </c>
      <c r="C73" s="8" t="s">
        <v>1443</v>
      </c>
      <c r="D73" s="22" t="s">
        <v>797</v>
      </c>
      <c r="E73" s="23">
        <v>2470</v>
      </c>
      <c r="F73" s="8" t="s">
        <v>52</v>
      </c>
      <c r="G73" s="23">
        <v>4450</v>
      </c>
      <c r="H73" s="8" t="s">
        <v>1855</v>
      </c>
      <c r="I73" s="23">
        <v>0</v>
      </c>
      <c r="J73" s="8" t="s">
        <v>52</v>
      </c>
      <c r="K73" s="23">
        <v>0</v>
      </c>
      <c r="L73" s="8" t="s">
        <v>52</v>
      </c>
      <c r="M73" s="23">
        <v>0</v>
      </c>
      <c r="N73" s="8" t="s">
        <v>52</v>
      </c>
      <c r="O73" s="23">
        <f t="shared" si="2"/>
        <v>2470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8" t="s">
        <v>1856</v>
      </c>
      <c r="X73" s="8" t="s">
        <v>52</v>
      </c>
      <c r="Y73" s="2" t="s">
        <v>52</v>
      </c>
      <c r="Z73" s="2" t="s">
        <v>52</v>
      </c>
      <c r="AA73" s="24"/>
      <c r="AB73" s="2" t="s">
        <v>52</v>
      </c>
    </row>
    <row r="74" spans="1:28" ht="30" customHeight="1">
      <c r="A74" s="8" t="s">
        <v>1416</v>
      </c>
      <c r="B74" s="8" t="s">
        <v>1414</v>
      </c>
      <c r="C74" s="8" t="s">
        <v>1415</v>
      </c>
      <c r="D74" s="22" t="s">
        <v>797</v>
      </c>
      <c r="E74" s="23">
        <v>4312</v>
      </c>
      <c r="F74" s="8" t="s">
        <v>52</v>
      </c>
      <c r="G74" s="23">
        <v>0</v>
      </c>
      <c r="H74" s="8" t="s">
        <v>52</v>
      </c>
      <c r="I74" s="23">
        <v>0</v>
      </c>
      <c r="J74" s="8" t="s">
        <v>52</v>
      </c>
      <c r="K74" s="23">
        <v>0</v>
      </c>
      <c r="L74" s="8" t="s">
        <v>52</v>
      </c>
      <c r="M74" s="23">
        <v>0</v>
      </c>
      <c r="N74" s="8" t="s">
        <v>52</v>
      </c>
      <c r="O74" s="23">
        <f t="shared" si="2"/>
        <v>4312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8" t="s">
        <v>1857</v>
      </c>
      <c r="X74" s="8" t="s">
        <v>52</v>
      </c>
      <c r="Y74" s="2" t="s">
        <v>52</v>
      </c>
      <c r="Z74" s="2" t="s">
        <v>52</v>
      </c>
      <c r="AA74" s="24"/>
      <c r="AB74" s="2" t="s">
        <v>52</v>
      </c>
    </row>
    <row r="75" spans="1:28" ht="30" customHeight="1">
      <c r="A75" s="8" t="s">
        <v>1293</v>
      </c>
      <c r="B75" s="8" t="s">
        <v>1291</v>
      </c>
      <c r="C75" s="8" t="s">
        <v>1292</v>
      </c>
      <c r="D75" s="22" t="s">
        <v>797</v>
      </c>
      <c r="E75" s="23">
        <v>9492</v>
      </c>
      <c r="F75" s="8" t="s">
        <v>52</v>
      </c>
      <c r="G75" s="23">
        <v>11027.77</v>
      </c>
      <c r="H75" s="8" t="s">
        <v>1855</v>
      </c>
      <c r="I75" s="23">
        <v>11027.77</v>
      </c>
      <c r="J75" s="8" t="s">
        <v>1858</v>
      </c>
      <c r="K75" s="23">
        <v>0</v>
      </c>
      <c r="L75" s="8" t="s">
        <v>52</v>
      </c>
      <c r="M75" s="23">
        <v>0</v>
      </c>
      <c r="N75" s="8" t="s">
        <v>52</v>
      </c>
      <c r="O75" s="23">
        <f t="shared" si="2"/>
        <v>9492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8" t="s">
        <v>1859</v>
      </c>
      <c r="X75" s="8" t="s">
        <v>52</v>
      </c>
      <c r="Y75" s="2" t="s">
        <v>52</v>
      </c>
      <c r="Z75" s="2" t="s">
        <v>52</v>
      </c>
      <c r="AA75" s="24"/>
      <c r="AB75" s="2" t="s">
        <v>52</v>
      </c>
    </row>
    <row r="76" spans="1:28" ht="30" customHeight="1">
      <c r="A76" s="8" t="s">
        <v>1603</v>
      </c>
      <c r="B76" s="8" t="s">
        <v>1601</v>
      </c>
      <c r="C76" s="8" t="s">
        <v>1602</v>
      </c>
      <c r="D76" s="22" t="s">
        <v>797</v>
      </c>
      <c r="E76" s="23">
        <v>5060</v>
      </c>
      <c r="F76" s="8" t="s">
        <v>52</v>
      </c>
      <c r="G76" s="23">
        <v>6083.33</v>
      </c>
      <c r="H76" s="8" t="s">
        <v>1855</v>
      </c>
      <c r="I76" s="23">
        <v>0</v>
      </c>
      <c r="J76" s="8" t="s">
        <v>52</v>
      </c>
      <c r="K76" s="23">
        <v>0</v>
      </c>
      <c r="L76" s="8" t="s">
        <v>52</v>
      </c>
      <c r="M76" s="23">
        <v>0</v>
      </c>
      <c r="N76" s="8" t="s">
        <v>52</v>
      </c>
      <c r="O76" s="23">
        <f t="shared" si="2"/>
        <v>5060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8" t="s">
        <v>1860</v>
      </c>
      <c r="X76" s="8" t="s">
        <v>52</v>
      </c>
      <c r="Y76" s="2" t="s">
        <v>52</v>
      </c>
      <c r="Z76" s="2" t="s">
        <v>52</v>
      </c>
      <c r="AA76" s="24"/>
      <c r="AB76" s="2" t="s">
        <v>52</v>
      </c>
    </row>
    <row r="77" spans="1:28" ht="30" customHeight="1">
      <c r="A77" s="8" t="s">
        <v>798</v>
      </c>
      <c r="B77" s="8" t="s">
        <v>795</v>
      </c>
      <c r="C77" s="8" t="s">
        <v>796</v>
      </c>
      <c r="D77" s="22" t="s">
        <v>797</v>
      </c>
      <c r="E77" s="23">
        <v>9433</v>
      </c>
      <c r="F77" s="8" t="s">
        <v>52</v>
      </c>
      <c r="G77" s="23">
        <v>11665.5</v>
      </c>
      <c r="H77" s="8" t="s">
        <v>1861</v>
      </c>
      <c r="I77" s="23">
        <v>9999</v>
      </c>
      <c r="J77" s="8" t="s">
        <v>1862</v>
      </c>
      <c r="K77" s="23">
        <v>0</v>
      </c>
      <c r="L77" s="8" t="s">
        <v>52</v>
      </c>
      <c r="M77" s="23">
        <v>0</v>
      </c>
      <c r="N77" s="8" t="s">
        <v>52</v>
      </c>
      <c r="O77" s="23">
        <f t="shared" si="2"/>
        <v>9433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8" t="s">
        <v>1863</v>
      </c>
      <c r="X77" s="8" t="s">
        <v>52</v>
      </c>
      <c r="Y77" s="2" t="s">
        <v>52</v>
      </c>
      <c r="Z77" s="2" t="s">
        <v>52</v>
      </c>
      <c r="AA77" s="24"/>
      <c r="AB77" s="2" t="s">
        <v>52</v>
      </c>
    </row>
    <row r="78" spans="1:28" ht="30" customHeight="1">
      <c r="A78" s="8" t="s">
        <v>1297</v>
      </c>
      <c r="B78" s="8" t="s">
        <v>1295</v>
      </c>
      <c r="C78" s="8" t="s">
        <v>1296</v>
      </c>
      <c r="D78" s="22" t="s">
        <v>797</v>
      </c>
      <c r="E78" s="23">
        <v>0</v>
      </c>
      <c r="F78" s="8" t="s">
        <v>52</v>
      </c>
      <c r="G78" s="23">
        <v>3483.33</v>
      </c>
      <c r="H78" s="8" t="s">
        <v>1855</v>
      </c>
      <c r="I78" s="23">
        <v>3194.44</v>
      </c>
      <c r="J78" s="8" t="s">
        <v>1858</v>
      </c>
      <c r="K78" s="23">
        <v>0</v>
      </c>
      <c r="L78" s="8" t="s">
        <v>52</v>
      </c>
      <c r="M78" s="23">
        <v>0</v>
      </c>
      <c r="N78" s="8" t="s">
        <v>52</v>
      </c>
      <c r="O78" s="23">
        <f t="shared" si="2"/>
        <v>3194.44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8" t="s">
        <v>1864</v>
      </c>
      <c r="X78" s="8" t="s">
        <v>52</v>
      </c>
      <c r="Y78" s="2" t="s">
        <v>52</v>
      </c>
      <c r="Z78" s="2" t="s">
        <v>52</v>
      </c>
      <c r="AA78" s="24"/>
      <c r="AB78" s="2" t="s">
        <v>52</v>
      </c>
    </row>
    <row r="79" spans="1:28" ht="30" customHeight="1">
      <c r="A79" s="8" t="s">
        <v>1490</v>
      </c>
      <c r="B79" s="8" t="s">
        <v>1488</v>
      </c>
      <c r="C79" s="8" t="s">
        <v>1489</v>
      </c>
      <c r="D79" s="22" t="s">
        <v>797</v>
      </c>
      <c r="E79" s="23">
        <v>0</v>
      </c>
      <c r="F79" s="8" t="s">
        <v>52</v>
      </c>
      <c r="G79" s="23">
        <v>3483.33</v>
      </c>
      <c r="H79" s="8" t="s">
        <v>1865</v>
      </c>
      <c r="I79" s="23">
        <v>2766.66</v>
      </c>
      <c r="J79" s="8" t="s">
        <v>1858</v>
      </c>
      <c r="K79" s="23">
        <v>0</v>
      </c>
      <c r="L79" s="8" t="s">
        <v>52</v>
      </c>
      <c r="M79" s="23">
        <v>0</v>
      </c>
      <c r="N79" s="8" t="s">
        <v>52</v>
      </c>
      <c r="O79" s="23">
        <f t="shared" si="2"/>
        <v>2766.66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8" t="s">
        <v>1866</v>
      </c>
      <c r="X79" s="8" t="s">
        <v>52</v>
      </c>
      <c r="Y79" s="2" t="s">
        <v>52</v>
      </c>
      <c r="Z79" s="2" t="s">
        <v>52</v>
      </c>
      <c r="AA79" s="24"/>
      <c r="AB79" s="2" t="s">
        <v>52</v>
      </c>
    </row>
    <row r="80" spans="1:28" ht="30" customHeight="1">
      <c r="A80" s="8" t="s">
        <v>627</v>
      </c>
      <c r="B80" s="8" t="s">
        <v>625</v>
      </c>
      <c r="C80" s="8" t="s">
        <v>626</v>
      </c>
      <c r="D80" s="22" t="s">
        <v>83</v>
      </c>
      <c r="E80" s="23">
        <v>0</v>
      </c>
      <c r="F80" s="8" t="s">
        <v>52</v>
      </c>
      <c r="G80" s="23">
        <v>0</v>
      </c>
      <c r="H80" s="8" t="s">
        <v>52</v>
      </c>
      <c r="I80" s="23">
        <v>0</v>
      </c>
      <c r="J80" s="8" t="s">
        <v>52</v>
      </c>
      <c r="K80" s="23">
        <v>0</v>
      </c>
      <c r="L80" s="8" t="s">
        <v>52</v>
      </c>
      <c r="M80" s="23">
        <v>0</v>
      </c>
      <c r="N80" s="8" t="s">
        <v>52</v>
      </c>
      <c r="O80" s="23">
        <v>0</v>
      </c>
      <c r="P80" s="23">
        <v>7000</v>
      </c>
      <c r="Q80" s="23">
        <v>0</v>
      </c>
      <c r="R80" s="23">
        <v>0</v>
      </c>
      <c r="S80" s="23">
        <v>0</v>
      </c>
      <c r="T80" s="23">
        <v>8000</v>
      </c>
      <c r="U80" s="23">
        <v>0</v>
      </c>
      <c r="V80" s="23">
        <f>SMALL(Q80:U80,COUNTIF(Q80:U80,0)+1)</f>
        <v>8000</v>
      </c>
      <c r="W80" s="8" t="s">
        <v>1867</v>
      </c>
      <c r="X80" s="8" t="s">
        <v>52</v>
      </c>
      <c r="Y80" s="2" t="s">
        <v>52</v>
      </c>
      <c r="Z80" s="2" t="s">
        <v>52</v>
      </c>
      <c r="AA80" s="24"/>
      <c r="AB80" s="2" t="s">
        <v>52</v>
      </c>
    </row>
    <row r="81" spans="1:28" ht="30" customHeight="1">
      <c r="A81" s="8" t="s">
        <v>1219</v>
      </c>
      <c r="B81" s="8" t="s">
        <v>1217</v>
      </c>
      <c r="C81" s="8" t="s">
        <v>1218</v>
      </c>
      <c r="D81" s="22" t="s">
        <v>91</v>
      </c>
      <c r="E81" s="23">
        <v>1530</v>
      </c>
      <c r="F81" s="8" t="s">
        <v>52</v>
      </c>
      <c r="G81" s="23">
        <v>1560</v>
      </c>
      <c r="H81" s="8" t="s">
        <v>1868</v>
      </c>
      <c r="I81" s="23">
        <v>1511</v>
      </c>
      <c r="J81" s="8" t="s">
        <v>1869</v>
      </c>
      <c r="K81" s="23">
        <v>0</v>
      </c>
      <c r="L81" s="8" t="s">
        <v>52</v>
      </c>
      <c r="M81" s="23">
        <v>0</v>
      </c>
      <c r="N81" s="8" t="s">
        <v>52</v>
      </c>
      <c r="O81" s="23">
        <f>SMALL(E81:M81,COUNTIF(E81:M81,0)+1)</f>
        <v>1511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8" t="s">
        <v>1870</v>
      </c>
      <c r="X81" s="8" t="s">
        <v>52</v>
      </c>
      <c r="Y81" s="2" t="s">
        <v>52</v>
      </c>
      <c r="Z81" s="2" t="s">
        <v>52</v>
      </c>
      <c r="AA81" s="24"/>
      <c r="AB81" s="2" t="s">
        <v>52</v>
      </c>
    </row>
    <row r="82" spans="1:28" ht="30" customHeight="1">
      <c r="A82" s="8" t="s">
        <v>908</v>
      </c>
      <c r="B82" s="8" t="s">
        <v>906</v>
      </c>
      <c r="C82" s="8" t="s">
        <v>907</v>
      </c>
      <c r="D82" s="22" t="s">
        <v>371</v>
      </c>
      <c r="E82" s="23">
        <v>0</v>
      </c>
      <c r="F82" s="8" t="s">
        <v>52</v>
      </c>
      <c r="G82" s="23">
        <v>0</v>
      </c>
      <c r="H82" s="8" t="s">
        <v>52</v>
      </c>
      <c r="I82" s="23">
        <v>0</v>
      </c>
      <c r="J82" s="8" t="s">
        <v>52</v>
      </c>
      <c r="K82" s="23">
        <v>0</v>
      </c>
      <c r="L82" s="8" t="s">
        <v>52</v>
      </c>
      <c r="M82" s="23">
        <v>0</v>
      </c>
      <c r="N82" s="8" t="s">
        <v>52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40407</v>
      </c>
      <c r="V82" s="23">
        <f>SMALL(Q82:U82,COUNTIF(Q82:U82,0)+1)</f>
        <v>40407</v>
      </c>
      <c r="W82" s="8" t="s">
        <v>1871</v>
      </c>
      <c r="X82" s="8" t="s">
        <v>52</v>
      </c>
      <c r="Y82" s="2" t="s">
        <v>1872</v>
      </c>
      <c r="Z82" s="2" t="s">
        <v>52</v>
      </c>
      <c r="AA82" s="24"/>
      <c r="AB82" s="2" t="s">
        <v>52</v>
      </c>
    </row>
    <row r="83" spans="1:28" ht="30" customHeight="1">
      <c r="A83" s="8" t="s">
        <v>912</v>
      </c>
      <c r="B83" s="8" t="s">
        <v>375</v>
      </c>
      <c r="C83" s="8" t="s">
        <v>911</v>
      </c>
      <c r="D83" s="22" t="s">
        <v>371</v>
      </c>
      <c r="E83" s="23">
        <v>0</v>
      </c>
      <c r="F83" s="8" t="s">
        <v>52</v>
      </c>
      <c r="G83" s="23">
        <v>0</v>
      </c>
      <c r="H83" s="8" t="s">
        <v>52</v>
      </c>
      <c r="I83" s="23">
        <v>0</v>
      </c>
      <c r="J83" s="8" t="s">
        <v>52</v>
      </c>
      <c r="K83" s="23">
        <v>0</v>
      </c>
      <c r="L83" s="8" t="s">
        <v>52</v>
      </c>
      <c r="M83" s="23">
        <v>0</v>
      </c>
      <c r="N83" s="8" t="s">
        <v>52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141759</v>
      </c>
      <c r="V83" s="23">
        <f>SMALL(Q83:U83,COUNTIF(Q83:U83,0)+1)</f>
        <v>141759</v>
      </c>
      <c r="W83" s="8" t="s">
        <v>1873</v>
      </c>
      <c r="X83" s="8" t="s">
        <v>52</v>
      </c>
      <c r="Y83" s="2" t="s">
        <v>1872</v>
      </c>
      <c r="Z83" s="2" t="s">
        <v>52</v>
      </c>
      <c r="AA83" s="24"/>
      <c r="AB83" s="2" t="s">
        <v>52</v>
      </c>
    </row>
    <row r="84" spans="1:28" ht="30" customHeight="1">
      <c r="A84" s="8" t="s">
        <v>917</v>
      </c>
      <c r="B84" s="8" t="s">
        <v>915</v>
      </c>
      <c r="C84" s="8" t="s">
        <v>916</v>
      </c>
      <c r="D84" s="22" t="s">
        <v>371</v>
      </c>
      <c r="E84" s="23">
        <v>0</v>
      </c>
      <c r="F84" s="8" t="s">
        <v>52</v>
      </c>
      <c r="G84" s="23">
        <v>0</v>
      </c>
      <c r="H84" s="8" t="s">
        <v>52</v>
      </c>
      <c r="I84" s="23">
        <v>0</v>
      </c>
      <c r="J84" s="8" t="s">
        <v>52</v>
      </c>
      <c r="K84" s="23">
        <v>0</v>
      </c>
      <c r="L84" s="8" t="s">
        <v>52</v>
      </c>
      <c r="M84" s="23">
        <v>0</v>
      </c>
      <c r="N84" s="8" t="s">
        <v>52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2016</v>
      </c>
      <c r="V84" s="23">
        <f>SMALL(Q84:U84,COUNTIF(Q84:U84,0)+1)</f>
        <v>2016</v>
      </c>
      <c r="W84" s="8" t="s">
        <v>1874</v>
      </c>
      <c r="X84" s="8" t="s">
        <v>52</v>
      </c>
      <c r="Y84" s="2" t="s">
        <v>1872</v>
      </c>
      <c r="Z84" s="2" t="s">
        <v>52</v>
      </c>
      <c r="AA84" s="24"/>
      <c r="AB84" s="2" t="s">
        <v>52</v>
      </c>
    </row>
    <row r="85" spans="1:28" ht="30" customHeight="1">
      <c r="A85" s="8" t="s">
        <v>921</v>
      </c>
      <c r="B85" s="8" t="s">
        <v>919</v>
      </c>
      <c r="C85" s="8" t="s">
        <v>920</v>
      </c>
      <c r="D85" s="22" t="s">
        <v>371</v>
      </c>
      <c r="E85" s="23">
        <v>0</v>
      </c>
      <c r="F85" s="8" t="s">
        <v>52</v>
      </c>
      <c r="G85" s="23">
        <v>0</v>
      </c>
      <c r="H85" s="8" t="s">
        <v>52</v>
      </c>
      <c r="I85" s="23">
        <v>0</v>
      </c>
      <c r="J85" s="8" t="s">
        <v>52</v>
      </c>
      <c r="K85" s="23">
        <v>0</v>
      </c>
      <c r="L85" s="8" t="s">
        <v>52</v>
      </c>
      <c r="M85" s="23">
        <v>0</v>
      </c>
      <c r="N85" s="8" t="s">
        <v>52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13210</v>
      </c>
      <c r="V85" s="23">
        <f>SMALL(Q85:U85,COUNTIF(Q85:U85,0)+1)</f>
        <v>13210</v>
      </c>
      <c r="W85" s="8" t="s">
        <v>1875</v>
      </c>
      <c r="X85" s="8" t="s">
        <v>52</v>
      </c>
      <c r="Y85" s="2" t="s">
        <v>1872</v>
      </c>
      <c r="Z85" s="2" t="s">
        <v>52</v>
      </c>
      <c r="AA85" s="24"/>
      <c r="AB85" s="2" t="s">
        <v>52</v>
      </c>
    </row>
    <row r="86" spans="1:28" ht="30" customHeight="1">
      <c r="A86" s="8" t="s">
        <v>1358</v>
      </c>
      <c r="B86" s="8" t="s">
        <v>1355</v>
      </c>
      <c r="C86" s="8" t="s">
        <v>1356</v>
      </c>
      <c r="D86" s="22" t="s">
        <v>1357</v>
      </c>
      <c r="E86" s="23">
        <v>5236</v>
      </c>
      <c r="F86" s="8" t="s">
        <v>52</v>
      </c>
      <c r="G86" s="23">
        <v>0</v>
      </c>
      <c r="H86" s="8" t="s">
        <v>52</v>
      </c>
      <c r="I86" s="23">
        <v>0</v>
      </c>
      <c r="J86" s="8" t="s">
        <v>52</v>
      </c>
      <c r="K86" s="23">
        <v>0</v>
      </c>
      <c r="L86" s="8" t="s">
        <v>52</v>
      </c>
      <c r="M86" s="23">
        <v>0</v>
      </c>
      <c r="N86" s="8" t="s">
        <v>52</v>
      </c>
      <c r="O86" s="23">
        <f>SMALL(E86:M86,COUNTIF(E86:M86,0)+1)</f>
        <v>5236</v>
      </c>
      <c r="P86" s="23">
        <v>8025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8" t="s">
        <v>1876</v>
      </c>
      <c r="X86" s="8" t="s">
        <v>52</v>
      </c>
      <c r="Y86" s="2" t="s">
        <v>1877</v>
      </c>
      <c r="Z86" s="2" t="s">
        <v>52</v>
      </c>
      <c r="AA86" s="24"/>
      <c r="AB86" s="2" t="s">
        <v>52</v>
      </c>
    </row>
    <row r="87" spans="1:28" ht="30" customHeight="1">
      <c r="A87" s="8" t="s">
        <v>1270</v>
      </c>
      <c r="B87" s="8" t="s">
        <v>1267</v>
      </c>
      <c r="C87" s="8" t="s">
        <v>1268</v>
      </c>
      <c r="D87" s="22" t="s">
        <v>1269</v>
      </c>
      <c r="E87" s="23">
        <v>0</v>
      </c>
      <c r="F87" s="8" t="s">
        <v>52</v>
      </c>
      <c r="G87" s="23">
        <v>0</v>
      </c>
      <c r="H87" s="8" t="s">
        <v>52</v>
      </c>
      <c r="I87" s="23">
        <v>0</v>
      </c>
      <c r="J87" s="8" t="s">
        <v>52</v>
      </c>
      <c r="K87" s="23">
        <v>0</v>
      </c>
      <c r="L87" s="8" t="s">
        <v>52</v>
      </c>
      <c r="M87" s="23">
        <v>0</v>
      </c>
      <c r="N87" s="8" t="s">
        <v>52</v>
      </c>
      <c r="O87" s="23">
        <v>0</v>
      </c>
      <c r="P87" s="23">
        <v>0</v>
      </c>
      <c r="Q87" s="23">
        <v>87</v>
      </c>
      <c r="R87" s="23">
        <v>0</v>
      </c>
      <c r="S87" s="23">
        <v>0</v>
      </c>
      <c r="T87" s="23">
        <v>0</v>
      </c>
      <c r="U87" s="23">
        <v>0</v>
      </c>
      <c r="V87" s="23">
        <f>SMALL(Q87:U87,COUNTIF(Q87:U87,0)+1)</f>
        <v>87</v>
      </c>
      <c r="W87" s="8" t="s">
        <v>1878</v>
      </c>
      <c r="X87" s="8" t="s">
        <v>52</v>
      </c>
      <c r="Y87" s="2" t="s">
        <v>52</v>
      </c>
      <c r="Z87" s="2" t="s">
        <v>52</v>
      </c>
      <c r="AA87" s="24"/>
      <c r="AB87" s="2" t="s">
        <v>52</v>
      </c>
    </row>
    <row r="88" spans="1:28" ht="30" customHeight="1">
      <c r="A88" s="8" t="s">
        <v>606</v>
      </c>
      <c r="B88" s="8" t="s">
        <v>603</v>
      </c>
      <c r="C88" s="8" t="s">
        <v>604</v>
      </c>
      <c r="D88" s="22" t="s">
        <v>605</v>
      </c>
      <c r="E88" s="23">
        <v>0</v>
      </c>
      <c r="F88" s="8" t="s">
        <v>52</v>
      </c>
      <c r="G88" s="23">
        <v>0</v>
      </c>
      <c r="H88" s="8" t="s">
        <v>52</v>
      </c>
      <c r="I88" s="23">
        <v>0</v>
      </c>
      <c r="J88" s="8" t="s">
        <v>52</v>
      </c>
      <c r="K88" s="23">
        <v>0</v>
      </c>
      <c r="L88" s="8" t="s">
        <v>52</v>
      </c>
      <c r="M88" s="23">
        <v>0</v>
      </c>
      <c r="N88" s="8" t="s">
        <v>52</v>
      </c>
      <c r="O88" s="23">
        <v>0</v>
      </c>
      <c r="P88" s="23">
        <v>138290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8" t="s">
        <v>1879</v>
      </c>
      <c r="X88" s="8" t="s">
        <v>52</v>
      </c>
      <c r="Y88" s="2" t="s">
        <v>1880</v>
      </c>
      <c r="Z88" s="2" t="s">
        <v>52</v>
      </c>
      <c r="AA88" s="24"/>
      <c r="AB88" s="2" t="s">
        <v>52</v>
      </c>
    </row>
    <row r="89" spans="1:28" ht="30" customHeight="1">
      <c r="A89" s="8" t="s">
        <v>1276</v>
      </c>
      <c r="B89" s="8" t="s">
        <v>1275</v>
      </c>
      <c r="C89" s="8" t="s">
        <v>604</v>
      </c>
      <c r="D89" s="22" t="s">
        <v>605</v>
      </c>
      <c r="E89" s="23">
        <v>0</v>
      </c>
      <c r="F89" s="8" t="s">
        <v>52</v>
      </c>
      <c r="G89" s="23">
        <v>0</v>
      </c>
      <c r="H89" s="8" t="s">
        <v>52</v>
      </c>
      <c r="I89" s="23">
        <v>0</v>
      </c>
      <c r="J89" s="8" t="s">
        <v>52</v>
      </c>
      <c r="K89" s="23">
        <v>0</v>
      </c>
      <c r="L89" s="8" t="s">
        <v>52</v>
      </c>
      <c r="M89" s="23">
        <v>0</v>
      </c>
      <c r="N89" s="8" t="s">
        <v>52</v>
      </c>
      <c r="O89" s="23">
        <v>0</v>
      </c>
      <c r="P89" s="23">
        <v>166063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8" t="s">
        <v>1881</v>
      </c>
      <c r="X89" s="8" t="s">
        <v>52</v>
      </c>
      <c r="Y89" s="2" t="s">
        <v>1880</v>
      </c>
      <c r="Z89" s="2" t="s">
        <v>52</v>
      </c>
      <c r="AA89" s="24"/>
      <c r="AB89" s="2" t="s">
        <v>52</v>
      </c>
    </row>
    <row r="90" spans="1:28" ht="30" customHeight="1">
      <c r="A90" s="8" t="s">
        <v>1103</v>
      </c>
      <c r="B90" s="8" t="s">
        <v>1102</v>
      </c>
      <c r="C90" s="8" t="s">
        <v>612</v>
      </c>
      <c r="D90" s="22" t="s">
        <v>605</v>
      </c>
      <c r="E90" s="23">
        <v>0</v>
      </c>
      <c r="F90" s="8" t="s">
        <v>52</v>
      </c>
      <c r="G90" s="23">
        <v>0</v>
      </c>
      <c r="H90" s="8" t="s">
        <v>52</v>
      </c>
      <c r="I90" s="23">
        <v>0</v>
      </c>
      <c r="J90" s="8" t="s">
        <v>52</v>
      </c>
      <c r="K90" s="23">
        <v>0</v>
      </c>
      <c r="L90" s="8" t="s">
        <v>52</v>
      </c>
      <c r="M90" s="23">
        <v>0</v>
      </c>
      <c r="N90" s="8" t="s">
        <v>52</v>
      </c>
      <c r="O90" s="23">
        <v>0</v>
      </c>
      <c r="P90" s="23">
        <v>192968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8" t="s">
        <v>1882</v>
      </c>
      <c r="X90" s="8" t="s">
        <v>52</v>
      </c>
      <c r="Y90" s="2" t="s">
        <v>1880</v>
      </c>
      <c r="Z90" s="2" t="s">
        <v>52</v>
      </c>
      <c r="AA90" s="24"/>
      <c r="AB90" s="2" t="s">
        <v>52</v>
      </c>
    </row>
    <row r="91" spans="1:28" ht="30" customHeight="1">
      <c r="A91" s="8" t="s">
        <v>1375</v>
      </c>
      <c r="B91" s="8" t="s">
        <v>1374</v>
      </c>
      <c r="C91" s="8" t="s">
        <v>612</v>
      </c>
      <c r="D91" s="22" t="s">
        <v>605</v>
      </c>
      <c r="E91" s="23">
        <v>0</v>
      </c>
      <c r="F91" s="8" t="s">
        <v>52</v>
      </c>
      <c r="G91" s="23">
        <v>0</v>
      </c>
      <c r="H91" s="8" t="s">
        <v>52</v>
      </c>
      <c r="I91" s="23">
        <v>0</v>
      </c>
      <c r="J91" s="8" t="s">
        <v>52</v>
      </c>
      <c r="K91" s="23">
        <v>0</v>
      </c>
      <c r="L91" s="8" t="s">
        <v>52</v>
      </c>
      <c r="M91" s="23">
        <v>0</v>
      </c>
      <c r="N91" s="8" t="s">
        <v>52</v>
      </c>
      <c r="O91" s="23">
        <v>0</v>
      </c>
      <c r="P91" s="23">
        <v>183489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8" t="s">
        <v>1883</v>
      </c>
      <c r="X91" s="8" t="s">
        <v>52</v>
      </c>
      <c r="Y91" s="2" t="s">
        <v>1880</v>
      </c>
      <c r="Z91" s="2" t="s">
        <v>52</v>
      </c>
      <c r="AA91" s="24"/>
      <c r="AB91" s="2" t="s">
        <v>52</v>
      </c>
    </row>
    <row r="92" spans="1:28" ht="30" customHeight="1">
      <c r="A92" s="8" t="s">
        <v>1078</v>
      </c>
      <c r="B92" s="8" t="s">
        <v>1077</v>
      </c>
      <c r="C92" s="8" t="s">
        <v>612</v>
      </c>
      <c r="D92" s="22" t="s">
        <v>605</v>
      </c>
      <c r="E92" s="23">
        <v>0</v>
      </c>
      <c r="F92" s="8" t="s">
        <v>52</v>
      </c>
      <c r="G92" s="23">
        <v>0</v>
      </c>
      <c r="H92" s="8" t="s">
        <v>52</v>
      </c>
      <c r="I92" s="23">
        <v>0</v>
      </c>
      <c r="J92" s="8" t="s">
        <v>52</v>
      </c>
      <c r="K92" s="23">
        <v>0</v>
      </c>
      <c r="L92" s="8" t="s">
        <v>52</v>
      </c>
      <c r="M92" s="23">
        <v>0</v>
      </c>
      <c r="N92" s="8" t="s">
        <v>52</v>
      </c>
      <c r="O92" s="23">
        <v>0</v>
      </c>
      <c r="P92" s="23">
        <v>223094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8" t="s">
        <v>1884</v>
      </c>
      <c r="X92" s="8" t="s">
        <v>52</v>
      </c>
      <c r="Y92" s="2" t="s">
        <v>1880</v>
      </c>
      <c r="Z92" s="2" t="s">
        <v>52</v>
      </c>
      <c r="AA92" s="24"/>
      <c r="AB92" s="2" t="s">
        <v>52</v>
      </c>
    </row>
    <row r="93" spans="1:28" ht="30" customHeight="1">
      <c r="A93" s="8" t="s">
        <v>1497</v>
      </c>
      <c r="B93" s="8" t="s">
        <v>1496</v>
      </c>
      <c r="C93" s="8" t="s">
        <v>612</v>
      </c>
      <c r="D93" s="22" t="s">
        <v>605</v>
      </c>
      <c r="E93" s="23">
        <v>0</v>
      </c>
      <c r="F93" s="8" t="s">
        <v>52</v>
      </c>
      <c r="G93" s="23">
        <v>0</v>
      </c>
      <c r="H93" s="8" t="s">
        <v>52</v>
      </c>
      <c r="I93" s="23">
        <v>0</v>
      </c>
      <c r="J93" s="8" t="s">
        <v>52</v>
      </c>
      <c r="K93" s="23">
        <v>0</v>
      </c>
      <c r="L93" s="8" t="s">
        <v>52</v>
      </c>
      <c r="M93" s="23">
        <v>0</v>
      </c>
      <c r="N93" s="8" t="s">
        <v>52</v>
      </c>
      <c r="O93" s="23">
        <v>0</v>
      </c>
      <c r="P93" s="23">
        <v>156731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8" t="s">
        <v>1885</v>
      </c>
      <c r="X93" s="8" t="s">
        <v>52</v>
      </c>
      <c r="Y93" s="2" t="s">
        <v>1880</v>
      </c>
      <c r="Z93" s="2" t="s">
        <v>52</v>
      </c>
      <c r="AA93" s="24"/>
      <c r="AB93" s="2" t="s">
        <v>52</v>
      </c>
    </row>
    <row r="94" spans="1:28" ht="30" customHeight="1">
      <c r="A94" s="8" t="s">
        <v>613</v>
      </c>
      <c r="B94" s="8" t="s">
        <v>611</v>
      </c>
      <c r="C94" s="8" t="s">
        <v>612</v>
      </c>
      <c r="D94" s="22" t="s">
        <v>605</v>
      </c>
      <c r="E94" s="23">
        <v>0</v>
      </c>
      <c r="F94" s="8" t="s">
        <v>52</v>
      </c>
      <c r="G94" s="23">
        <v>0</v>
      </c>
      <c r="H94" s="8" t="s">
        <v>52</v>
      </c>
      <c r="I94" s="23">
        <v>0</v>
      </c>
      <c r="J94" s="8" t="s">
        <v>52</v>
      </c>
      <c r="K94" s="23">
        <v>0</v>
      </c>
      <c r="L94" s="8" t="s">
        <v>52</v>
      </c>
      <c r="M94" s="23">
        <v>0</v>
      </c>
      <c r="N94" s="8" t="s">
        <v>52</v>
      </c>
      <c r="O94" s="23">
        <v>0</v>
      </c>
      <c r="P94" s="23">
        <v>209720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8" t="s">
        <v>1886</v>
      </c>
      <c r="X94" s="8" t="s">
        <v>52</v>
      </c>
      <c r="Y94" s="2" t="s">
        <v>1880</v>
      </c>
      <c r="Z94" s="2" t="s">
        <v>52</v>
      </c>
      <c r="AA94" s="24"/>
      <c r="AB94" s="2" t="s">
        <v>52</v>
      </c>
    </row>
    <row r="95" spans="1:28" ht="30" customHeight="1">
      <c r="A95" s="8" t="s">
        <v>1053</v>
      </c>
      <c r="B95" s="8" t="s">
        <v>1052</v>
      </c>
      <c r="C95" s="8" t="s">
        <v>604</v>
      </c>
      <c r="D95" s="22" t="s">
        <v>605</v>
      </c>
      <c r="E95" s="23">
        <v>0</v>
      </c>
      <c r="F95" s="8" t="s">
        <v>52</v>
      </c>
      <c r="G95" s="23">
        <v>0</v>
      </c>
      <c r="H95" s="8" t="s">
        <v>52</v>
      </c>
      <c r="I95" s="23">
        <v>0</v>
      </c>
      <c r="J95" s="8" t="s">
        <v>52</v>
      </c>
      <c r="K95" s="23">
        <v>0</v>
      </c>
      <c r="L95" s="8" t="s">
        <v>52</v>
      </c>
      <c r="M95" s="23">
        <v>0</v>
      </c>
      <c r="N95" s="8" t="s">
        <v>52</v>
      </c>
      <c r="O95" s="23">
        <v>0</v>
      </c>
      <c r="P95" s="23">
        <v>210176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8" t="s">
        <v>1887</v>
      </c>
      <c r="X95" s="8" t="s">
        <v>52</v>
      </c>
      <c r="Y95" s="2" t="s">
        <v>1880</v>
      </c>
      <c r="Z95" s="2" t="s">
        <v>52</v>
      </c>
      <c r="AA95" s="24"/>
      <c r="AB95" s="2" t="s">
        <v>52</v>
      </c>
    </row>
    <row r="96" spans="1:28" ht="30" customHeight="1">
      <c r="A96" s="8" t="s">
        <v>809</v>
      </c>
      <c r="B96" s="8" t="s">
        <v>808</v>
      </c>
      <c r="C96" s="8" t="s">
        <v>612</v>
      </c>
      <c r="D96" s="22" t="s">
        <v>605</v>
      </c>
      <c r="E96" s="23">
        <v>0</v>
      </c>
      <c r="F96" s="8" t="s">
        <v>52</v>
      </c>
      <c r="G96" s="23">
        <v>0</v>
      </c>
      <c r="H96" s="8" t="s">
        <v>52</v>
      </c>
      <c r="I96" s="23">
        <v>0</v>
      </c>
      <c r="J96" s="8" t="s">
        <v>52</v>
      </c>
      <c r="K96" s="23">
        <v>0</v>
      </c>
      <c r="L96" s="8" t="s">
        <v>52</v>
      </c>
      <c r="M96" s="23">
        <v>0</v>
      </c>
      <c r="N96" s="8" t="s">
        <v>52</v>
      </c>
      <c r="O96" s="23">
        <v>0</v>
      </c>
      <c r="P96" s="23">
        <v>199185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8" t="s">
        <v>1888</v>
      </c>
      <c r="X96" s="8" t="s">
        <v>52</v>
      </c>
      <c r="Y96" s="2" t="s">
        <v>1880</v>
      </c>
      <c r="Z96" s="2" t="s">
        <v>52</v>
      </c>
      <c r="AA96" s="24"/>
      <c r="AB96" s="2" t="s">
        <v>52</v>
      </c>
    </row>
    <row r="97" spans="1:28" ht="30" customHeight="1">
      <c r="A97" s="8" t="s">
        <v>835</v>
      </c>
      <c r="B97" s="8" t="s">
        <v>834</v>
      </c>
      <c r="C97" s="8" t="s">
        <v>612</v>
      </c>
      <c r="D97" s="22" t="s">
        <v>605</v>
      </c>
      <c r="E97" s="23">
        <v>0</v>
      </c>
      <c r="F97" s="8" t="s">
        <v>52</v>
      </c>
      <c r="G97" s="23">
        <v>0</v>
      </c>
      <c r="H97" s="8" t="s">
        <v>52</v>
      </c>
      <c r="I97" s="23">
        <v>0</v>
      </c>
      <c r="J97" s="8" t="s">
        <v>52</v>
      </c>
      <c r="K97" s="23">
        <v>0</v>
      </c>
      <c r="L97" s="8" t="s">
        <v>52</v>
      </c>
      <c r="M97" s="23">
        <v>0</v>
      </c>
      <c r="N97" s="8" t="s">
        <v>52</v>
      </c>
      <c r="O97" s="23">
        <v>0</v>
      </c>
      <c r="P97" s="23">
        <v>193212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8" t="s">
        <v>1889</v>
      </c>
      <c r="X97" s="8" t="s">
        <v>52</v>
      </c>
      <c r="Y97" s="2" t="s">
        <v>1880</v>
      </c>
      <c r="Z97" s="2" t="s">
        <v>52</v>
      </c>
      <c r="AA97" s="24"/>
      <c r="AB97" s="2" t="s">
        <v>52</v>
      </c>
    </row>
    <row r="98" spans="1:28" ht="30" customHeight="1">
      <c r="A98" s="8" t="s">
        <v>1535</v>
      </c>
      <c r="B98" s="8" t="s">
        <v>1534</v>
      </c>
      <c r="C98" s="8" t="s">
        <v>612</v>
      </c>
      <c r="D98" s="22" t="s">
        <v>605</v>
      </c>
      <c r="E98" s="23">
        <v>0</v>
      </c>
      <c r="F98" s="8" t="s">
        <v>52</v>
      </c>
      <c r="G98" s="23">
        <v>0</v>
      </c>
      <c r="H98" s="8" t="s">
        <v>52</v>
      </c>
      <c r="I98" s="23">
        <v>0</v>
      </c>
      <c r="J98" s="8" t="s">
        <v>52</v>
      </c>
      <c r="K98" s="23">
        <v>0</v>
      </c>
      <c r="L98" s="8" t="s">
        <v>52</v>
      </c>
      <c r="M98" s="23">
        <v>0</v>
      </c>
      <c r="N98" s="8" t="s">
        <v>52</v>
      </c>
      <c r="O98" s="23">
        <v>0</v>
      </c>
      <c r="P98" s="23">
        <v>158594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8" t="s">
        <v>1890</v>
      </c>
      <c r="X98" s="8" t="s">
        <v>52</v>
      </c>
      <c r="Y98" s="2" t="s">
        <v>1880</v>
      </c>
      <c r="Z98" s="2" t="s">
        <v>52</v>
      </c>
      <c r="AA98" s="24"/>
      <c r="AB98" s="2" t="s">
        <v>52</v>
      </c>
    </row>
    <row r="99" spans="1:28" ht="30" customHeight="1">
      <c r="A99" s="8" t="s">
        <v>1163</v>
      </c>
      <c r="B99" s="8" t="s">
        <v>1162</v>
      </c>
      <c r="C99" s="8" t="s">
        <v>612</v>
      </c>
      <c r="D99" s="22" t="s">
        <v>605</v>
      </c>
      <c r="E99" s="23">
        <v>0</v>
      </c>
      <c r="F99" s="8" t="s">
        <v>52</v>
      </c>
      <c r="G99" s="23">
        <v>0</v>
      </c>
      <c r="H99" s="8" t="s">
        <v>52</v>
      </c>
      <c r="I99" s="23">
        <v>0</v>
      </c>
      <c r="J99" s="8" t="s">
        <v>52</v>
      </c>
      <c r="K99" s="23">
        <v>0</v>
      </c>
      <c r="L99" s="8" t="s">
        <v>52</v>
      </c>
      <c r="M99" s="23">
        <v>0</v>
      </c>
      <c r="N99" s="8" t="s">
        <v>52</v>
      </c>
      <c r="O99" s="23">
        <v>0</v>
      </c>
      <c r="P99" s="23">
        <v>216528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8" t="s">
        <v>1891</v>
      </c>
      <c r="X99" s="8" t="s">
        <v>52</v>
      </c>
      <c r="Y99" s="2" t="s">
        <v>1880</v>
      </c>
      <c r="Z99" s="2" t="s">
        <v>52</v>
      </c>
      <c r="AA99" s="24"/>
      <c r="AB99" s="2" t="s">
        <v>52</v>
      </c>
    </row>
    <row r="100" spans="1:28" ht="30" customHeight="1">
      <c r="A100" s="8" t="s">
        <v>1303</v>
      </c>
      <c r="B100" s="8" t="s">
        <v>1302</v>
      </c>
      <c r="C100" s="8" t="s">
        <v>612</v>
      </c>
      <c r="D100" s="22" t="s">
        <v>605</v>
      </c>
      <c r="E100" s="23">
        <v>0</v>
      </c>
      <c r="F100" s="8" t="s">
        <v>52</v>
      </c>
      <c r="G100" s="23">
        <v>0</v>
      </c>
      <c r="H100" s="8" t="s">
        <v>52</v>
      </c>
      <c r="I100" s="23">
        <v>0</v>
      </c>
      <c r="J100" s="8" t="s">
        <v>52</v>
      </c>
      <c r="K100" s="23">
        <v>0</v>
      </c>
      <c r="L100" s="8" t="s">
        <v>52</v>
      </c>
      <c r="M100" s="23">
        <v>0</v>
      </c>
      <c r="N100" s="8" t="s">
        <v>52</v>
      </c>
      <c r="O100" s="23">
        <v>0</v>
      </c>
      <c r="P100" s="23">
        <v>198613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8" t="s">
        <v>1892</v>
      </c>
      <c r="X100" s="8" t="s">
        <v>52</v>
      </c>
      <c r="Y100" s="2" t="s">
        <v>1880</v>
      </c>
      <c r="Z100" s="2" t="s">
        <v>52</v>
      </c>
      <c r="AA100" s="24"/>
      <c r="AB100" s="2" t="s">
        <v>52</v>
      </c>
    </row>
    <row r="101" spans="1:28" ht="30" customHeight="1">
      <c r="A101" s="8" t="s">
        <v>1147</v>
      </c>
      <c r="B101" s="8" t="s">
        <v>1146</v>
      </c>
      <c r="C101" s="8" t="s">
        <v>612</v>
      </c>
      <c r="D101" s="22" t="s">
        <v>605</v>
      </c>
      <c r="E101" s="23">
        <v>0</v>
      </c>
      <c r="F101" s="8" t="s">
        <v>52</v>
      </c>
      <c r="G101" s="23">
        <v>0</v>
      </c>
      <c r="H101" s="8" t="s">
        <v>52</v>
      </c>
      <c r="I101" s="23">
        <v>0</v>
      </c>
      <c r="J101" s="8" t="s">
        <v>52</v>
      </c>
      <c r="K101" s="23">
        <v>0</v>
      </c>
      <c r="L101" s="8" t="s">
        <v>52</v>
      </c>
      <c r="M101" s="23">
        <v>0</v>
      </c>
      <c r="N101" s="8" t="s">
        <v>52</v>
      </c>
      <c r="O101" s="23">
        <v>0</v>
      </c>
      <c r="P101" s="23">
        <v>203246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8" t="s">
        <v>1893</v>
      </c>
      <c r="X101" s="8" t="s">
        <v>52</v>
      </c>
      <c r="Y101" s="2" t="s">
        <v>1880</v>
      </c>
      <c r="Z101" s="2" t="s">
        <v>52</v>
      </c>
      <c r="AA101" s="24"/>
      <c r="AB101" s="2" t="s">
        <v>52</v>
      </c>
    </row>
    <row r="102" spans="1:28" ht="30" customHeight="1">
      <c r="A102" s="8" t="s">
        <v>758</v>
      </c>
      <c r="B102" s="8" t="s">
        <v>757</v>
      </c>
      <c r="C102" s="8" t="s">
        <v>612</v>
      </c>
      <c r="D102" s="22" t="s">
        <v>605</v>
      </c>
      <c r="E102" s="23">
        <v>0</v>
      </c>
      <c r="F102" s="8" t="s">
        <v>52</v>
      </c>
      <c r="G102" s="23">
        <v>0</v>
      </c>
      <c r="H102" s="8" t="s">
        <v>52</v>
      </c>
      <c r="I102" s="23">
        <v>0</v>
      </c>
      <c r="J102" s="8" t="s">
        <v>52</v>
      </c>
      <c r="K102" s="23">
        <v>0</v>
      </c>
      <c r="L102" s="8" t="s">
        <v>52</v>
      </c>
      <c r="M102" s="23">
        <v>0</v>
      </c>
      <c r="N102" s="8" t="s">
        <v>52</v>
      </c>
      <c r="O102" s="23">
        <v>0</v>
      </c>
      <c r="P102" s="23">
        <v>157464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8" t="s">
        <v>1894</v>
      </c>
      <c r="X102" s="8" t="s">
        <v>52</v>
      </c>
      <c r="Y102" s="2" t="s">
        <v>1880</v>
      </c>
      <c r="Z102" s="2" t="s">
        <v>52</v>
      </c>
      <c r="AA102" s="24"/>
      <c r="AB102" s="2" t="s">
        <v>52</v>
      </c>
    </row>
    <row r="103" spans="1:28" ht="30" customHeight="1">
      <c r="A103" s="8" t="s">
        <v>1526</v>
      </c>
      <c r="B103" s="8" t="s">
        <v>1525</v>
      </c>
      <c r="C103" s="8" t="s">
        <v>604</v>
      </c>
      <c r="D103" s="22" t="s">
        <v>605</v>
      </c>
      <c r="E103" s="23">
        <v>0</v>
      </c>
      <c r="F103" s="8" t="s">
        <v>52</v>
      </c>
      <c r="G103" s="23">
        <v>0</v>
      </c>
      <c r="H103" s="8" t="s">
        <v>52</v>
      </c>
      <c r="I103" s="23">
        <v>0</v>
      </c>
      <c r="J103" s="8" t="s">
        <v>52</v>
      </c>
      <c r="K103" s="23">
        <v>0</v>
      </c>
      <c r="L103" s="8" t="s">
        <v>52</v>
      </c>
      <c r="M103" s="23">
        <v>0</v>
      </c>
      <c r="N103" s="8" t="s">
        <v>52</v>
      </c>
      <c r="O103" s="23">
        <v>0</v>
      </c>
      <c r="P103" s="23">
        <v>202885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8" t="s">
        <v>1895</v>
      </c>
      <c r="X103" s="8" t="s">
        <v>52</v>
      </c>
      <c r="Y103" s="2" t="s">
        <v>1880</v>
      </c>
      <c r="Z103" s="2" t="s">
        <v>52</v>
      </c>
      <c r="AA103" s="24"/>
      <c r="AB103" s="2" t="s">
        <v>52</v>
      </c>
    </row>
    <row r="104" spans="1:28" ht="30" customHeight="1">
      <c r="A104" s="8" t="s">
        <v>1410</v>
      </c>
      <c r="B104" s="8" t="s">
        <v>1408</v>
      </c>
      <c r="C104" s="8" t="s">
        <v>1409</v>
      </c>
      <c r="D104" s="22" t="s">
        <v>605</v>
      </c>
      <c r="E104" s="23">
        <v>0</v>
      </c>
      <c r="F104" s="8" t="s">
        <v>52</v>
      </c>
      <c r="G104" s="23">
        <v>0</v>
      </c>
      <c r="H104" s="8" t="s">
        <v>52</v>
      </c>
      <c r="I104" s="23">
        <v>0</v>
      </c>
      <c r="J104" s="8" t="s">
        <v>52</v>
      </c>
      <c r="K104" s="23">
        <v>0</v>
      </c>
      <c r="L104" s="8" t="s">
        <v>52</v>
      </c>
      <c r="M104" s="23">
        <v>0</v>
      </c>
      <c r="N104" s="8" t="s">
        <v>52</v>
      </c>
      <c r="O104" s="23">
        <v>0</v>
      </c>
      <c r="P104" s="23">
        <v>179334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8" t="s">
        <v>1896</v>
      </c>
      <c r="X104" s="8" t="s">
        <v>52</v>
      </c>
      <c r="Y104" s="2" t="s">
        <v>1880</v>
      </c>
      <c r="Z104" s="2" t="s">
        <v>52</v>
      </c>
      <c r="AA104" s="24"/>
      <c r="AB104" s="2" t="s">
        <v>52</v>
      </c>
    </row>
    <row r="105" spans="1:28" ht="30" customHeight="1">
      <c r="A105" s="8" t="s">
        <v>255</v>
      </c>
      <c r="B105" s="8" t="s">
        <v>251</v>
      </c>
      <c r="C105" s="8" t="s">
        <v>252</v>
      </c>
      <c r="D105" s="22" t="s">
        <v>253</v>
      </c>
      <c r="E105" s="23">
        <v>0</v>
      </c>
      <c r="F105" s="8" t="s">
        <v>52</v>
      </c>
      <c r="G105" s="23">
        <v>0</v>
      </c>
      <c r="H105" s="8" t="s">
        <v>52</v>
      </c>
      <c r="I105" s="23">
        <v>0</v>
      </c>
      <c r="J105" s="8" t="s">
        <v>52</v>
      </c>
      <c r="K105" s="23">
        <v>0</v>
      </c>
      <c r="L105" s="8" t="s">
        <v>52</v>
      </c>
      <c r="M105" s="23">
        <v>5800</v>
      </c>
      <c r="N105" s="8" t="s">
        <v>52</v>
      </c>
      <c r="O105" s="23">
        <f t="shared" ref="O105:O117" si="3">SMALL(E105:M105,COUNTIF(E105:M105,0)+1)</f>
        <v>5800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8" t="s">
        <v>1897</v>
      </c>
      <c r="X105" s="8" t="s">
        <v>52</v>
      </c>
      <c r="Y105" s="2" t="s">
        <v>52</v>
      </c>
      <c r="Z105" s="2" t="s">
        <v>52</v>
      </c>
      <c r="AA105" s="24"/>
      <c r="AB105" s="2" t="s">
        <v>52</v>
      </c>
    </row>
    <row r="106" spans="1:28" ht="30" customHeight="1">
      <c r="A106" s="8" t="s">
        <v>280</v>
      </c>
      <c r="B106" s="8" t="s">
        <v>278</v>
      </c>
      <c r="C106" s="8" t="s">
        <v>279</v>
      </c>
      <c r="D106" s="22" t="s">
        <v>259</v>
      </c>
      <c r="E106" s="23">
        <v>0</v>
      </c>
      <c r="F106" s="8" t="s">
        <v>52</v>
      </c>
      <c r="G106" s="23">
        <v>0</v>
      </c>
      <c r="H106" s="8" t="s">
        <v>52</v>
      </c>
      <c r="I106" s="23">
        <v>0</v>
      </c>
      <c r="J106" s="8" t="s">
        <v>52</v>
      </c>
      <c r="K106" s="23">
        <v>0</v>
      </c>
      <c r="L106" s="8" t="s">
        <v>52</v>
      </c>
      <c r="M106" s="23">
        <v>68000</v>
      </c>
      <c r="N106" s="8" t="s">
        <v>52</v>
      </c>
      <c r="O106" s="23">
        <f t="shared" si="3"/>
        <v>68000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8" t="s">
        <v>1898</v>
      </c>
      <c r="X106" s="8" t="s">
        <v>52</v>
      </c>
      <c r="Y106" s="2" t="s">
        <v>52</v>
      </c>
      <c r="Z106" s="2" t="s">
        <v>52</v>
      </c>
      <c r="AA106" s="24"/>
      <c r="AB106" s="2" t="s">
        <v>52</v>
      </c>
    </row>
    <row r="107" spans="1:28" ht="30" customHeight="1">
      <c r="A107" s="8" t="s">
        <v>260</v>
      </c>
      <c r="B107" s="8" t="s">
        <v>257</v>
      </c>
      <c r="C107" s="8" t="s">
        <v>258</v>
      </c>
      <c r="D107" s="22" t="s">
        <v>259</v>
      </c>
      <c r="E107" s="23">
        <v>0</v>
      </c>
      <c r="F107" s="8" t="s">
        <v>52</v>
      </c>
      <c r="G107" s="23">
        <v>0</v>
      </c>
      <c r="H107" s="8" t="s">
        <v>52</v>
      </c>
      <c r="I107" s="23">
        <v>0</v>
      </c>
      <c r="J107" s="8" t="s">
        <v>52</v>
      </c>
      <c r="K107" s="23">
        <v>0</v>
      </c>
      <c r="L107" s="8" t="s">
        <v>52</v>
      </c>
      <c r="M107" s="23">
        <v>78000</v>
      </c>
      <c r="N107" s="8" t="s">
        <v>52</v>
      </c>
      <c r="O107" s="23">
        <f t="shared" si="3"/>
        <v>78000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8" t="s">
        <v>1899</v>
      </c>
      <c r="X107" s="8" t="s">
        <v>52</v>
      </c>
      <c r="Y107" s="2" t="s">
        <v>52</v>
      </c>
      <c r="Z107" s="2" t="s">
        <v>52</v>
      </c>
      <c r="AA107" s="24"/>
      <c r="AB107" s="2" t="s">
        <v>52</v>
      </c>
    </row>
    <row r="108" spans="1:28" ht="30" customHeight="1">
      <c r="A108" s="8" t="s">
        <v>268</v>
      </c>
      <c r="B108" s="8" t="s">
        <v>266</v>
      </c>
      <c r="C108" s="8" t="s">
        <v>267</v>
      </c>
      <c r="D108" s="22" t="s">
        <v>259</v>
      </c>
      <c r="E108" s="23">
        <v>0</v>
      </c>
      <c r="F108" s="8" t="s">
        <v>52</v>
      </c>
      <c r="G108" s="23">
        <v>0</v>
      </c>
      <c r="H108" s="8" t="s">
        <v>52</v>
      </c>
      <c r="I108" s="23">
        <v>0</v>
      </c>
      <c r="J108" s="8" t="s">
        <v>52</v>
      </c>
      <c r="K108" s="23">
        <v>0</v>
      </c>
      <c r="L108" s="8" t="s">
        <v>52</v>
      </c>
      <c r="M108" s="23">
        <v>35000</v>
      </c>
      <c r="N108" s="8" t="s">
        <v>52</v>
      </c>
      <c r="O108" s="23">
        <f t="shared" si="3"/>
        <v>35000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8" t="s">
        <v>1900</v>
      </c>
      <c r="X108" s="8" t="s">
        <v>52</v>
      </c>
      <c r="Y108" s="2" t="s">
        <v>52</v>
      </c>
      <c r="Z108" s="2" t="s">
        <v>52</v>
      </c>
      <c r="AA108" s="24"/>
      <c r="AB108" s="2" t="s">
        <v>52</v>
      </c>
    </row>
    <row r="109" spans="1:28" ht="30" customHeight="1">
      <c r="A109" s="8" t="s">
        <v>276</v>
      </c>
      <c r="B109" s="8" t="s">
        <v>274</v>
      </c>
      <c r="C109" s="8" t="s">
        <v>275</v>
      </c>
      <c r="D109" s="22" t="s">
        <v>253</v>
      </c>
      <c r="E109" s="23">
        <v>0</v>
      </c>
      <c r="F109" s="8" t="s">
        <v>52</v>
      </c>
      <c r="G109" s="23">
        <v>0</v>
      </c>
      <c r="H109" s="8" t="s">
        <v>52</v>
      </c>
      <c r="I109" s="23">
        <v>0</v>
      </c>
      <c r="J109" s="8" t="s">
        <v>52</v>
      </c>
      <c r="K109" s="23">
        <v>0</v>
      </c>
      <c r="L109" s="8" t="s">
        <v>52</v>
      </c>
      <c r="M109" s="23">
        <v>25000</v>
      </c>
      <c r="N109" s="8" t="s">
        <v>52</v>
      </c>
      <c r="O109" s="23">
        <f t="shared" si="3"/>
        <v>25000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8" t="s">
        <v>1901</v>
      </c>
      <c r="X109" s="8" t="s">
        <v>52</v>
      </c>
      <c r="Y109" s="2" t="s">
        <v>52</v>
      </c>
      <c r="Z109" s="2" t="s">
        <v>52</v>
      </c>
      <c r="AA109" s="24"/>
      <c r="AB109" s="2" t="s">
        <v>52</v>
      </c>
    </row>
    <row r="110" spans="1:28" ht="30" customHeight="1">
      <c r="A110" s="8" t="s">
        <v>284</v>
      </c>
      <c r="B110" s="8" t="s">
        <v>282</v>
      </c>
      <c r="C110" s="8" t="s">
        <v>283</v>
      </c>
      <c r="D110" s="22" t="s">
        <v>253</v>
      </c>
      <c r="E110" s="23">
        <v>0</v>
      </c>
      <c r="F110" s="8" t="s">
        <v>52</v>
      </c>
      <c r="G110" s="23">
        <v>0</v>
      </c>
      <c r="H110" s="8" t="s">
        <v>52</v>
      </c>
      <c r="I110" s="23">
        <v>0</v>
      </c>
      <c r="J110" s="8" t="s">
        <v>52</v>
      </c>
      <c r="K110" s="23">
        <v>0</v>
      </c>
      <c r="L110" s="8" t="s">
        <v>52</v>
      </c>
      <c r="M110" s="23">
        <v>20000</v>
      </c>
      <c r="N110" s="8" t="s">
        <v>52</v>
      </c>
      <c r="O110" s="23">
        <f t="shared" si="3"/>
        <v>20000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0</v>
      </c>
      <c r="W110" s="8" t="s">
        <v>1902</v>
      </c>
      <c r="X110" s="8" t="s">
        <v>52</v>
      </c>
      <c r="Y110" s="2" t="s">
        <v>52</v>
      </c>
      <c r="Z110" s="2" t="s">
        <v>52</v>
      </c>
      <c r="AA110" s="24"/>
      <c r="AB110" s="2" t="s">
        <v>52</v>
      </c>
    </row>
    <row r="111" spans="1:28" ht="30" customHeight="1">
      <c r="A111" s="8" t="s">
        <v>288</v>
      </c>
      <c r="B111" s="8" t="s">
        <v>286</v>
      </c>
      <c r="C111" s="8" t="s">
        <v>287</v>
      </c>
      <c r="D111" s="22" t="s">
        <v>259</v>
      </c>
      <c r="E111" s="23">
        <v>0</v>
      </c>
      <c r="F111" s="8" t="s">
        <v>52</v>
      </c>
      <c r="G111" s="23">
        <v>0</v>
      </c>
      <c r="H111" s="8" t="s">
        <v>52</v>
      </c>
      <c r="I111" s="23">
        <v>0</v>
      </c>
      <c r="J111" s="8" t="s">
        <v>52</v>
      </c>
      <c r="K111" s="23">
        <v>0</v>
      </c>
      <c r="L111" s="8" t="s">
        <v>52</v>
      </c>
      <c r="M111" s="23">
        <v>88000</v>
      </c>
      <c r="N111" s="8" t="s">
        <v>52</v>
      </c>
      <c r="O111" s="23">
        <f t="shared" si="3"/>
        <v>88000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0</v>
      </c>
      <c r="W111" s="8" t="s">
        <v>1903</v>
      </c>
      <c r="X111" s="8" t="s">
        <v>52</v>
      </c>
      <c r="Y111" s="2" t="s">
        <v>52</v>
      </c>
      <c r="Z111" s="2" t="s">
        <v>52</v>
      </c>
      <c r="AA111" s="24"/>
      <c r="AB111" s="2" t="s">
        <v>52</v>
      </c>
    </row>
    <row r="112" spans="1:28" ht="30" customHeight="1">
      <c r="A112" s="8" t="s">
        <v>292</v>
      </c>
      <c r="B112" s="8" t="s">
        <v>290</v>
      </c>
      <c r="C112" s="8" t="s">
        <v>291</v>
      </c>
      <c r="D112" s="22" t="s">
        <v>253</v>
      </c>
      <c r="E112" s="23">
        <v>0</v>
      </c>
      <c r="F112" s="8" t="s">
        <v>52</v>
      </c>
      <c r="G112" s="23">
        <v>0</v>
      </c>
      <c r="H112" s="8" t="s">
        <v>52</v>
      </c>
      <c r="I112" s="23">
        <v>0</v>
      </c>
      <c r="J112" s="8" t="s">
        <v>52</v>
      </c>
      <c r="K112" s="23">
        <v>0</v>
      </c>
      <c r="L112" s="8" t="s">
        <v>52</v>
      </c>
      <c r="M112" s="23">
        <v>22000</v>
      </c>
      <c r="N112" s="8" t="s">
        <v>52</v>
      </c>
      <c r="O112" s="23">
        <f t="shared" si="3"/>
        <v>22000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8" t="s">
        <v>1904</v>
      </c>
      <c r="X112" s="8" t="s">
        <v>52</v>
      </c>
      <c r="Y112" s="2" t="s">
        <v>52</v>
      </c>
      <c r="Z112" s="2" t="s">
        <v>52</v>
      </c>
      <c r="AA112" s="24"/>
      <c r="AB112" s="2" t="s">
        <v>52</v>
      </c>
    </row>
    <row r="113" spans="1:28" ht="30" customHeight="1">
      <c r="A113" s="8" t="s">
        <v>296</v>
      </c>
      <c r="B113" s="8" t="s">
        <v>294</v>
      </c>
      <c r="C113" s="8" t="s">
        <v>295</v>
      </c>
      <c r="D113" s="22" t="s">
        <v>253</v>
      </c>
      <c r="E113" s="23">
        <v>0</v>
      </c>
      <c r="F113" s="8" t="s">
        <v>52</v>
      </c>
      <c r="G113" s="23">
        <v>0</v>
      </c>
      <c r="H113" s="8" t="s">
        <v>52</v>
      </c>
      <c r="I113" s="23">
        <v>0</v>
      </c>
      <c r="J113" s="8" t="s">
        <v>52</v>
      </c>
      <c r="K113" s="23">
        <v>0</v>
      </c>
      <c r="L113" s="8" t="s">
        <v>52</v>
      </c>
      <c r="M113" s="23">
        <v>22000</v>
      </c>
      <c r="N113" s="8" t="s">
        <v>52</v>
      </c>
      <c r="O113" s="23">
        <f t="shared" si="3"/>
        <v>22000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8" t="s">
        <v>1905</v>
      </c>
      <c r="X113" s="8" t="s">
        <v>52</v>
      </c>
      <c r="Y113" s="2" t="s">
        <v>52</v>
      </c>
      <c r="Z113" s="2" t="s">
        <v>52</v>
      </c>
      <c r="AA113" s="24"/>
      <c r="AB113" s="2" t="s">
        <v>52</v>
      </c>
    </row>
    <row r="114" spans="1:28" ht="30" customHeight="1">
      <c r="A114" s="8" t="s">
        <v>300</v>
      </c>
      <c r="B114" s="8" t="s">
        <v>298</v>
      </c>
      <c r="C114" s="8" t="s">
        <v>299</v>
      </c>
      <c r="D114" s="22" t="s">
        <v>253</v>
      </c>
      <c r="E114" s="23">
        <v>0</v>
      </c>
      <c r="F114" s="8" t="s">
        <v>52</v>
      </c>
      <c r="G114" s="23">
        <v>0</v>
      </c>
      <c r="H114" s="8" t="s">
        <v>52</v>
      </c>
      <c r="I114" s="23">
        <v>0</v>
      </c>
      <c r="J114" s="8" t="s">
        <v>52</v>
      </c>
      <c r="K114" s="23">
        <v>0</v>
      </c>
      <c r="L114" s="8" t="s">
        <v>52</v>
      </c>
      <c r="M114" s="23">
        <v>10000</v>
      </c>
      <c r="N114" s="8" t="s">
        <v>52</v>
      </c>
      <c r="O114" s="23">
        <f t="shared" si="3"/>
        <v>10000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0</v>
      </c>
      <c r="W114" s="8" t="s">
        <v>1906</v>
      </c>
      <c r="X114" s="8" t="s">
        <v>52</v>
      </c>
      <c r="Y114" s="2" t="s">
        <v>52</v>
      </c>
      <c r="Z114" s="2" t="s">
        <v>52</v>
      </c>
      <c r="AA114" s="24"/>
      <c r="AB114" s="2" t="s">
        <v>52</v>
      </c>
    </row>
    <row r="115" spans="1:28" ht="30" customHeight="1">
      <c r="A115" s="8" t="s">
        <v>304</v>
      </c>
      <c r="B115" s="8" t="s">
        <v>302</v>
      </c>
      <c r="C115" s="8" t="s">
        <v>303</v>
      </c>
      <c r="D115" s="22" t="s">
        <v>253</v>
      </c>
      <c r="E115" s="23">
        <v>0</v>
      </c>
      <c r="F115" s="8" t="s">
        <v>52</v>
      </c>
      <c r="G115" s="23">
        <v>0</v>
      </c>
      <c r="H115" s="8" t="s">
        <v>52</v>
      </c>
      <c r="I115" s="23">
        <v>0</v>
      </c>
      <c r="J115" s="8" t="s">
        <v>52</v>
      </c>
      <c r="K115" s="23">
        <v>0</v>
      </c>
      <c r="L115" s="8" t="s">
        <v>52</v>
      </c>
      <c r="M115" s="23">
        <v>3800</v>
      </c>
      <c r="N115" s="8" t="s">
        <v>52</v>
      </c>
      <c r="O115" s="23">
        <f t="shared" si="3"/>
        <v>3800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8" t="s">
        <v>1907</v>
      </c>
      <c r="X115" s="8" t="s">
        <v>52</v>
      </c>
      <c r="Y115" s="2" t="s">
        <v>52</v>
      </c>
      <c r="Z115" s="2" t="s">
        <v>52</v>
      </c>
      <c r="AA115" s="24"/>
      <c r="AB115" s="2" t="s">
        <v>52</v>
      </c>
    </row>
    <row r="116" spans="1:28" ht="30" customHeight="1">
      <c r="A116" s="8" t="s">
        <v>308</v>
      </c>
      <c r="B116" s="8" t="s">
        <v>306</v>
      </c>
      <c r="C116" s="8" t="s">
        <v>307</v>
      </c>
      <c r="D116" s="22" t="s">
        <v>253</v>
      </c>
      <c r="E116" s="23">
        <v>0</v>
      </c>
      <c r="F116" s="8" t="s">
        <v>52</v>
      </c>
      <c r="G116" s="23">
        <v>0</v>
      </c>
      <c r="H116" s="8" t="s">
        <v>52</v>
      </c>
      <c r="I116" s="23">
        <v>0</v>
      </c>
      <c r="J116" s="8" t="s">
        <v>52</v>
      </c>
      <c r="K116" s="23">
        <v>0</v>
      </c>
      <c r="L116" s="8" t="s">
        <v>52</v>
      </c>
      <c r="M116" s="23">
        <v>5000</v>
      </c>
      <c r="N116" s="8" t="s">
        <v>52</v>
      </c>
      <c r="O116" s="23">
        <f t="shared" si="3"/>
        <v>5000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0</v>
      </c>
      <c r="W116" s="8" t="s">
        <v>1908</v>
      </c>
      <c r="X116" s="8" t="s">
        <v>52</v>
      </c>
      <c r="Y116" s="2" t="s">
        <v>52</v>
      </c>
      <c r="Z116" s="2" t="s">
        <v>52</v>
      </c>
      <c r="AA116" s="24"/>
      <c r="AB116" s="2" t="s">
        <v>52</v>
      </c>
    </row>
    <row r="117" spans="1:28" ht="30" customHeight="1">
      <c r="A117" s="8" t="s">
        <v>264</v>
      </c>
      <c r="B117" s="8" t="s">
        <v>262</v>
      </c>
      <c r="C117" s="8" t="s">
        <v>263</v>
      </c>
      <c r="D117" s="22" t="s">
        <v>259</v>
      </c>
      <c r="E117" s="23">
        <v>0</v>
      </c>
      <c r="F117" s="8" t="s">
        <v>52</v>
      </c>
      <c r="G117" s="23">
        <v>0</v>
      </c>
      <c r="H117" s="8" t="s">
        <v>52</v>
      </c>
      <c r="I117" s="23">
        <v>0</v>
      </c>
      <c r="J117" s="8" t="s">
        <v>52</v>
      </c>
      <c r="K117" s="23">
        <v>0</v>
      </c>
      <c r="L117" s="8" t="s">
        <v>52</v>
      </c>
      <c r="M117" s="23">
        <v>45000</v>
      </c>
      <c r="N117" s="8" t="s">
        <v>52</v>
      </c>
      <c r="O117" s="23">
        <f t="shared" si="3"/>
        <v>45000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0</v>
      </c>
      <c r="W117" s="8" t="s">
        <v>1909</v>
      </c>
      <c r="X117" s="8" t="s">
        <v>52</v>
      </c>
      <c r="Y117" s="2" t="s">
        <v>52</v>
      </c>
      <c r="Z117" s="2" t="s">
        <v>52</v>
      </c>
      <c r="AA117" s="24"/>
      <c r="AB117" s="2" t="s">
        <v>52</v>
      </c>
    </row>
    <row r="118" spans="1:28" ht="30" customHeight="1">
      <c r="A118" s="8" t="s">
        <v>249</v>
      </c>
      <c r="B118" s="8" t="s">
        <v>248</v>
      </c>
      <c r="C118" s="8" t="s">
        <v>52</v>
      </c>
      <c r="D118" s="22" t="s">
        <v>52</v>
      </c>
      <c r="E118" s="23">
        <v>0</v>
      </c>
      <c r="F118" s="8" t="s">
        <v>52</v>
      </c>
      <c r="G118" s="23">
        <v>0</v>
      </c>
      <c r="H118" s="8" t="s">
        <v>52</v>
      </c>
      <c r="I118" s="23">
        <v>0</v>
      </c>
      <c r="J118" s="8" t="s">
        <v>52</v>
      </c>
      <c r="K118" s="23">
        <v>0</v>
      </c>
      <c r="L118" s="8" t="s">
        <v>52</v>
      </c>
      <c r="M118" s="23">
        <v>0</v>
      </c>
      <c r="N118" s="8" t="s">
        <v>52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8" t="s">
        <v>1910</v>
      </c>
      <c r="X118" s="8" t="s">
        <v>52</v>
      </c>
      <c r="Y118" s="2" t="s">
        <v>52</v>
      </c>
      <c r="Z118" s="2" t="s">
        <v>52</v>
      </c>
      <c r="AA118" s="24"/>
      <c r="AB118" s="2" t="s">
        <v>52</v>
      </c>
    </row>
    <row r="119" spans="1:28" ht="30" customHeight="1">
      <c r="A119" s="8" t="s">
        <v>272</v>
      </c>
      <c r="B119" s="8" t="s">
        <v>270</v>
      </c>
      <c r="C119" s="8" t="s">
        <v>271</v>
      </c>
      <c r="D119" s="22" t="s">
        <v>259</v>
      </c>
      <c r="E119" s="23">
        <v>0</v>
      </c>
      <c r="F119" s="8" t="s">
        <v>52</v>
      </c>
      <c r="G119" s="23">
        <v>0</v>
      </c>
      <c r="H119" s="8" t="s">
        <v>52</v>
      </c>
      <c r="I119" s="23">
        <v>0</v>
      </c>
      <c r="J119" s="8" t="s">
        <v>52</v>
      </c>
      <c r="K119" s="23">
        <v>0</v>
      </c>
      <c r="L119" s="8" t="s">
        <v>52</v>
      </c>
      <c r="M119" s="23">
        <v>35000</v>
      </c>
      <c r="N119" s="8" t="s">
        <v>52</v>
      </c>
      <c r="O119" s="23">
        <f>SMALL(E119:M119,COUNTIF(E119:M119,0)+1)</f>
        <v>35000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8" t="s">
        <v>1911</v>
      </c>
      <c r="X119" s="8" t="s">
        <v>254</v>
      </c>
      <c r="Y119" s="2" t="s">
        <v>52</v>
      </c>
      <c r="Z119" s="2" t="s">
        <v>52</v>
      </c>
      <c r="AA119" s="24"/>
      <c r="AB119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1990</v>
      </c>
    </row>
    <row r="2" spans="1:7">
      <c r="A2" s="1" t="s">
        <v>1991</v>
      </c>
      <c r="B2" t="s">
        <v>1308</v>
      </c>
      <c r="C2" s="1" t="s">
        <v>1992</v>
      </c>
    </row>
    <row r="3" spans="1:7">
      <c r="A3" s="1" t="s">
        <v>1993</v>
      </c>
      <c r="B3" t="s">
        <v>1994</v>
      </c>
    </row>
    <row r="4" spans="1:7">
      <c r="A4" s="1" t="s">
        <v>1995</v>
      </c>
      <c r="B4">
        <v>5</v>
      </c>
    </row>
    <row r="5" spans="1:7">
      <c r="A5" s="1" t="s">
        <v>1996</v>
      </c>
      <c r="B5">
        <v>5</v>
      </c>
    </row>
    <row r="6" spans="1:7">
      <c r="A6" s="1" t="s">
        <v>1997</v>
      </c>
      <c r="B6" t="s">
        <v>1998</v>
      </c>
    </row>
    <row r="7" spans="1:7">
      <c r="A7" s="1" t="s">
        <v>1999</v>
      </c>
      <c r="B7" t="s">
        <v>1872</v>
      </c>
      <c r="C7" t="s">
        <v>64</v>
      </c>
    </row>
    <row r="8" spans="1:7">
      <c r="A8" s="1" t="s">
        <v>2000</v>
      </c>
      <c r="B8" t="s">
        <v>1872</v>
      </c>
      <c r="C8">
        <v>2</v>
      </c>
    </row>
    <row r="9" spans="1:7">
      <c r="A9" s="1" t="s">
        <v>2001</v>
      </c>
      <c r="B9" t="s">
        <v>1710</v>
      </c>
      <c r="C9" t="s">
        <v>1712</v>
      </c>
      <c r="D9" t="s">
        <v>1713</v>
      </c>
      <c r="E9" t="s">
        <v>1714</v>
      </c>
      <c r="F9" t="s">
        <v>1715</v>
      </c>
      <c r="G9" t="s">
        <v>2002</v>
      </c>
    </row>
    <row r="10" spans="1:7">
      <c r="A10" s="1" t="s">
        <v>2003</v>
      </c>
      <c r="B10">
        <v>1118</v>
      </c>
      <c r="C10">
        <v>0</v>
      </c>
      <c r="D10">
        <v>0</v>
      </c>
    </row>
    <row r="11" spans="1:7">
      <c r="A11" s="1" t="s">
        <v>2004</v>
      </c>
      <c r="B11" t="s">
        <v>2005</v>
      </c>
      <c r="C11">
        <v>4</v>
      </c>
    </row>
    <row r="12" spans="1:7">
      <c r="A12" s="1" t="s">
        <v>2006</v>
      </c>
      <c r="B12" t="s">
        <v>2005</v>
      </c>
      <c r="C12">
        <v>4</v>
      </c>
    </row>
    <row r="13" spans="1:7">
      <c r="A13" s="1" t="s">
        <v>2007</v>
      </c>
      <c r="B13" t="s">
        <v>2005</v>
      </c>
      <c r="C13">
        <v>3</v>
      </c>
    </row>
    <row r="14" spans="1:7">
      <c r="A14" s="1" t="s">
        <v>2008</v>
      </c>
      <c r="B14" t="s">
        <v>1872</v>
      </c>
      <c r="C14">
        <v>5</v>
      </c>
    </row>
    <row r="15" spans="1:7">
      <c r="A15" s="1" t="s">
        <v>2009</v>
      </c>
      <c r="B15" t="s">
        <v>1308</v>
      </c>
      <c r="C15" t="s">
        <v>2010</v>
      </c>
      <c r="D15" t="s">
        <v>2010</v>
      </c>
      <c r="E15" t="s">
        <v>2010</v>
      </c>
      <c r="F15">
        <v>1</v>
      </c>
    </row>
    <row r="16" spans="1:7">
      <c r="A16" s="1" t="s">
        <v>2011</v>
      </c>
      <c r="B16">
        <v>1.1100000000000001</v>
      </c>
      <c r="C16">
        <v>1.1200000000000001</v>
      </c>
    </row>
    <row r="17" spans="1:13">
      <c r="A17" s="1" t="s">
        <v>2012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2013</v>
      </c>
      <c r="B18">
        <v>1.25</v>
      </c>
      <c r="C18">
        <v>1.071</v>
      </c>
    </row>
    <row r="19" spans="1:13">
      <c r="A19" s="1" t="s">
        <v>2014</v>
      </c>
    </row>
    <row r="20" spans="1:13">
      <c r="A20" s="1" t="s">
        <v>2015</v>
      </c>
      <c r="B20" s="1" t="s">
        <v>1872</v>
      </c>
      <c r="C20">
        <v>1</v>
      </c>
    </row>
    <row r="21" spans="1:13">
      <c r="A21" t="s">
        <v>1704</v>
      </c>
      <c r="B21" t="s">
        <v>2016</v>
      </c>
      <c r="C21" t="s">
        <v>2017</v>
      </c>
    </row>
    <row r="22" spans="1:13">
      <c r="A22">
        <v>1</v>
      </c>
      <c r="B22" s="1" t="s">
        <v>1927</v>
      </c>
      <c r="C22" s="1" t="s">
        <v>1926</v>
      </c>
    </row>
    <row r="23" spans="1:13">
      <c r="A23">
        <v>2</v>
      </c>
      <c r="B23" s="1" t="s">
        <v>2018</v>
      </c>
      <c r="C23" s="1" t="s">
        <v>2019</v>
      </c>
    </row>
    <row r="24" spans="1:13">
      <c r="A24">
        <v>3</v>
      </c>
      <c r="B24" s="1" t="s">
        <v>2020</v>
      </c>
      <c r="C24" s="1" t="s">
        <v>2021</v>
      </c>
    </row>
    <row r="25" spans="1:13">
      <c r="A25">
        <v>4</v>
      </c>
      <c r="B25" s="1" t="s">
        <v>2022</v>
      </c>
      <c r="C25" s="1" t="s">
        <v>2023</v>
      </c>
    </row>
    <row r="26" spans="1:13">
      <c r="A26">
        <v>5</v>
      </c>
      <c r="B26" s="1" t="s">
        <v>2024</v>
      </c>
      <c r="C26" s="1" t="s">
        <v>52</v>
      </c>
    </row>
    <row r="27" spans="1:13">
      <c r="A27">
        <v>6</v>
      </c>
      <c r="B27" s="1" t="s">
        <v>2025</v>
      </c>
      <c r="C27" s="1" t="s">
        <v>52</v>
      </c>
    </row>
    <row r="28" spans="1:13">
      <c r="A28">
        <v>7</v>
      </c>
      <c r="B28" s="1" t="s">
        <v>2025</v>
      </c>
      <c r="C28" s="1" t="s">
        <v>52</v>
      </c>
    </row>
    <row r="29" spans="1:13">
      <c r="A29">
        <v>8</v>
      </c>
      <c r="B29" s="1" t="s">
        <v>2025</v>
      </c>
      <c r="C29" s="1" t="s">
        <v>52</v>
      </c>
    </row>
    <row r="30" spans="1:13">
      <c r="A30">
        <v>9</v>
      </c>
      <c r="B30" s="1" t="s">
        <v>2025</v>
      </c>
      <c r="C30" s="1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15</vt:i4>
      </vt:variant>
    </vt:vector>
  </HeadingPairs>
  <TitlesOfParts>
    <vt:vector size="25" baseType="lpstr"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2020-01-09T01:09:41Z</dcterms:created>
  <dcterms:modified xsi:type="dcterms:W3CDTF">2020-02-26T04:43:18Z</dcterms:modified>
</cp:coreProperties>
</file>