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75" windowWidth="22290" windowHeight="11700" tabRatio="889"/>
  </bookViews>
  <sheets>
    <sheet name="원가계산서" sheetId="3" r:id="rId1"/>
    <sheet name="공종별집계표" sheetId="10" r:id="rId2"/>
    <sheet name="공종별내역서_건축" sheetId="9" r:id="rId3"/>
    <sheet name="일위대가목록_건축" sheetId="8" r:id="rId4"/>
    <sheet name="일위대가_건축" sheetId="7" r:id="rId5"/>
    <sheet name="단가대비표_건축" sheetId="4" r:id="rId6"/>
    <sheet name=" 공사설정 " sheetId="2" state="hidden" r:id="rId7"/>
    <sheet name="Sheet1" sheetId="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1">#N/A</definedName>
    <definedName name="_1_0">#REF!</definedName>
    <definedName name="_10A2_">#REF!</definedName>
    <definedName name="_11G_0Extr">#REF!</definedName>
    <definedName name="_12G_0Extr">#REF!</definedName>
    <definedName name="_13G_0Extract">#REF!</definedName>
    <definedName name="_14G_0Extract">#REF!</definedName>
    <definedName name="_15A">[1]금액내역서!$D$3:$D$10</definedName>
    <definedName name="_15단">#REF!</definedName>
    <definedName name="_1공장">#REF!</definedName>
    <definedName name="_2">[2]골조시행!#REF!</definedName>
    <definedName name="_2_0">[3]내역표지!#REF!</definedName>
    <definedName name="_2공장">#REF!</definedName>
    <definedName name="_3">#N/A</definedName>
    <definedName name="_3_0_0_F" hidden="1">[4]표지!#REF!</definedName>
    <definedName name="_3공장">#REF!</definedName>
    <definedName name="_4">#N/A</definedName>
    <definedName name="_4_0_0_F" hidden="1">[4]표지!#REF!</definedName>
    <definedName name="_5">[2]골조시행!#REF!</definedName>
    <definedName name="_5_3_0Crite">#REF!</definedName>
    <definedName name="_6">#N/A</definedName>
    <definedName name="_6_3_0Crite">#REF!</definedName>
    <definedName name="_7_3_0Criteria">#REF!</definedName>
    <definedName name="_8_3_0Criteria">#REF!</definedName>
    <definedName name="_9A1_">#REF!</definedName>
    <definedName name="_A01">#REF!</definedName>
    <definedName name="_A02">#REF!</definedName>
    <definedName name="_A03">#REF!</definedName>
    <definedName name="_A04">#REF!</definedName>
    <definedName name="_A05">#REF!</definedName>
    <definedName name="_A150000">#REF!</definedName>
    <definedName name="_A70000">#REF!</definedName>
    <definedName name="_A80000">#REF!</definedName>
    <definedName name="_B02">#REF!</definedName>
    <definedName name="_b03">#REF!</definedName>
    <definedName name="_b05">#REF!</definedName>
    <definedName name="_b06">#REF!</definedName>
    <definedName name="_b07">#REF!</definedName>
    <definedName name="_b08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7">#REF!</definedName>
    <definedName name="_b18">#REF!</definedName>
    <definedName name="_b19">#REF!</definedName>
    <definedName name="_B20">#REF!</definedName>
    <definedName name="_B21">#REF!</definedName>
    <definedName name="_B22">[5]일위대가!$A$1400:$IV$1413=[5]일위대가!$A$1400</definedName>
    <definedName name="_B23">#REF!</definedName>
    <definedName name="_B24">#REF!</definedName>
    <definedName name="_B25">#REF!</definedName>
    <definedName name="_B37">#REF!</definedName>
    <definedName name="_B38">#REF!</definedName>
    <definedName name="_C">#REF!</definedName>
    <definedName name="_C01">#REF!</definedName>
    <definedName name="_c02">#REF!</definedName>
    <definedName name="_C100000">#REF!</definedName>
    <definedName name="_D01">#REF!</definedName>
    <definedName name="_D02">#REF!</definedName>
    <definedName name="_DAN1">#REF!</definedName>
    <definedName name="_DAN10">#REF!</definedName>
    <definedName name="_DAN100">#REF!</definedName>
    <definedName name="_DAN101">#REF!</definedName>
    <definedName name="_DAN102">#REF!</definedName>
    <definedName name="_DAN103">#REF!</definedName>
    <definedName name="_DAN104">#REF!</definedName>
    <definedName name="_DAN105">#REF!</definedName>
    <definedName name="_DAN106">#REF!</definedName>
    <definedName name="_DAN107">#REF!</definedName>
    <definedName name="_DAN108">#REF!</definedName>
    <definedName name="_DAN109">#REF!</definedName>
    <definedName name="_DAN11">#REF!</definedName>
    <definedName name="_DAN110">#REF!</definedName>
    <definedName name="_DAN111">#REF!</definedName>
    <definedName name="_DAN112">#REF!</definedName>
    <definedName name="_DAN113">#REF!</definedName>
    <definedName name="_DAN114">#REF!</definedName>
    <definedName name="_DAN115">#REF!</definedName>
    <definedName name="_DAN116">#REF!</definedName>
    <definedName name="_DAN117">#REF!</definedName>
    <definedName name="_DAN118">#REF!</definedName>
    <definedName name="_DAN119">#REF!</definedName>
    <definedName name="_DAN12">#REF!</definedName>
    <definedName name="_DAN120">#REF!</definedName>
    <definedName name="_DAN121">#REF!</definedName>
    <definedName name="_DAN122">#REF!</definedName>
    <definedName name="_DAN123">#REF!</definedName>
    <definedName name="_DAN124">#REF!</definedName>
    <definedName name="_DAN125">#REF!</definedName>
    <definedName name="_DAN126">#REF!</definedName>
    <definedName name="_DAN127">#REF!</definedName>
    <definedName name="_DAN128">#REF!</definedName>
    <definedName name="_DAN129">#REF!</definedName>
    <definedName name="_DAN13">#REF!</definedName>
    <definedName name="_DAN130">#REF!</definedName>
    <definedName name="_DAN131">#REF!</definedName>
    <definedName name="_DAN132">#REF!</definedName>
    <definedName name="_DAN133">#REF!</definedName>
    <definedName name="_DAN134">#REF!</definedName>
    <definedName name="_DAN135">#REF!</definedName>
    <definedName name="_DAN136">#REF!</definedName>
    <definedName name="_DAN137">#REF!</definedName>
    <definedName name="_DAN138">#REF!</definedName>
    <definedName name="_DAN139">#REF!</definedName>
    <definedName name="_DAN14">#REF!</definedName>
    <definedName name="_DAN140">#REF!</definedName>
    <definedName name="_DAN141">#REF!</definedName>
    <definedName name="_DAN142">#REF!</definedName>
    <definedName name="_DAN143">#REF!</definedName>
    <definedName name="_DAN144">#REF!</definedName>
    <definedName name="_DAN145">#REF!</definedName>
    <definedName name="_DAN146">#REF!</definedName>
    <definedName name="_DAN147">#REF!</definedName>
    <definedName name="_DAN148">#REF!</definedName>
    <definedName name="_DAN149">#REF!</definedName>
    <definedName name="_DAN15">#REF!</definedName>
    <definedName name="_DAN150">#REF!</definedName>
    <definedName name="_DAN151">#REF!</definedName>
    <definedName name="_DAN152">#REF!</definedName>
    <definedName name="_DAN153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>#REF!</definedName>
    <definedName name="_DAN21">#REF!</definedName>
    <definedName name="_DAN22">#REF!</definedName>
    <definedName name="_DAN23">#REF!</definedName>
    <definedName name="_DAN24">#REF!</definedName>
    <definedName name="_DAN25">#REF!</definedName>
    <definedName name="_DAN26">#REF!</definedName>
    <definedName name="_DAN27">#REF!</definedName>
    <definedName name="_DAN28">#REF!</definedName>
    <definedName name="_DAN29">#REF!</definedName>
    <definedName name="_DAN3">#REF!</definedName>
    <definedName name="_DAN30">#REF!</definedName>
    <definedName name="_DAN31">#REF!</definedName>
    <definedName name="_DAN32">#REF!</definedName>
    <definedName name="_DAN33">#REF!</definedName>
    <definedName name="_DAN34">#REF!</definedName>
    <definedName name="_DAN35">#REF!</definedName>
    <definedName name="_DAN36">#REF!</definedName>
    <definedName name="_DAN37">#REF!</definedName>
    <definedName name="_DAN38">#REF!</definedName>
    <definedName name="_DAN39">#REF!</definedName>
    <definedName name="_DAN4">#REF!</definedName>
    <definedName name="_DAN40">#REF!</definedName>
    <definedName name="_DAN41">#REF!</definedName>
    <definedName name="_DAN42">#REF!</definedName>
    <definedName name="_DAN43">#REF!</definedName>
    <definedName name="_DAN44">#REF!</definedName>
    <definedName name="_DAN45">#REF!</definedName>
    <definedName name="_DAN46">#REF!</definedName>
    <definedName name="_DAN47">#REF!</definedName>
    <definedName name="_DAN48">#REF!</definedName>
    <definedName name="_DAN49">#REF!</definedName>
    <definedName name="_DAN5">#REF!</definedName>
    <definedName name="_DAN50">#REF!</definedName>
    <definedName name="_DAN51">#REF!</definedName>
    <definedName name="_DAN52">#REF!</definedName>
    <definedName name="_DAN53">#REF!</definedName>
    <definedName name="_DAN54">#REF!</definedName>
    <definedName name="_DAN55">#REF!</definedName>
    <definedName name="_DAN56">#REF!</definedName>
    <definedName name="_DAN57">#REF!</definedName>
    <definedName name="_DAN58">#REF!</definedName>
    <definedName name="_DAN59">#REF!</definedName>
    <definedName name="_DAN6">#REF!</definedName>
    <definedName name="_DAN60">#REF!</definedName>
    <definedName name="_DAN61">#REF!</definedName>
    <definedName name="_DAN62">#REF!</definedName>
    <definedName name="_DAN63">#REF!</definedName>
    <definedName name="_DAN64">#REF!</definedName>
    <definedName name="_DAN65">#REF!</definedName>
    <definedName name="_DAN66">#REF!</definedName>
    <definedName name="_DAN67">#REF!</definedName>
    <definedName name="_DAN68">#REF!</definedName>
    <definedName name="_DAN69">#REF!</definedName>
    <definedName name="_DAN7">#REF!</definedName>
    <definedName name="_DAN70">#REF!</definedName>
    <definedName name="_DAN71">#REF!</definedName>
    <definedName name="_DAN72">#REF!</definedName>
    <definedName name="_DAN73">#REF!</definedName>
    <definedName name="_DAN74">#REF!</definedName>
    <definedName name="_DAN75">#REF!</definedName>
    <definedName name="_DAN76">#REF!</definedName>
    <definedName name="_DAN77">#REF!</definedName>
    <definedName name="_DAN78">#REF!</definedName>
    <definedName name="_DAN79">#REF!</definedName>
    <definedName name="_DAN8">#REF!</definedName>
    <definedName name="_DAN80">#REF!</definedName>
    <definedName name="_DAN81">#REF!</definedName>
    <definedName name="_DAN82">#REF!</definedName>
    <definedName name="_DAN83">#REF!</definedName>
    <definedName name="_DAN84">#REF!</definedName>
    <definedName name="_DAN85">#REF!</definedName>
    <definedName name="_DAN86">#REF!</definedName>
    <definedName name="_DAN87">#REF!</definedName>
    <definedName name="_DAN88">#REF!</definedName>
    <definedName name="_DAN89">#REF!</definedName>
    <definedName name="_DAN9">#REF!</definedName>
    <definedName name="_DAN90">#REF!</definedName>
    <definedName name="_DAN91">#REF!</definedName>
    <definedName name="_DAN92">#REF!</definedName>
    <definedName name="_DAN93">#REF!</definedName>
    <definedName name="_DAN94">#REF!</definedName>
    <definedName name="_DAN95">#REF!</definedName>
    <definedName name="_DAN96">#REF!</definedName>
    <definedName name="_DAN97">#REF!</definedName>
    <definedName name="_DAN98">#REF!</definedName>
    <definedName name="_DAN99">#REF!</definedName>
    <definedName name="_E01">#REF!</definedName>
    <definedName name="_F01">#REF!</definedName>
    <definedName name="_F02">#REF!</definedName>
    <definedName name="_F03">#REF!</definedName>
    <definedName name="_F04">#REF!</definedName>
    <definedName name="_F05">#REF!</definedName>
    <definedName name="_F06">#REF!</definedName>
    <definedName name="_F07">#REF!</definedName>
    <definedName name="_F08">#REF!</definedName>
    <definedName name="_F09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17">#REF!</definedName>
    <definedName name="_F18">#REF!</definedName>
    <definedName name="_f19">#REF!</definedName>
    <definedName name="_f20">#REF!</definedName>
    <definedName name="_f21">#REF!</definedName>
    <definedName name="_Fill" hidden="1">#REF!</definedName>
    <definedName name="_xlnm._FilterDatabase" hidden="1">#REF!</definedName>
    <definedName name="_G01">#REF!</definedName>
    <definedName name="_G02">#REF!</definedName>
    <definedName name="_G03">#REF!</definedName>
    <definedName name="_G04">#REF!</definedName>
    <definedName name="_G07">#REF!</definedName>
    <definedName name="_G08">#REF!</definedName>
    <definedName name="_G09">#REF!</definedName>
    <definedName name="_g10">#REF!</definedName>
    <definedName name="_G11">#REF!</definedName>
    <definedName name="_G12">#REF!</definedName>
    <definedName name="_G13">#REF!</definedName>
    <definedName name="_H01">#REF!</definedName>
    <definedName name="_H02">#REF!</definedName>
    <definedName name="_H03">#REF!</definedName>
    <definedName name="_H04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H14">#REF!</definedName>
    <definedName name="_H15">#REF!</definedName>
    <definedName name="_H16">#REF!</definedName>
    <definedName name="_h17">#REF!</definedName>
    <definedName name="_H18">#REF!</definedName>
    <definedName name="_H19">#REF!</definedName>
    <definedName name="_I01">#REF!</definedName>
    <definedName name="_J01">#REF!</definedName>
    <definedName name="_JA2">#REF!</definedName>
    <definedName name="_K01">#REF!</definedName>
    <definedName name="_K02">[5]일위대가!$A$732:$IV$745=[5]일위대가!$A$732</definedName>
    <definedName name="_Key1" hidden="1">#REF!</definedName>
    <definedName name="_Key2" hidden="1">#REF!</definedName>
    <definedName name="_L01">#REF!</definedName>
    <definedName name="_L02">#REF!</definedName>
    <definedName name="_L03">#REF!</definedName>
    <definedName name="_l06">#REF!</definedName>
    <definedName name="_l07">#REF!</definedName>
    <definedName name="_L08">#REF!</definedName>
    <definedName name="_L09">#REF!</definedName>
    <definedName name="_M01">#REF!</definedName>
    <definedName name="_M02">#REF!</definedName>
    <definedName name="_M03">#REF!</definedName>
    <definedName name="_M04">#REF!</definedName>
    <definedName name="_NMB96">#REF!</definedName>
    <definedName name="_O01">#REF!</definedName>
    <definedName name="_O02">#REF!</definedName>
    <definedName name="_O03">[5]일위대가!$A$1516:$IV$1529=[5]일위대가!$A$1516</definedName>
    <definedName name="_O04">#REF!</definedName>
    <definedName name="_O05">#REF!</definedName>
    <definedName name="_O08">#REF!</definedName>
    <definedName name="_O09">#REF!</definedName>
    <definedName name="_O10">#REF!</definedName>
    <definedName name="_O11">#REF!</definedName>
    <definedName name="_O12">#REF!</definedName>
    <definedName name="_O13">#REF!</definedName>
    <definedName name="_O14">#REF!</definedName>
    <definedName name="_O15">#REF!</definedName>
    <definedName name="_Order1" hidden="1">255</definedName>
    <definedName name="_Order2" hidden="1">0</definedName>
    <definedName name="_p01">#REF!</definedName>
    <definedName name="_Parse_Out" hidden="1">[4]설비원가!#REF!</definedName>
    <definedName name="_q0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wo1">'[6]예정(3)'!#REF!</definedName>
    <definedName name="\0">#REF!</definedName>
    <definedName name="\a">[7]mcc일위대가!#REF!</definedName>
    <definedName name="\B">'[8]9GNG운반'!#REF!</definedName>
    <definedName name="\c">#N/A</definedName>
    <definedName name="\d">[2]골조시행!#REF!</definedName>
    <definedName name="\e">#REF!</definedName>
    <definedName name="\i">#N/A</definedName>
    <definedName name="\k">#REF!</definedName>
    <definedName name="\O">'[8]9GNG운반'!#REF!</definedName>
    <definedName name="\p">#N/A</definedName>
    <definedName name="\Q">'[8]9GNG운반'!#REF!</definedName>
    <definedName name="\S">#REF!</definedName>
    <definedName name="\Z">'[9]전기혼잡제경비(45)'!#REF!</definedName>
    <definedName name="A">#REF!</definedName>
    <definedName name="A1_">#REF!</definedName>
    <definedName name="A1C1" hidden="1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#N/A</definedName>
    <definedName name="AAA">#REF!</definedName>
    <definedName name="abc">#REF!</definedName>
    <definedName name="AMOUNT">#REF!</definedName>
    <definedName name="AQ">#REF!</definedName>
    <definedName name="AS">#REF!</definedName>
    <definedName name="AS1.0">[10]포장복구집계!#REF!</definedName>
    <definedName name="AS12.5">#REF!</definedName>
    <definedName name="A머캐중층10불량">[11]AS복구!#REF!</definedName>
    <definedName name="A머캐중층15불량">[11]AS복구!#REF!</definedName>
    <definedName name="A머캐중층20불량">[11]AS복구!#REF!</definedName>
    <definedName name="A머캐표층15불량">[11]AS복구!#REF!</definedName>
    <definedName name="A머캐표층5불량">[11]AS복구!#REF!</definedName>
    <definedName name="A머캐표층7불량">[11]AS복구!#REF!</definedName>
    <definedName name="B">#REF!</definedName>
    <definedName name="B0">#REF!</definedName>
    <definedName name="B1_">#REF!</definedName>
    <definedName name="B1B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IGO">#REF!</definedName>
    <definedName name="BLO_1">#N/A</definedName>
    <definedName name="C_">#REF!</definedName>
    <definedName name="cable">#REF!</definedName>
    <definedName name="CO">[10]포장복구집계!#REF!</definedName>
    <definedName name="CO0.6">#REF!</definedName>
    <definedName name="CO1.0">#REF!</definedName>
    <definedName name="CO20.0">#REF!</definedName>
    <definedName name="COD">#REF!</definedName>
    <definedName name="code">#REF!</definedName>
    <definedName name="CODE1">#REF!</definedName>
    <definedName name="CODE2">#REF!</definedName>
    <definedName name="CODE3">#REF!</definedName>
    <definedName name="CODE4">#REF!</definedName>
    <definedName name="CODE5">#REF!</definedName>
    <definedName name="CODE6">#REF!</definedName>
    <definedName name="CODE7">#REF!</definedName>
    <definedName name="CON">#REF!</definedName>
    <definedName name="COPY990">#REF!</definedName>
    <definedName name="Creeping">#REF!</definedName>
    <definedName name="Creeping_redfescue">#REF!</definedName>
    <definedName name="_xlnm.Criteria">#REF!</definedName>
    <definedName name="CV">[12]DATA!$F$4:$J$14</definedName>
    <definedName name="D">#REF!</definedName>
    <definedName name="DANGA">#REF!,#REF!</definedName>
    <definedName name="DANGA1">#REF!</definedName>
    <definedName name="DANGA10">#REF!</definedName>
    <definedName name="DANGA100">#REF!</definedName>
    <definedName name="DANGA101">#REF!</definedName>
    <definedName name="DANGA102">#REF!</definedName>
    <definedName name="DANGA103">#REF!</definedName>
    <definedName name="DANGA104">#REF!</definedName>
    <definedName name="DANGA105">#REF!</definedName>
    <definedName name="DANGA106">#REF!</definedName>
    <definedName name="DANGA107">#REF!</definedName>
    <definedName name="DANGA108">#REF!</definedName>
    <definedName name="DANGA109">#REF!</definedName>
    <definedName name="DANGA11">#REF!</definedName>
    <definedName name="DANGA110">#REF!</definedName>
    <definedName name="DANGA111">#REF!</definedName>
    <definedName name="DANGA112">#REF!</definedName>
    <definedName name="DANGA113">#REF!</definedName>
    <definedName name="DANGA114">#REF!</definedName>
    <definedName name="DANGA115">#REF!</definedName>
    <definedName name="DANGA116">#REF!</definedName>
    <definedName name="DANGA117">#REF!</definedName>
    <definedName name="DANGA118">#REF!</definedName>
    <definedName name="DANGA119">#REF!</definedName>
    <definedName name="DANGA12">#REF!</definedName>
    <definedName name="DANGA120">#REF!</definedName>
    <definedName name="DANGA121">#REF!</definedName>
    <definedName name="DANGA122">#REF!</definedName>
    <definedName name="DANGA123">#REF!</definedName>
    <definedName name="DANGA124">#REF!</definedName>
    <definedName name="DANGA125">#REF!</definedName>
    <definedName name="DANGA126">#REF!</definedName>
    <definedName name="DANGA127">#REF!</definedName>
    <definedName name="DANGA128">#REF!</definedName>
    <definedName name="DANGA129">#REF!</definedName>
    <definedName name="DANGA13">#REF!</definedName>
    <definedName name="DANGA130">#REF!</definedName>
    <definedName name="DANGA131">#REF!</definedName>
    <definedName name="DANGA132">#REF!</definedName>
    <definedName name="DANGA133">#REF!</definedName>
    <definedName name="DANGA134">#REF!</definedName>
    <definedName name="DANGA135">#REF!</definedName>
    <definedName name="DANGA136">#REF!</definedName>
    <definedName name="DANGA137">#REF!</definedName>
    <definedName name="DANGA138">#REF!</definedName>
    <definedName name="DANGA139">#REF!</definedName>
    <definedName name="DANGA14">#REF!</definedName>
    <definedName name="DANGA140">#REF!</definedName>
    <definedName name="DANGA141">#REF!</definedName>
    <definedName name="DANGA142">#REF!</definedName>
    <definedName name="DANGA143">#REF!</definedName>
    <definedName name="DANGA144">#REF!</definedName>
    <definedName name="DANGA145">#REF!</definedName>
    <definedName name="DANGA146">#REF!</definedName>
    <definedName name="DANGA147">#REF!</definedName>
    <definedName name="DANGA148">#REF!</definedName>
    <definedName name="DANGA149">#REF!</definedName>
    <definedName name="DANGA15">#REF!</definedName>
    <definedName name="DANGA150">#REF!</definedName>
    <definedName name="DANGA151">#REF!</definedName>
    <definedName name="DANGA152">#REF!</definedName>
    <definedName name="DANGA153">#REF!</definedName>
    <definedName name="DANGA154">#REF!</definedName>
    <definedName name="DANGA155">#REF!</definedName>
    <definedName name="DANGA156">#REF!</definedName>
    <definedName name="DANGA157">#REF!</definedName>
    <definedName name="DANGA158">#REF!</definedName>
    <definedName name="DANGA159">#REF!</definedName>
    <definedName name="DANGA16">#REF!</definedName>
    <definedName name="DANGA160">#REF!</definedName>
    <definedName name="DANGA161">#REF!</definedName>
    <definedName name="DANGA162">#REF!</definedName>
    <definedName name="DANGA163">#REF!</definedName>
    <definedName name="DANGA164">#REF!</definedName>
    <definedName name="DANGA165">#REF!</definedName>
    <definedName name="DANGA166">#REF!</definedName>
    <definedName name="DANGA167">#REF!</definedName>
    <definedName name="DANGA168">#REF!</definedName>
    <definedName name="DANGA169">#REF!</definedName>
    <definedName name="DANGA17">#REF!</definedName>
    <definedName name="DANGA170">#REF!</definedName>
    <definedName name="DANGA171">#REF!</definedName>
    <definedName name="DANGA172">#REF!</definedName>
    <definedName name="DANGA173">#REF!</definedName>
    <definedName name="DANGA174">#REF!</definedName>
    <definedName name="DANGA175">#REF!</definedName>
    <definedName name="DANGA176">#REF!</definedName>
    <definedName name="DANGA177">#REF!</definedName>
    <definedName name="DANGA178">#REF!</definedName>
    <definedName name="DANGA179">#REF!</definedName>
    <definedName name="DANGA18">#REF!</definedName>
    <definedName name="DANGA180">#REF!</definedName>
    <definedName name="DANGA181">#REF!</definedName>
    <definedName name="DANGA182">#REF!</definedName>
    <definedName name="DANGA183">#REF!</definedName>
    <definedName name="DANGA184">#REF!</definedName>
    <definedName name="DANGA185">#REF!</definedName>
    <definedName name="DANGA186">#REF!</definedName>
    <definedName name="DANGA187">#REF!</definedName>
    <definedName name="DANGA188">#REF!</definedName>
    <definedName name="DANGA189">#REF!</definedName>
    <definedName name="DANGA19">#REF!</definedName>
    <definedName name="DANGA190">#REF!</definedName>
    <definedName name="DANGA191">#REF!</definedName>
    <definedName name="DANGA192">#REF!</definedName>
    <definedName name="DANGA193">#REF!</definedName>
    <definedName name="DANGA194">#REF!</definedName>
    <definedName name="DANGA195">#REF!</definedName>
    <definedName name="DANGA196">#REF!</definedName>
    <definedName name="DANGA197">#REF!</definedName>
    <definedName name="DANGA198">#REF!</definedName>
    <definedName name="DANGA199">#REF!</definedName>
    <definedName name="DANGA2">#REF!</definedName>
    <definedName name="DANGA20">#REF!</definedName>
    <definedName name="DANGA200">#REF!</definedName>
    <definedName name="DANGA201">#REF!</definedName>
    <definedName name="DANGA202">#REF!</definedName>
    <definedName name="DANGA203">#REF!</definedName>
    <definedName name="DANGA204">#REF!</definedName>
    <definedName name="DANGA205">#REF!</definedName>
    <definedName name="DANGA206">#REF!</definedName>
    <definedName name="DANGA207">#REF!</definedName>
    <definedName name="DANGA208">#REF!</definedName>
    <definedName name="DANGA209">#REF!</definedName>
    <definedName name="DANGA21">#REF!</definedName>
    <definedName name="DANGA210">#REF!</definedName>
    <definedName name="DANGA211">#REF!</definedName>
    <definedName name="DANGA212">#REF!</definedName>
    <definedName name="DANGA213">#REF!</definedName>
    <definedName name="DANGA214">#REF!</definedName>
    <definedName name="DANGA215">#REF!</definedName>
    <definedName name="DANGA216">#REF!</definedName>
    <definedName name="DANGA217">#REF!</definedName>
    <definedName name="DANGA218">#REF!</definedName>
    <definedName name="DANGA219">#REF!</definedName>
    <definedName name="DANGA22">#REF!</definedName>
    <definedName name="DANGA220">#REF!</definedName>
    <definedName name="DANGA221">#REF!</definedName>
    <definedName name="DANGA222">#REF!</definedName>
    <definedName name="DANGA223">#REF!</definedName>
    <definedName name="DANGA224">#REF!</definedName>
    <definedName name="DANGA225">#REF!</definedName>
    <definedName name="DANGA226">#REF!</definedName>
    <definedName name="DANGA227">#REF!</definedName>
    <definedName name="DANGA228">#REF!</definedName>
    <definedName name="DANGA23">#REF!</definedName>
    <definedName name="DANGA24">#REF!</definedName>
    <definedName name="DANGA25">#REF!</definedName>
    <definedName name="DANGA26">#REF!</definedName>
    <definedName name="DANGA27">#REF!</definedName>
    <definedName name="DANGA28">#REF!</definedName>
    <definedName name="DANGA29">#REF!</definedName>
    <definedName name="DANGA3">#REF!</definedName>
    <definedName name="DANGA30">#REF!</definedName>
    <definedName name="DANGA31">#REF!</definedName>
    <definedName name="DANGA32">#REF!</definedName>
    <definedName name="DANGA33">#REF!</definedName>
    <definedName name="DANGA34">#REF!</definedName>
    <definedName name="DANGA35">#REF!</definedName>
    <definedName name="DANGA36">#REF!</definedName>
    <definedName name="DANGA37">#REF!</definedName>
    <definedName name="DANGA38">#REF!</definedName>
    <definedName name="DANGA39">#REF!</definedName>
    <definedName name="DANGA4">#REF!</definedName>
    <definedName name="DANGA40">#REF!</definedName>
    <definedName name="DANGA41">#REF!</definedName>
    <definedName name="DANGA42">#REF!</definedName>
    <definedName name="DANGA43">#REF!</definedName>
    <definedName name="DANGA44">#REF!</definedName>
    <definedName name="DANGA45">#REF!</definedName>
    <definedName name="DANGA46">#REF!</definedName>
    <definedName name="DANGA47">#REF!</definedName>
    <definedName name="DANGA48">#REF!</definedName>
    <definedName name="DANGA49">#REF!</definedName>
    <definedName name="DANGA5">#REF!</definedName>
    <definedName name="DANGA50">#REF!</definedName>
    <definedName name="DANGA51">#REF!</definedName>
    <definedName name="DANGA52">#REF!</definedName>
    <definedName name="DANGA53">#REF!</definedName>
    <definedName name="DANGA54">#REF!</definedName>
    <definedName name="DANGA55">#REF!</definedName>
    <definedName name="DANGA56">#REF!</definedName>
    <definedName name="DANGA57">#REF!</definedName>
    <definedName name="DANGA58">#REF!</definedName>
    <definedName name="DANGA59">#REF!</definedName>
    <definedName name="DANGA6">#REF!</definedName>
    <definedName name="DANGA60">#REF!</definedName>
    <definedName name="DANGA61">#REF!</definedName>
    <definedName name="DANGA62">#REF!</definedName>
    <definedName name="DANGA63">#REF!</definedName>
    <definedName name="DANGA64">#REF!</definedName>
    <definedName name="DANGA65">#REF!</definedName>
    <definedName name="DANGA66">#REF!</definedName>
    <definedName name="DANGA67">#REF!</definedName>
    <definedName name="DANGA68">#REF!</definedName>
    <definedName name="DANGA69">#REF!</definedName>
    <definedName name="DANGA7">#REF!</definedName>
    <definedName name="DANGA70">#REF!</definedName>
    <definedName name="DANGA71">#REF!</definedName>
    <definedName name="DANGA72">#REF!</definedName>
    <definedName name="DANGA73">#REF!</definedName>
    <definedName name="DANGA74">#REF!</definedName>
    <definedName name="DANGA75">#REF!</definedName>
    <definedName name="DANGA76">#REF!</definedName>
    <definedName name="DANGA77">#REF!</definedName>
    <definedName name="DANGA78">#REF!</definedName>
    <definedName name="DANGA79">#REF!</definedName>
    <definedName name="DANGA8">#REF!</definedName>
    <definedName name="DANGA80">#REF!</definedName>
    <definedName name="DANGA81">#REF!</definedName>
    <definedName name="DANGA82">#REF!</definedName>
    <definedName name="DANGA83">#REF!</definedName>
    <definedName name="DANGA84">#REF!</definedName>
    <definedName name="DANGA85">#REF!</definedName>
    <definedName name="DANGA86">#REF!</definedName>
    <definedName name="DANGA87">#REF!</definedName>
    <definedName name="DANGA88">#REF!</definedName>
    <definedName name="DANGA89">#REF!</definedName>
    <definedName name="DANGA9">#REF!</definedName>
    <definedName name="DANGA90">#REF!</definedName>
    <definedName name="DANGA91">#REF!</definedName>
    <definedName name="DANGA92">#REF!</definedName>
    <definedName name="DANGA93">#REF!</definedName>
    <definedName name="DANGA94">#REF!</definedName>
    <definedName name="DANGA95">#REF!</definedName>
    <definedName name="DANGA96">#REF!</definedName>
    <definedName name="DANGA97">#REF!</definedName>
    <definedName name="DANGA98">#REF!</definedName>
    <definedName name="DANGA99">#REF!</definedName>
    <definedName name="_xlnm.Database">#REF!</definedName>
    <definedName name="database2">#REF!</definedName>
    <definedName name="databasea">#REF!</definedName>
    <definedName name="Db">#REF!</definedName>
    <definedName name="Dbase">#REF!</definedName>
    <definedName name="ddd">#REF!</definedName>
    <definedName name="DIA">#REF!</definedName>
    <definedName name="DIF">'[13]hvac(제어동)'!#REF!</definedName>
    <definedName name="DNJS">#REF!</definedName>
    <definedName name="E">#REF!</definedName>
    <definedName name="edit__home__R_int__end__100_.5__100">#REF!</definedName>
    <definedName name="ELP">#REF!</definedName>
    <definedName name="EQU_EXHAUST">#REF!</definedName>
    <definedName name="ETC">#REF!</definedName>
    <definedName name="_xlnm.Extract">#REF!</definedName>
    <definedName name="F_CODE">#N/A</definedName>
    <definedName name="F_CODE1">#REF!</definedName>
    <definedName name="F_DES">#REF!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MA">#N/A</definedName>
    <definedName name="F_MA0">#N/A</definedName>
    <definedName name="F_MEMO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1F">#REF!</definedName>
    <definedName name="F2F">#REF!</definedName>
    <definedName name="F3F">#REF!</definedName>
    <definedName name="fff">[14]일위대가목차!$D$3:$D$9</definedName>
    <definedName name="fgdgd">[15]일위대가!$J$30</definedName>
    <definedName name="FIXT">[16]데이타!$U$23:$V$50</definedName>
    <definedName name="FN">#REF!</definedName>
    <definedName name="G">#REF!</definedName>
    <definedName name="gfdgdhdhf">[15]일위대가!$L$30</definedName>
    <definedName name="GJ">#REF!</definedName>
    <definedName name="GONGJONG">#REF!</definedName>
    <definedName name="GP견적">[17]원가!$F$40</definedName>
    <definedName name="GUMAK">#REF!</definedName>
    <definedName name="H">#REF!</definedName>
    <definedName name="H1H">#REF!</definedName>
    <definedName name="H2H">#REF!</definedName>
    <definedName name="H3H">#REF!</definedName>
    <definedName name="H4H">#REF!</definedName>
    <definedName name="han_code">[18]!han_code</definedName>
    <definedName name="hdfhdhdhdf">[15]일위대가!$H$35</definedName>
    <definedName name="hdgfd">[15]일위대가!$H$26</definedName>
    <definedName name="HH">[19]정부노임단가!$A$5:$F$215</definedName>
    <definedName name="hhh">[20]토목내역!$B$3:$R$104</definedName>
    <definedName name="HS">#REF!</definedName>
    <definedName name="htc_단가표_List">#REF!</definedName>
    <definedName name="ID">#REF!,#REF!</definedName>
    <definedName name="IN">#REF!</definedName>
    <definedName name="ITEM">[21]ITEM!#REF!</definedName>
    <definedName name="JA">#REF!</definedName>
    <definedName name="JH">[22]정부노임단가!$A$5:$F$215</definedName>
    <definedName name="JJ">[23]정부노임단가!$A$5:$F$215</definedName>
    <definedName name="JUL">#REF!</definedName>
    <definedName name="K">#REF!</definedName>
    <definedName name="KA">[24]MOTOR!$B$61:$E$68</definedName>
    <definedName name="KK">[22]정부노임단가!$A$5:$F$215</definedName>
    <definedName name="L">[25]BID!$A$3:$F$293</definedName>
    <definedName name="L1AS">#REF!</definedName>
    <definedName name="L1L">#REF!</definedName>
    <definedName name="L2L">#REF!</definedName>
    <definedName name="L3L">#REF!</definedName>
    <definedName name="L4L">#REF!</definedName>
    <definedName name="MA">#REF!</definedName>
    <definedName name="Macro1">[26]!Macro1</definedName>
    <definedName name="Macro10">[27]!Macro10</definedName>
    <definedName name="Macro11">[26]!Macro11</definedName>
    <definedName name="Macro12">[27]!Macro12</definedName>
    <definedName name="Macro13">[27]!Macro13</definedName>
    <definedName name="Macro14">[27]!Macro14</definedName>
    <definedName name="Macro2">[27]!Macro2</definedName>
    <definedName name="Macro3">[26]!Macro3</definedName>
    <definedName name="Macro4">[26]!Macro4</definedName>
    <definedName name="Macro5">[27]!Macro5</definedName>
    <definedName name="Macro6">[27]!Macro6</definedName>
    <definedName name="Macro7">[27]!Macro7</definedName>
    <definedName name="Macro8">[27]!Macro8</definedName>
    <definedName name="Macro9">[27]!Macro9</definedName>
    <definedName name="Main">#REF!</definedName>
    <definedName name="MAINPART">#REF!</definedName>
    <definedName name="mm" hidden="1">{#N/A,#N/A,TRUE,"토적및재료집계";#N/A,#N/A,TRUE,"토적및재료집계";#N/A,#N/A,TRUE,"단위량"}</definedName>
    <definedName name="MNHL">[26]Sheet1!$A$4:$H$5</definedName>
    <definedName name="MONEY">#REF!,#REF!</definedName>
    <definedName name="NAME">#REF!</definedName>
    <definedName name="NHL">[28]터널조도!$AR$19:$AT$25</definedName>
    <definedName name="NO">#REF!</definedName>
    <definedName name="NOMUBY">#REF!</definedName>
    <definedName name="oo">'[6]동원(3)'!#REF!</definedName>
    <definedName name="P" hidden="1">#REF!</definedName>
    <definedName name="PAVE">#REF!</definedName>
    <definedName name="PE">#REF!</definedName>
    <definedName name="PEE">[12]DATA!$N$4:$P$12</definedName>
    <definedName name="Perennial">#REF!</definedName>
    <definedName name="Perennial_rydgrass">#REF!</definedName>
    <definedName name="PET">#REF!</definedName>
    <definedName name="PH">#REF!</definedName>
    <definedName name="PIPE">#REF!</definedName>
    <definedName name="PL">#REF!</definedName>
    <definedName name="PLANT_JE_GWAN_GONG">#REF!</definedName>
    <definedName name="PN">#REF!</definedName>
    <definedName name="pp">#REF!,#REF!</definedName>
    <definedName name="ppp">[29]!Macro9</definedName>
    <definedName name="PRICE">#REF!</definedName>
    <definedName name="_xlnm.Print_Area" localSheetId="2">공종별내역서_건축!$A$1:$M$72</definedName>
    <definedName name="_xlnm.Print_Area" localSheetId="1">공종별집계표!$A$1:$M$24</definedName>
    <definedName name="_xlnm.Print_Area" localSheetId="5">단가대비표_건축!$A$1:$X$65</definedName>
    <definedName name="_xlnm.Print_Area" localSheetId="4">일위대가_건축!$A$2:$M$247</definedName>
    <definedName name="_xlnm.Print_Area" localSheetId="3">일위대가목록_건축!$A$1:$J$88</definedName>
    <definedName name="_xlnm.Print_Area">#REF!</definedName>
    <definedName name="Print_Area_MI">#REF!</definedName>
    <definedName name="PRINT_TITELS">#REF!</definedName>
    <definedName name="print_titiles">#REF!</definedName>
    <definedName name="PRINT_TITLE">[30]의정부문예회관변경내역!#REF!</definedName>
    <definedName name="PRINT_TITLEES">#REF!</definedName>
    <definedName name="_xlnm.Print_Titles" localSheetId="2">공종별내역서_건축!$2:$4</definedName>
    <definedName name="_xlnm.Print_Titles" localSheetId="1">공종별집계표!$1:$4</definedName>
    <definedName name="_xlnm.Print_Titles" localSheetId="5">단가대비표_건축!$1:$4</definedName>
    <definedName name="_xlnm.Print_Titles" localSheetId="0">원가계산서!$1:$3</definedName>
    <definedName name="_xlnm.Print_Titles" localSheetId="4">일위대가_건축!$2:$4</definedName>
    <definedName name="_xlnm.Print_Titles" localSheetId="3">일위대가목록_건축!$1:$3</definedName>
    <definedName name="_xlnm.Print_Titles">#REF!</definedName>
    <definedName name="PRINT_TITLES_MI">#N/A</definedName>
    <definedName name="PRINT_TITLESS">#REF!</definedName>
    <definedName name="PT">#REF!</definedName>
    <definedName name="Q">#REF!</definedName>
    <definedName name="Q0245되메우기불량">[11]중기터파기!#REF!</definedName>
    <definedName name="Q0245사석불량">[11]중기터파기!#REF!</definedName>
    <definedName name="Q0245사석야간">[11]중기터파기!#REF!</definedName>
    <definedName name="Q0245토사불량">[11]중기터파기!#REF!</definedName>
    <definedName name="Q0245토사야간">[11]중기터파기!#REF!</definedName>
    <definedName name="Q04135되메우기불량">[11]중기터파기!#REF!</definedName>
    <definedName name="Q04135사석불량">[11]중기터파기!#REF!</definedName>
    <definedName name="Q04135사석야간">[11]중기터파기!#REF!</definedName>
    <definedName name="Q04135토사불량">[11]중기터파기!#REF!</definedName>
    <definedName name="Q04135토사야간">[11]중기터파기!#REF!</definedName>
    <definedName name="Q0490되메우기">[11]중기터파기!#REF!</definedName>
    <definedName name="Q0490되메우기불량">[11]중기터파기!#REF!</definedName>
    <definedName name="Q0490토사불량">[11]중기터파기!#REF!</definedName>
    <definedName name="Q0790되메우기불량">[11]중기터파기!#REF!</definedName>
    <definedName name="QQ">#REF!</definedName>
    <definedName name="_xlnm.Recorder">#REF!</definedName>
    <definedName name="S">#REF!</definedName>
    <definedName name="S2L">#REF!</definedName>
    <definedName name="SA">#REF!</definedName>
    <definedName name="SFSDFS">#REF!</definedName>
    <definedName name="SHT">#REF!</definedName>
    <definedName name="SIL">[16]데이타!$R$23:$S$32</definedName>
    <definedName name="SORT" hidden="1">#REF!</definedName>
    <definedName name="SPEC">#REF!</definedName>
    <definedName name="SS">#REF!</definedName>
    <definedName name="sss" hidden="1">{#N/A,#N/A,FALSE,"전력간선"}</definedName>
    <definedName name="SubDic">#REF!</definedName>
    <definedName name="sung">#N/A</definedName>
    <definedName name="SUP">#REF!</definedName>
    <definedName name="T">#REF!</definedName>
    <definedName name="T_BAR">#REF!</definedName>
    <definedName name="Tall">#REF!</definedName>
    <definedName name="Tall_lesue">#REF!</definedName>
    <definedName name="TBAR">#REF!</definedName>
    <definedName name="test">#REF!</definedName>
    <definedName name="TO">#REF!</definedName>
    <definedName name="TR510300간재">[31]G.R300경비!$F$15</definedName>
    <definedName name="TR510300노무">[31]G.R300경비!$F$17</definedName>
    <definedName name="TR510300손료">[31]G.R300경비!$F$6</definedName>
    <definedName name="TTT">[32]일위대가목차!$D$3:$D$9</definedName>
    <definedName name="TYPE">#REF!</definedName>
    <definedName name="TYPEEA">#REF!</definedName>
    <definedName name="TYU">[0]!TYU</definedName>
    <definedName name="UNIT">#REF!</definedName>
    <definedName name="uu">[33]DATA!$B$4:$F$495</definedName>
    <definedName name="uyt">[34]설계명세서!#REF!</definedName>
    <definedName name="U볼트">#REF!</definedName>
    <definedName name="U볼트578">#REF!</definedName>
    <definedName name="WA">#REF!</definedName>
    <definedName name="WER">#N/A</definedName>
    <definedName name="WL">#REF!</definedName>
    <definedName name="WN">#REF!</definedName>
    <definedName name="wrn.교육청." hidden="1">{#N/A,#N/A,FALSE,"전력간선"}</definedName>
    <definedName name="wrn.신용찬." hidden="1">{#N/A,#N/A,TRUE,"토적및재료집계";#N/A,#N/A,TRUE,"토적및재료집계";#N/A,#N/A,TRUE,"단위량"}</definedName>
    <definedName name="XlDlg">1</definedName>
    <definedName name="YU">[0]!YU</definedName>
    <definedName name="z">[15]일위대가!$L$22</definedName>
    <definedName name="ZP">#REF!</definedName>
    <definedName name="ㄱ">#REF!</definedName>
    <definedName name="ㄱ_형강">#REF!</definedName>
    <definedName name="ㄱㄱㄷ" hidden="1">{#N/A,#N/A,TRUE,"토적및재료집계";#N/A,#N/A,TRUE,"토적및재료집계";#N/A,#N/A,TRUE,"단위량"}</definedName>
    <definedName name="ㄱ형강">#REF!</definedName>
    <definedName name="가">#REF!</definedName>
    <definedName name="가로등부표1">[35]!Macro13</definedName>
    <definedName name="가로등부표2">#REF!,#REF!</definedName>
    <definedName name="가설공사안내">'[36]AS포장복구 '!#REF!</definedName>
    <definedName name="가설사무실">#REF!</definedName>
    <definedName name="가시나무R4">[37]데이타!$E$2</definedName>
    <definedName name="가시나무R5">[37]데이타!$E$3</definedName>
    <definedName name="가시나무R6">[37]데이타!$E$4</definedName>
    <definedName name="가시나무R8">[37]데이타!$E$5</definedName>
    <definedName name="가이즈까향1204">[37]데이타!$E$6</definedName>
    <definedName name="가이즈까향1505">[37]데이타!$E$7</definedName>
    <definedName name="가이즈까향2006">[37]데이타!$E$8</definedName>
    <definedName name="가이즈까향2008">[37]데이타!$E$9</definedName>
    <definedName name="가이즈까향2510">[37]데이타!$E$10</definedName>
    <definedName name="가중나무B10">[37]데이타!$E$19</definedName>
    <definedName name="가중나무B4">[37]데이타!$E$15</definedName>
    <definedName name="가중나무B5">[37]데이타!$E$16</definedName>
    <definedName name="가중나무B6">[37]데이타!$E$17</definedName>
    <definedName name="가중나무B8">[37]데이타!$E$18</definedName>
    <definedName name="각재_육송">#REF!</definedName>
    <definedName name="간접노무비">#REF!</definedName>
    <definedName name="간접노무비요율">#REF!</definedName>
    <definedName name="간접노무비표">#REF!</definedName>
    <definedName name="감R10">[37]데이타!$E$24</definedName>
    <definedName name="감R12">[37]데이타!$E$25</definedName>
    <definedName name="감R15">[37]데이타!$E$26</definedName>
    <definedName name="감R5">[37]데이타!$E$20</definedName>
    <definedName name="감R6">[37]데이타!$E$21</definedName>
    <definedName name="감R7">[37]데이타!$E$22</definedName>
    <definedName name="감R8">[37]데이타!$E$23</definedName>
    <definedName name="갑지">[38]갑지!#REF!</definedName>
    <definedName name="갑지다">[39]인제내역!$A$2:$AH$281</definedName>
    <definedName name="개">#N/A</definedName>
    <definedName name="개나리12">[37]데이타!$E$31</definedName>
    <definedName name="개나리3">[37]데이타!$E$27</definedName>
    <definedName name="개나리5">[37]데이타!$E$28</definedName>
    <definedName name="개나리7">[37]데이타!$E$29</definedName>
    <definedName name="개나리9">[37]데이타!$E$30</definedName>
    <definedName name="개보수">#REF!</definedName>
    <definedName name="개수">#REF!</definedName>
    <definedName name="개쉬땅1204">[37]데이타!$E$32</definedName>
    <definedName name="개쉬땅1506">[37]데이타!$E$33</definedName>
    <definedName name="건축" hidden="1">{#N/A,#N/A,TRUE,"토적및재료집계";#N/A,#N/A,TRUE,"토적및재료집계";#N/A,#N/A,TRUE,"단위량"}</definedName>
    <definedName name="겉지">[0]!겉지</definedName>
    <definedName name="견적갑">[40]내역기초!#REF!</definedName>
    <definedName name="견적결과보고서">#REF!</definedName>
    <definedName name="견적서">[0]!견적서</definedName>
    <definedName name="견적품의">#REF!</definedName>
    <definedName name="겹동백1002">[37]데이타!$E$145</definedName>
    <definedName name="겹동백1204">[37]데이타!$E$146</definedName>
    <definedName name="겹동백1506">[37]데이타!$E$147</definedName>
    <definedName name="겹벗R6">[37]데이타!$E$34</definedName>
    <definedName name="겹벗R8">[37]데이타!$E$35</definedName>
    <definedName name="겹철쭉0304">[37]데이타!$E$36</definedName>
    <definedName name="겹철쭉0506">[37]데이타!$E$37</definedName>
    <definedName name="겹철쭉0608">[37]데이타!$E$38</definedName>
    <definedName name="겹철쭉0810">[37]데이타!$E$39</definedName>
    <definedName name="겹철쭉0812">[37]데이타!$E$40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[41]일위대가표!#REF!</definedName>
    <definedName name="경비2">[42]일위대가표!#REF!</definedName>
    <definedName name="경비합">#REF!</definedName>
    <definedName name="경유">#REF!</definedName>
    <definedName name="계">#REF!</definedName>
    <definedName name="계수B5">[37]데이타!$E$41</definedName>
    <definedName name="계수B6">[37]데이타!$E$42</definedName>
    <definedName name="계수B8">[37]데이타!$E$43</definedName>
    <definedName name="계획표">#REF!</definedName>
    <definedName name="고광3">[37]데이타!$E$44</definedName>
    <definedName name="고광5">[37]데이타!$E$45</definedName>
    <definedName name="고재">#REF!</definedName>
    <definedName name="고케">#REF!</definedName>
    <definedName name="골재Q모래불량">[11]변수값!#REF!</definedName>
    <definedName name="골재Q자갈불량">[11]변수값!#REF!</definedName>
    <definedName name="골재Q잡석불량">[11]변수값!#REF!</definedName>
    <definedName name="곰솔2508">[43]데이타!$E$46</definedName>
    <definedName name="곰솔3010">[37]데이타!$E$47</definedName>
    <definedName name="곰솔R10">[37]데이타!$E$48</definedName>
    <definedName name="곰솔R12">[37]데이타!$E$49</definedName>
    <definedName name="곰솔R15">[37]데이타!$E$50</definedName>
    <definedName name="공급">[44]작성!$C$12:$E$17,[44]작성!$H$12:$J$19</definedName>
    <definedName name="공사명">[45]기초자료입력!$B$5</definedName>
    <definedName name="공사원가계산서" hidden="1">{#N/A,#N/A,TRUE,"토적및재료집계";#N/A,#N/A,TRUE,"토적및재료집계";#N/A,#N/A,TRUE,"단위량"}</definedName>
    <definedName name="공압축3.5간재">'[46]기계경비(시간당)'!$H$248</definedName>
    <definedName name="공압축3.5노무">'[46]기계경비(시간당)'!$H$244</definedName>
    <definedName name="공압축3.5노무야간">'[46]기계경비(시간당)'!$H$245</definedName>
    <definedName name="공압축3.5손료">'[46]기계경비(시간당)'!$H$243</definedName>
    <definedName name="공압축7.1간재">'[46]기계경비(시간당)'!$H$256</definedName>
    <definedName name="공압축7.1노무">'[46]기계경비(시간당)'!$H$252</definedName>
    <definedName name="공압축7.1노무야간">'[46]기계경비(시간당)'!$H$253</definedName>
    <definedName name="공압축7.1손료">'[46]기계경비(시간당)'!$H$251</definedName>
    <definedName name="공원계산서" hidden="1">{#N/A,#N/A,TRUE,"토적및재료집계";#N/A,#N/A,TRUE,"토적및재료집계";#N/A,#N/A,TRUE,"단위량"}</definedName>
    <definedName name="공장동" hidden="1">#REF!</definedName>
    <definedName name="공정량">#REF!</definedName>
    <definedName name="공종갯수">#REF!</definedName>
    <definedName name="관급">#REF!,#REF!,#REF!</definedName>
    <definedName name="관급액">#REF!</definedName>
    <definedName name="관련서류">[0]!관련서류</definedName>
    <definedName name="관로총괄">#REF!</definedName>
    <definedName name="관용접300간재">[31]G.R300경비!$F$109</definedName>
    <definedName name="관용접300노무">[31]G.R300경비!$F$114</definedName>
    <definedName name="관절단300간재">[31]G.R300경비!$F$95</definedName>
    <definedName name="관절단300노무">[31]G.R300경비!$F$103</definedName>
    <definedName name="광나무1003">[37]데이타!$E$51</definedName>
    <definedName name="광나무1203">[37]데이타!$E$52</definedName>
    <definedName name="광나무1506">[37]데이타!$E$53</definedName>
    <definedName name="광편백0405">[37]데이타!$E$153</definedName>
    <definedName name="광편백0507">[37]데이타!$E$154</definedName>
    <definedName name="광편백0509">[37]데이타!$E$155</definedName>
    <definedName name="교량명">#REF!</definedName>
    <definedName name="교량받침">[0]!교량받침</definedName>
    <definedName name="교량받침1">[0]!교량받침1</definedName>
    <definedName name="교량받침이다">[0]!교량받침이다</definedName>
    <definedName name="구매">#REF!</definedName>
    <definedName name="구상나무1505">[37]데이타!$E$69</definedName>
    <definedName name="구상나무2008">[37]데이타!$E$70</definedName>
    <definedName name="구상나무2510">[37]데이타!$E$71</definedName>
    <definedName name="구상나무3012">[37]데이타!$E$72</definedName>
    <definedName name="구조물공">#REF!</definedName>
    <definedName name="금송1006">[37]데이타!$E$73</definedName>
    <definedName name="금송1208">[37]데이타!$E$74</definedName>
    <definedName name="금송1510">[37]데이타!$E$75</definedName>
    <definedName name="기계설치대장소노무">[31]G.R300경비!$F$131</definedName>
    <definedName name="기성내역">[0]!기성내역</definedName>
    <definedName name="기성집계">#REF!</definedName>
    <definedName name="기초액">#REF!</definedName>
    <definedName name="기타경비" hidden="1">{#N/A,#N/A,TRUE,"토적및재료집계";#N/A,#N/A,TRUE,"토적및재료집계";#N/A,#N/A,TRUE,"단위량"}</definedName>
    <definedName name="기타경비요율">#REF!</definedName>
    <definedName name="기타경비표">#REF!</definedName>
    <definedName name="꼬치">#REF!</definedName>
    <definedName name="꽃복숭아R3">[37]데이타!$E$58</definedName>
    <definedName name="꽃복숭아R4">[37]데이타!$E$59</definedName>
    <definedName name="꽃복숭아R5">[37]데이타!$E$60</definedName>
    <definedName name="꽃사과R10">[37]데이타!$E$64</definedName>
    <definedName name="꽃사과R4">[37]데이타!$E$61</definedName>
    <definedName name="꽃사과R6">[37]데이타!$E$62</definedName>
    <definedName name="꽃사과R8">[37]데이타!$E$63</definedName>
    <definedName name="꽃아그배R10">[37]데이타!$E$68</definedName>
    <definedName name="꽃아그배R4">[37]데이타!$E$65</definedName>
    <definedName name="꽃아그배R6">[37]데이타!$E$66</definedName>
    <definedName name="꽃아그배R8">[37]데이타!$E$67</definedName>
    <definedName name="꽝꽝0304">[37]데이타!$E$54</definedName>
    <definedName name="꽝꽝0406">[37]데이타!$E$55</definedName>
    <definedName name="꽝꽝0508">[37]데이타!$E$56</definedName>
    <definedName name="꽝꽝0610">[37]데이타!$E$57</definedName>
    <definedName name="ㄴ">#REF!</definedName>
    <definedName name="ㄴㄴ">#REF!</definedName>
    <definedName name="ㄴㄴㄴ">#REF!</definedName>
    <definedName name="ㄴㄴㄴㄴ">#REF!</definedName>
    <definedName name="ㄴㄴㄴㄴㄴ">#REF!</definedName>
    <definedName name="낙상홍1004">[37]데이타!$E$76</definedName>
    <definedName name="낙상홍1506">[37]데이타!$E$77</definedName>
    <definedName name="낙상홍1808">[37]데이타!$E$78</definedName>
    <definedName name="낙상홍2010">[37]데이타!$E$79</definedName>
    <definedName name="낙상홍2515">[37]데이타!$E$80</definedName>
    <definedName name="낙우송R10">[37]데이타!$E$84</definedName>
    <definedName name="낙우송R12">[37]데이타!$E$85</definedName>
    <definedName name="낙우송R5">[37]데이타!$E$81</definedName>
    <definedName name="낙우송R6">[37]데이타!$E$82</definedName>
    <definedName name="낙우송R8">[37]데이타!$E$83</definedName>
    <definedName name="남대문">[47]남대문빌딩!$B$3:$G$66</definedName>
    <definedName name="내부판넬_목재문">#REF!</definedName>
    <definedName name="내부판넬_벽">#REF!</definedName>
    <definedName name="내역">#REF!</definedName>
    <definedName name="내역2">#REF!</definedName>
    <definedName name="내전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르웨이R12">[37]데이타!$E$90</definedName>
    <definedName name="노르웨이R15">[37]데이타!$E$91</definedName>
    <definedName name="노르웨이R4">[37]데이타!$E$86</definedName>
    <definedName name="노르웨이R5">[37]데이타!$E$87</definedName>
    <definedName name="노르웨이R6">[37]데이타!$E$88</definedName>
    <definedName name="노르웨이R8">[37]데이타!$E$89</definedName>
    <definedName name="노무비">#REF!</definedName>
    <definedName name="노무비계">[34]예산명세서!#REF!</definedName>
    <definedName name="노무비합">#REF!</definedName>
    <definedName name="노부비">#REF!</definedName>
    <definedName name="노임">#REF!</definedName>
    <definedName name="노임단가">#REF!</definedName>
    <definedName name="노출형">[16]DATA!$E$50:$F$59</definedName>
    <definedName name="녹막이페인트">#REF!</definedName>
    <definedName name="눈향L06">[37]데이타!$E$92</definedName>
    <definedName name="눈향L08">[37]데이타!$E$93</definedName>
    <definedName name="눈향L10">[37]데이타!$E$94</definedName>
    <definedName name="눈향L14">[37]데이타!$E$95</definedName>
    <definedName name="눈향L20">[37]데이타!$E$96</definedName>
    <definedName name="느릅R10">[37]데이타!$E$100</definedName>
    <definedName name="느릅R4">[37]데이타!$E$97</definedName>
    <definedName name="느릅R5">[37]데이타!$E$98</definedName>
    <definedName name="느릅R8">[43]데이타!$E$99</definedName>
    <definedName name="느티R10">[43]데이타!$E$104</definedName>
    <definedName name="느티R12">[37]데이타!$E$105</definedName>
    <definedName name="느티R15">[37]데이타!$E$106</definedName>
    <definedName name="느티R18">[37]데이타!$E$107</definedName>
    <definedName name="느티R20">[37]데이타!$E$108</definedName>
    <definedName name="느티R25">[37]데이타!$E$109</definedName>
    <definedName name="느티R30">[37]데이타!$E$110</definedName>
    <definedName name="느티R5">[37]데이타!$E$101</definedName>
    <definedName name="느티R6">[37]데이타!$E$102</definedName>
    <definedName name="느티R8">[37]데이타!$E$103</definedName>
    <definedName name="능소화R2">[37]데이타!$E$111</definedName>
    <definedName name="능소화R4">[37]데이타!$E$112</definedName>
    <definedName name="능소화R6">[37]데이타!$E$113</definedName>
    <definedName name="ㄷ" hidden="1">{#N/A,#N/A,TRUE,"토적및재료집계";#N/A,#N/A,TRUE,"토적및재료집계";#N/A,#N/A,TRUE,"단위량"}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</definedName>
    <definedName name="단가비교">[41]일위대가표!#REF!</definedName>
    <definedName name="단가비교표">#REF!,#REF!</definedName>
    <definedName name="단가산출">[0]!단가산출</definedName>
    <definedName name="단가산출서">#REF!</definedName>
    <definedName name="단가산출선내부세로선">[48]Macro1!#REF!</definedName>
    <definedName name="단가테이블">'[46]기계경비(시간당)'!$C$1:$F$58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">#REF!</definedName>
    <definedName name="담쟁이L03">[37]데이타!$E$114</definedName>
    <definedName name="대왕참R10">[37]데이타!$E$118</definedName>
    <definedName name="대왕참R4">[37]데이타!$E$115</definedName>
    <definedName name="대왕참R6">[37]데이타!$E$116</definedName>
    <definedName name="대왕참R8">[37]데이타!$E$117</definedName>
    <definedName name="대추R10">[37]데이타!$E$123</definedName>
    <definedName name="대추R4">[37]데이타!$E$119</definedName>
    <definedName name="대추R5">[37]데이타!$E$120</definedName>
    <definedName name="대추R6">[37]데이타!$E$121</definedName>
    <definedName name="대추R8">[37]데이타!$E$122</definedName>
    <definedName name="덕_트_공">[49]!DUCT_GONG</definedName>
    <definedName name="덩굴장미3">[37]데이타!$E$128</definedName>
    <definedName name="덩굴장미4">[37]데이타!$E$129</definedName>
    <definedName name="덩굴장미5">[37]데이타!$E$130</definedName>
    <definedName name="도금비">#REF!</definedName>
    <definedName name="도금비1">#REF!</definedName>
    <definedName name="도급공사비">'[50]2공구산출내역'!#REF!</definedName>
    <definedName name="도급액">#REF!</definedName>
    <definedName name="도입">#REF!</definedName>
    <definedName name="도장">[34]설계명세서!#REF!</definedName>
    <definedName name="독일가문비1206">[37]데이타!$E$131</definedName>
    <definedName name="독일가문비1508">[37]데이타!$E$132</definedName>
    <definedName name="독일가문비2010">[37]데이타!$E$133</definedName>
    <definedName name="독일가문비2512">[37]데이타!$E$134</definedName>
    <definedName name="독일가문비3015">[37]데이타!$E$135</definedName>
    <definedName name="독일가문비3518">[37]데이타!$E$136</definedName>
    <definedName name="돈나무0504">[37]데이타!$E$137</definedName>
    <definedName name="돈나무0805">[37]데이타!$E$138</definedName>
    <definedName name="돈나무1007">[37]데이타!$E$139</definedName>
    <definedName name="돈나무1210">[37]데이타!$E$140</definedName>
    <definedName name="동구연숩" hidden="1">{#N/A,#N/A,FALSE,"전력간선"}</definedName>
    <definedName name="동백1002">[37]데이타!$E$141</definedName>
    <definedName name="동백1204">[37]데이타!$E$142</definedName>
    <definedName name="동백1506">[37]데이타!$E$143</definedName>
    <definedName name="동백1808">[37]데이타!$E$144</definedName>
    <definedName name="등R2">[37]데이타!$E$156</definedName>
    <definedName name="등R4">[37]데이타!$E$157</definedName>
    <definedName name="등R6">[37]데이타!$E$158</definedName>
    <definedName name="등R8">[37]데이타!$E$159</definedName>
    <definedName name="때죽R10">[37]데이타!$E$127</definedName>
    <definedName name="때죽R4">[37]데이타!$E$124</definedName>
    <definedName name="때죽R6">[37]데이타!$E$125</definedName>
    <definedName name="때죽R8">[37]데이타!$E$126</definedName>
    <definedName name="ㄹ">#REF!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라바콘">#REF!</definedName>
    <definedName name="램머Q간재">[46]램머!$D$20</definedName>
    <definedName name="램머Q간재10">[46]램머!$F$20</definedName>
    <definedName name="램머Q간재야간">[46]램머!$J$20</definedName>
    <definedName name="램머Q노무">[46]램머!$D$21</definedName>
    <definedName name="램머Q노무10">[46]램머!$F$21</definedName>
    <definedName name="램머Q노무야간">[46]램머!$J$21</definedName>
    <definedName name="램머Q손료">[46]램머!$D$22</definedName>
    <definedName name="램머Q손료10">[46]램머!$F$22</definedName>
    <definedName name="램머Q손료야간">[46]램머!$J$22</definedName>
    <definedName name="램머간재">'[46]기계경비(시간당)'!$H$170</definedName>
    <definedName name="램머노무">'[46]기계경비(시간당)'!$H$166</definedName>
    <definedName name="램머노무야간">'[46]기계경비(시간당)'!$H$167</definedName>
    <definedName name="램머손료">'[46]기계경비(시간당)'!$H$165</definedName>
    <definedName name="레미콘">#REF!</definedName>
    <definedName name="루우프시트">#REF!</definedName>
    <definedName name="ㅀ" hidden="1">{#N/A,#N/A,TRUE,"토적및재료집계";#N/A,#N/A,TRUE,"토적및재료집계";#N/A,#N/A,TRUE,"단위량"}</definedName>
    <definedName name="ㅀㄹ" hidden="1">{#N/A,#N/A,TRUE,"토적및재료집계";#N/A,#N/A,TRUE,"토적및재료집계";#N/A,#N/A,TRUE,"단위량"}</definedName>
    <definedName name="ㅁ1">#REF!</definedName>
    <definedName name="ㅁ1382">#REF!</definedName>
    <definedName name="ㅁ440">#REF!</definedName>
    <definedName name="ㅁ500">[51]Baby일위대가!#REF!</definedName>
    <definedName name="ㅁ8529">#REF!</definedName>
    <definedName name="ㅁㅁㅁ">[52]을지!$A$1:$IV$2</definedName>
    <definedName name="마가목R3">[37]데이타!$E$160</definedName>
    <definedName name="마가목R5">[37]데이타!$E$161</definedName>
    <definedName name="마가목R7">[37]데이타!$E$162</definedName>
    <definedName name="마대">#REF!</definedName>
    <definedName name="말발도리1003">[37]데이타!$E$163</definedName>
    <definedName name="말발도리1204">[37]데이타!$E$164</definedName>
    <definedName name="말발도리1506">[37]데이타!$E$165</definedName>
    <definedName name="매입개방">[16]DATA!$E$6:$F$15</definedName>
    <definedName name="매자0804">[37]데이타!$E$166</definedName>
    <definedName name="매자1005">[37]데이타!$E$167</definedName>
    <definedName name="매크로10">#REF!</definedName>
    <definedName name="매크로11">#REF!</definedName>
    <definedName name="매크로12">#REF!</definedName>
    <definedName name="매크로13">#REF!</definedName>
    <definedName name="매크로14">#REF!</definedName>
    <definedName name="매크로15">#REF!</definedName>
    <definedName name="매크로5">#REF!</definedName>
    <definedName name="매크로6">#REF!</definedName>
    <definedName name="매크로7">#REF!</definedName>
    <definedName name="매크로8">#REF!</definedName>
    <definedName name="매크로9">#REF!</definedName>
    <definedName name="매화R10">[37]데이타!$E$174</definedName>
    <definedName name="매화R4">[37]데이타!$E$171</definedName>
    <definedName name="매화R6">[37]데이타!$E$172</definedName>
    <definedName name="매화R8">[37]데이타!$E$173</definedName>
    <definedName name="메1">#REF!</definedName>
    <definedName name="메타B10">[37]데이타!$E$179</definedName>
    <definedName name="메타B12">[37]데이타!$E$180</definedName>
    <definedName name="메타B15">[37]데이타!$E$181</definedName>
    <definedName name="메타B18">[37]데이타!$E$182</definedName>
    <definedName name="메타B4">[37]데이타!$E$175</definedName>
    <definedName name="메타B5">[37]데이타!$E$176</definedName>
    <definedName name="메타B6">[37]데이타!$E$177</definedName>
    <definedName name="메타B8">[37]데이타!$E$178</definedName>
    <definedName name="명자0604">[37]데이타!$E$183</definedName>
    <definedName name="명자0805">[37]데이타!$E$184</definedName>
    <definedName name="명자1006">[37]데이타!$E$185</definedName>
    <definedName name="명자1208">[37]데이타!$E$186</definedName>
    <definedName name="명칭">#REF!</definedName>
    <definedName name="모감주R10">[37]데이타!$E$190</definedName>
    <definedName name="모감주R4">[37]데이타!$E$187</definedName>
    <definedName name="모감주R6">[37]데이타!$E$188</definedName>
    <definedName name="모감주R8">[37]데이타!$E$189</definedName>
    <definedName name="모과2005">[37]데이타!$E$191</definedName>
    <definedName name="모과2507">[37]데이타!$E$192</definedName>
    <definedName name="모과R10">[37]데이타!$E$195</definedName>
    <definedName name="모과R12">[37]데이타!$E$196</definedName>
    <definedName name="모과R15">[37]데이타!$E$197</definedName>
    <definedName name="모과R20">[37]데이타!$E$198</definedName>
    <definedName name="모과R25">[37]데이타!$E$199</definedName>
    <definedName name="모과R5">[37]데이타!$E$193</definedName>
    <definedName name="모과R8">[37]데이타!$E$194</definedName>
    <definedName name="모란5가지">[37]데이타!$E$200</definedName>
    <definedName name="모란6가지">[37]데이타!$E$201</definedName>
    <definedName name="모래">#REF!</definedName>
    <definedName name="목련R10">[37]데이타!$E$206</definedName>
    <definedName name="목련R12">[37]데이타!$E$207</definedName>
    <definedName name="목련R15">[37]데이타!$E$208</definedName>
    <definedName name="목련R20">[37]데이타!$E$209</definedName>
    <definedName name="목련R4">[37]데이타!$E$202</definedName>
    <definedName name="목련R5">[37]데이타!$E$203</definedName>
    <definedName name="목련R6">[37]데이타!$E$204</definedName>
    <definedName name="목련R8">[37]데이타!$E$205</definedName>
    <definedName name="목서1506">[37]데이타!$E$213</definedName>
    <definedName name="목서2012">[37]데이타!$E$214</definedName>
    <definedName name="목서2515">[37]데이타!$E$215</definedName>
    <definedName name="목수국1006">[37]데이타!$E$210</definedName>
    <definedName name="목수국1208">[37]데이타!$E$211</definedName>
    <definedName name="목수국1510">[37]데이타!$E$212</definedName>
    <definedName name="무궁화1003">[37]데이타!$E$216</definedName>
    <definedName name="무궁화1203">[37]데이타!$E$217</definedName>
    <definedName name="무궁화1504">[37]데이타!$E$218</definedName>
    <definedName name="무궁화1805">[37]데이타!$E$219</definedName>
    <definedName name="무궁화2006">[37]데이타!$E$220</definedName>
    <definedName name="물푸레R5">[37]데이타!$E$221</definedName>
    <definedName name="물푸레R6">[37]데이타!$E$222</definedName>
    <definedName name="물푸레R8">[37]데이타!$E$223</definedName>
    <definedName name="미선0804">[37]데이타!$E$224</definedName>
    <definedName name="미선1206">[37]데이타!$E$225</definedName>
    <definedName name="미수리">#REF!</definedName>
    <definedName name="ㅂ" hidden="1">{#N/A,#N/A,TRUE,"토적및재료집계";#N/A,#N/A,TRUE,"토적및재료집계";#N/A,#N/A,TRUE,"단위량"}</definedName>
    <definedName name="ㅂㅂ">[0]!ㅂㅂ</definedName>
    <definedName name="박공판넬">#REF!</definedName>
    <definedName name="반송1012">[37]데이타!$E$148</definedName>
    <definedName name="반송1215">[37]데이타!$E$149</definedName>
    <definedName name="반송1518">[37]데이타!$E$150</definedName>
    <definedName name="반송1520">[37]데이타!$E$151</definedName>
    <definedName name="반송2022">[37]데이타!$E$152</definedName>
    <definedName name="받침철물">#REF!</definedName>
    <definedName name="방진고무">#REF!</definedName>
    <definedName name="배">#REF!</definedName>
    <definedName name="배관공계">#REF!</definedName>
    <definedName name="배수공">#REF!</definedName>
    <definedName name="배전">#REF!</definedName>
    <definedName name="백02간재">'[46]기계경비(시간당)'!$H$161</definedName>
    <definedName name="백02간재티스제외">'[46]기계경비(시간당)'!$H$162</definedName>
    <definedName name="백02노무">'[46]기계경비(시간당)'!$H$153</definedName>
    <definedName name="백02노무야간">'[46]기계경비(시간당)'!$H$157</definedName>
    <definedName name="백02손료">'[46]기계경비(시간당)'!$H$149</definedName>
    <definedName name="백04간재">'[46]기계경비(시간당)'!$H$145</definedName>
    <definedName name="백04간재티스제외">'[46]기계경비(시간당)'!$H$146</definedName>
    <definedName name="백04노무">'[46]기계경비(시간당)'!$H$137</definedName>
    <definedName name="백04노무야간">'[46]기계경비(시간당)'!$H$141</definedName>
    <definedName name="백04손료">'[46]기계경비(시간당)'!$H$133</definedName>
    <definedName name="백07간재">'[46]기계경비(시간당)'!$H$129</definedName>
    <definedName name="백07노무">'[46]기계경비(시간당)'!$H$121</definedName>
    <definedName name="백07손료">'[46]기계경비(시간당)'!$H$117</definedName>
    <definedName name="번호">#REF!</definedName>
    <definedName name="베이스찬넬">#REF!</definedName>
    <definedName name="변경비교">#REF!</definedName>
    <definedName name="변경이유서">[0]!변경이유서</definedName>
    <definedName name="변경이유서1">[0]!변경이유서1</definedName>
    <definedName name="보온공계">#REF!</definedName>
    <definedName name="보인">#REF!</definedName>
    <definedName name="보통인부">[43]데이타!$E$659</definedName>
    <definedName name="보통인부B10">[37]식재인부!$C$24</definedName>
    <definedName name="보통인부B4이하">[37]식재인부!$C$18</definedName>
    <definedName name="보통인부B5">[37]식재인부!$C$19</definedName>
    <definedName name="보통인부B6">[37]식재인부!$C$20</definedName>
    <definedName name="보통인부B8">[37]식재인부!$C$22</definedName>
    <definedName name="보통인부R10">[37]식재인부!$C$54</definedName>
    <definedName name="보통인부R12">[37]식재인부!$C$56</definedName>
    <definedName name="보통인부R15">[37]식재인부!$C$59</definedName>
    <definedName name="보통인부R4이하">[37]식재인부!$C$48</definedName>
    <definedName name="보통인부R5">[37]식재인부!$C$49</definedName>
    <definedName name="보통인부R6">[37]식재인부!$C$50</definedName>
    <definedName name="보통인부R7">[37]식재인부!$C$51</definedName>
    <definedName name="보통인부R8">[37]식재인부!$C$52</definedName>
    <definedName name="보통인부계">#REF!</definedName>
    <definedName name="복합비료">#REF!</definedName>
    <definedName name="볼트_너트_와샤">#REF!</definedName>
    <definedName name="부가가치세">#REF!</definedName>
    <definedName name="부가가치세요율">#REF!</definedName>
    <definedName name="부가가치표">#REF!</definedName>
    <definedName name="부대">#REF!</definedName>
    <definedName name="부대공">#REF!</definedName>
    <definedName name="부직포">#REF!</definedName>
    <definedName name="부표번호">[53]일반부표!$B$213,[53]일반부표!$A$20,[53]일반부표!$A$28,[53]일반부표!$A$37,[53]일반부표!$A$46,[53]일반부표!$A$54,[53]일반부표!$A$62,[53]일반부표!$A$71,[53]일반부표!$A$80,[53]일반부표!$A$88,[53]일반부표!$A$96,[53]일반부표!$A$105,[53]일반부표!$A$112,[53]일반부표!$A$122,[53]일반부표!$A$130,[53]일반부표!$A$139,[53]일반부표!$A$145,[53]일반부표!$A$156,[53]일반부표!$A$165,[53]일반부표!$A$173,[53]일반부표!$A$180,[53]일반부표!$A$190,[53]일반부표!$A$198,[53]일반부표!$A$207</definedName>
    <definedName name="부하_부하명">#REF!</definedName>
    <definedName name="브02간재구조물">'[46]기계경비(시간당)'!$H$112</definedName>
    <definedName name="브02노무">'[46]기계경비(시간당)'!$H$110</definedName>
    <definedName name="브02노무야간">'[46]기계경비(시간당)'!$H$111</definedName>
    <definedName name="브02손료">'[46]기계경비(시간당)'!$H$109</definedName>
    <definedName name="브04간재구조물">'[46]기계경비(시간당)'!$H$105</definedName>
    <definedName name="브04노무">'[46]기계경비(시간당)'!$H$103</definedName>
    <definedName name="브04노무야간">'[46]기계경비(시간당)'!$H$104</definedName>
    <definedName name="브04손료">'[46]기계경비(시간당)'!$H$102</definedName>
    <definedName name="브라인드리벳">#REF!</definedName>
    <definedName name="브레이드">'[46]기계경비(시간당)'!$D$28</definedName>
    <definedName name="블레이드_캇타용">#REF!</definedName>
    <definedName name="비계">#REF!</definedName>
    <definedName name="비교5개">[0]!비교5개</definedName>
    <definedName name="비목1">#REF!</definedName>
    <definedName name="비목2">#REF!</definedName>
    <definedName name="비목3">#REF!</definedName>
    <definedName name="비목4">#REF!</definedName>
    <definedName name="비목분류">#REF!</definedName>
    <definedName name="ㅅ" hidden="1">{#N/A,#N/A,TRUE,"토적및재료집계";#N/A,#N/A,TRUE,"토적및재료집계";#N/A,#N/A,TRUE,"단위량"}</definedName>
    <definedName name="산소">#REF!</definedName>
    <definedName name="산재보험료">#REF!</definedName>
    <definedName name="산재보험료요율">#REF!</definedName>
    <definedName name="산재보험료표">#REF!</definedName>
    <definedName name="산출">#REF!</definedName>
    <definedName name="산출경비">#REF!</definedName>
    <definedName name="상차비사석20">[11]중기상차!#REF!</definedName>
    <definedName name="상차비토사20">[11]중기상차!#REF!</definedName>
    <definedName name="새끼">#REF!</definedName>
    <definedName name="서원기산">#REF!</definedName>
    <definedName name="선테ㄷ">#REF!</definedName>
    <definedName name="설비" hidden="1">{#N/A,#N/A,TRUE,"토적및재료집계";#N/A,#N/A,TRUE,"토적및재료집계";#N/A,#N/A,TRUE,"단위량"}</definedName>
    <definedName name="설치간재">#REF!</definedName>
    <definedName name="설치직노">#REF!</definedName>
    <definedName name="설치직재">#REF!</definedName>
    <definedName name="소">#REF!</definedName>
    <definedName name="소B7">#REF!</definedName>
    <definedName name="소방">#REF!</definedName>
    <definedName name="소방2">[54]집계!$C$4:$P$1002</definedName>
    <definedName name="소켓트">#REF!</definedName>
    <definedName name="소형B손료">'[46]기계경비(시간당)'!$H$240</definedName>
    <definedName name="손료">#REF!</definedName>
    <definedName name="수1소B">#REF!</definedName>
    <definedName name="수량산출서">#REF!</definedName>
    <definedName name="수목목록">[41]일위대가표!#REF!</definedName>
    <definedName name="수정내역">#REF!</definedName>
    <definedName name="순공사비">#REF!</definedName>
    <definedName name="시멘트">#REF!</definedName>
    <definedName name="시운전시간">[55]시운전연료!$B$13:$F$16</definedName>
    <definedName name="시운전일수">[55]시운전연료!$B$19:$F$22</definedName>
    <definedName name="신너">#REF!</definedName>
    <definedName name="실행">#REF!</definedName>
    <definedName name="실행단가철">#REF!</definedName>
    <definedName name="씨링제_철면포장">#REF!</definedName>
    <definedName name="ㅇㅀ">#REF!</definedName>
    <definedName name="ㅇㅇ">#REF!</definedName>
    <definedName name="ㅇㅇㅇ">#REF!</definedName>
    <definedName name="아모레">'[56]9GNG운반'!#REF!</definedName>
    <definedName name="아세틸렌">#REF!</definedName>
    <definedName name="아스콘">#REF!</definedName>
    <definedName name="아스팔트">#REF!</definedName>
    <definedName name="안고처">#REF!</definedName>
    <definedName name="안전관리비">#REF!</definedName>
    <definedName name="안전관리비요율">#REF!</definedName>
    <definedName name="안전관리비표">#REF!</definedName>
    <definedName name="압입압축기25간재">[31]G.R300경비!$F$34</definedName>
    <definedName name="압입압축기25노무">[31]G.R300경비!$F$39</definedName>
    <definedName name="압입압축기25손료">[31]G.R300경비!$F$25</definedName>
    <definedName name="압입운반차4.5간재">[31]G.R300경비!$F$59</definedName>
    <definedName name="압입운반차4.5노무">[31]G.R300경비!$F$64</definedName>
    <definedName name="압입운반차4.5손료">[31]G.R300경비!$F$50</definedName>
    <definedName name="압입운반차4간재">[31]G.R300경비!$F$84</definedName>
    <definedName name="압입운반차4노무">[31]G.R300경비!$F$89</definedName>
    <definedName name="압입운반차4손료">[31]G.R300경비!$F$75</definedName>
    <definedName name="양매자0403">[37]데이타!$E$168</definedName>
    <definedName name="양매자0505">[37]데이타!$E$169</definedName>
    <definedName name="양매자0606">[37]데이타!$E$170</definedName>
    <definedName name="양식">#REF!</definedName>
    <definedName name="얼">#REF!</definedName>
    <definedName name="연료">[55]시운전연료!$B$26:$F$28</definedName>
    <definedName name="연마지">#REF!</definedName>
    <definedName name="오">#REF!</definedName>
    <definedName name="외부판넬_벽">#REF!</definedName>
    <definedName name="외부판넬_창문">#REF!</definedName>
    <definedName name="외부판넬_철제문">#REF!</definedName>
    <definedName name="외지인비율">[57]시운전연료비!#REF!</definedName>
    <definedName name="용접">#REF!</definedName>
    <definedName name="용접공">'[46]기계경비(시간당)'!$D$13</definedName>
    <definedName name="운반비">#REF!</definedName>
    <definedName name="운반비1">#REF!</definedName>
    <definedName name="운전">#REF!</definedName>
    <definedName name="운전사">#REF!</definedName>
    <definedName name="운전사_운반">'[46]기계경비(시간당)'!$D$7</definedName>
    <definedName name="운전조">#REF!</definedName>
    <definedName name="원가">#REF!</definedName>
    <definedName name="원가계산">[0]!원가계산</definedName>
    <definedName name="원가계산명">#REF!</definedName>
    <definedName name="원가계산창">[0]!원가계산창</definedName>
    <definedName name="원가소계">#REF!</definedName>
    <definedName name="을1">#REF!</definedName>
    <definedName name="을1a">#REF!</definedName>
    <definedName name="을1b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'[50]2공구산출내역'!#REF!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윤">[58]!이윤</definedName>
    <definedName name="이윤요율">#REF!</definedName>
    <definedName name="이윤표">#REF!</definedName>
    <definedName name="이음철물">#REF!</definedName>
    <definedName name="인쇄양식">[0]!인쇄양식</definedName>
    <definedName name="인입공사비">#REF!</definedName>
    <definedName name="일.구">#REF!</definedName>
    <definedName name="일.사">#REF!</definedName>
    <definedName name="일.삼">#REF!</definedName>
    <definedName name="일.십">#REF!</definedName>
    <definedName name="일.십사">#REF!</definedName>
    <definedName name="일.십삼">#REF!</definedName>
    <definedName name="일.십이">#REF!</definedName>
    <definedName name="일.십일">#REF!</definedName>
    <definedName name="일.오">#REF!</definedName>
    <definedName name="일.육">#REF!</definedName>
    <definedName name="일.이">#REF!</definedName>
    <definedName name="일.일">#REF!</definedName>
    <definedName name="일.칠">#REF!</definedName>
    <definedName name="일.팔">#REF!</definedName>
    <definedName name="일B0.6">#REF!</definedName>
    <definedName name="일B6">#REF!</definedName>
    <definedName name="일공구직영비">#REF!</definedName>
    <definedName name="일대">#REF!</definedName>
    <definedName name="일련번호">#REF!</definedName>
    <definedName name="일반관리비">#REF!</definedName>
    <definedName name="일반관리비요율">#REF!</definedName>
    <definedName name="일반관리비표">#REF!</definedName>
    <definedName name="일위">#REF!,#REF!</definedName>
    <definedName name="일위대가">#REF!</definedName>
    <definedName name="입력란">#REF!</definedName>
    <definedName name="입력전체">#REF!</definedName>
    <definedName name="자갈_25mm급">#REF!</definedName>
    <definedName name="자갈25">#REF!</definedName>
    <definedName name="자재">#REF!</definedName>
    <definedName name="작업">#REF!</definedName>
    <definedName name="잔토Q135사석불량">[11]변수값!#REF!</definedName>
    <definedName name="잔토Q135사석실가동불량">[11]변수값!#REF!</definedName>
    <definedName name="잔토Q135토사불량">[11]변수값!#REF!</definedName>
    <definedName name="잔토Q135토사실가동불량">[11]변수값!#REF!</definedName>
    <definedName name="잔토Q45사석불량">[11]변수값!#REF!</definedName>
    <definedName name="잔토Q45사석실가동불량">[11]변수값!#REF!</definedName>
    <definedName name="잔토Q45토사불량">[11]변수값!#REF!</definedName>
    <definedName name="잔토Q45토사실가동불량">[11]변수값!#REF!</definedName>
    <definedName name="잔토Q90사석">[11]변수값!#REF!</definedName>
    <definedName name="잔토Q90사석불량">[11]변수값!#REF!</definedName>
    <definedName name="잔토Q90사석실가동">[11]변수값!#REF!</definedName>
    <definedName name="잔토Q90사석실가동불량">[11]변수값!#REF!</definedName>
    <definedName name="잔토Q90토사">[11]변수값!#REF!</definedName>
    <definedName name="잔토Q90토사불량">[11]변수값!#REF!</definedName>
    <definedName name="잔토Q90토사실가동">[11]변수값!#REF!</definedName>
    <definedName name="잔토Q90토사실가동불량">[11]변수값!#REF!</definedName>
    <definedName name="잔토Q인력사석불량">[11]변수값!#REF!</definedName>
    <definedName name="잔토Q인력사석실가동불량">[11]변수값!#REF!</definedName>
    <definedName name="잔토Q인력토사불량">[11]변수값!#REF!</definedName>
    <definedName name="잔토Q인력토사실가동불량">[11]변수값!#REF!</definedName>
    <definedName name="잡비">[57]시운전연료비!#REF!</definedName>
    <definedName name="잡비1">[55]시운전연료!$B$13:$F$16</definedName>
    <definedName name="잡석">[34]설계명세서!#REF!</definedName>
    <definedName name="장산교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료비">#REF!</definedName>
    <definedName name="재료비1">#REF!</definedName>
    <definedName name="재료비계">[34]예산명세서!#REF!</definedName>
    <definedName name="재료비요율">#REF!</definedName>
    <definedName name="재료집계2">#REF!</definedName>
    <definedName name="재료집계3">#REF!</definedName>
    <definedName name="재료집계호남">#REF!</definedName>
    <definedName name="저케">#REF!</definedName>
    <definedName name="전등">#REF!</definedName>
    <definedName name="전력비">#REF!</definedName>
    <definedName name="전선_옥외용">#REF!</definedName>
    <definedName name="전체">#REF!</definedName>
    <definedName name="전체_1설계_">#REF!</definedName>
    <definedName name="전체선택">#REF!</definedName>
    <definedName name="정산서양식">[59]DB!$A$1:$IV$950</definedName>
    <definedName name="제5호표">#REF!</definedName>
    <definedName name="제작및설치비">#REF!</definedName>
    <definedName name="제작및설치비1">#REF!</definedName>
    <definedName name="제조">#REF!</definedName>
    <definedName name="조경공">[43]데이타!$E$658</definedName>
    <definedName name="조경공B10">[37]식재인부!$B$24</definedName>
    <definedName name="조경공B4이하">[37]식재인부!$B$18</definedName>
    <definedName name="조경공B5">[37]식재인부!$B$19</definedName>
    <definedName name="조경공B6">[37]식재인부!$B$20</definedName>
    <definedName name="조경공B8">[37]식재인부!$B$22</definedName>
    <definedName name="조경공R10">[37]식재인부!$B$54</definedName>
    <definedName name="조경공R12">[37]식재인부!$B$56</definedName>
    <definedName name="조경공R15">[37]식재인부!$B$59</definedName>
    <definedName name="조경공R4이하">[37]식재인부!$B$48</definedName>
    <definedName name="조경공R5">[37]식재인부!$B$49</definedName>
    <definedName name="조경공R6">[37]식재인부!$B$50</definedName>
    <definedName name="조경공R7">[37]식재인부!$B$51</definedName>
    <definedName name="조경공R8">[37]식재인부!$B$52</definedName>
    <definedName name="조립식가설사무실">#REF!</definedName>
    <definedName name="조명율표">[60]조명율표!$B$4:$F$495</definedName>
    <definedName name="조원공_1.1_1.5">[37]식재인부!$B$5</definedName>
    <definedName name="조임철물">#REF!</definedName>
    <definedName name="조장">#REF!</definedName>
    <definedName name="조정">#REF!</definedName>
    <definedName name="조형가이즈까3010">[37]데이타!$E$11</definedName>
    <definedName name="조형가이즈까3012">[37]데이타!$E$12</definedName>
    <definedName name="조형가이즈까3014">[37]데이타!$E$13</definedName>
    <definedName name="조형가이즈까3516">[37]데이타!$E$14</definedName>
    <definedName name="종자살포기">#REF!</definedName>
    <definedName name="주거">[34]설계명세서!#REF!</definedName>
    <definedName name="주의표지판">#REF!</definedName>
    <definedName name="중기운전기사">'[46]기계경비(시간당)'!$D$4</definedName>
    <definedName name="중도리">#REF!</definedName>
    <definedName name="중량">#REF!</definedName>
    <definedName name="중량표">#REF!</definedName>
    <definedName name="지입">[61]재료!#REF!</definedName>
    <definedName name="지입자재">[62]재료!#REF!</definedName>
    <definedName name="직1CO">#REF!</definedName>
    <definedName name="직매54P" hidden="1">{#N/A,#N/A,TRUE,"토적및재료집계";#N/A,#N/A,TRUE,"토적및재료집계";#N/A,#N/A,TRUE,"단위량"}</definedName>
    <definedName name="직영비">'[50]2공구산출내역'!#REF!</definedName>
    <definedName name="직접노무비">[41]일위대가표!#REF!</definedName>
    <definedName name="직접노무비2">[42]일위대가표!#REF!</definedName>
    <definedName name="직접노무비요율">#REF!</definedName>
    <definedName name="직접재료비">[41]일위대가표!#REF!</definedName>
    <definedName name="직접재료비2">[42]일위대가표!#REF!</definedName>
    <definedName name="직접재료비합">#REF!</definedName>
    <definedName name="직종">#REF!</definedName>
    <definedName name="집">#REF!</definedName>
    <definedName name="집계">#REF!</definedName>
    <definedName name="집계표">#REF!</definedName>
    <definedName name="착색아연도강판">#REF!</definedName>
    <definedName name="착색제">#REF!</definedName>
    <definedName name="착암공">'[46]기계경비(시간당)'!$D$12</definedName>
    <definedName name="참싸리">#REF!</definedName>
    <definedName name="천공">#REF!</definedName>
    <definedName name="천정판">#REF!</definedName>
    <definedName name="철공">#REF!</definedName>
    <definedName name="철물">#REF!</definedName>
    <definedName name="총_원_가">[63]손익분석!#REF!</definedName>
    <definedName name="총공사비">[34]예산명세서!$J$81</definedName>
    <definedName name="총원가">#REF!</definedName>
    <definedName name="총원가2">#REF!</definedName>
    <definedName name="치즐">#REF!</definedName>
    <definedName name="침식안정제">#REF!</definedName>
    <definedName name="카5">[64]자료입력!$B$12</definedName>
    <definedName name="카6">[64]자료입력!$B$9</definedName>
    <definedName name="카7">[34]자료입력!$B$14</definedName>
    <definedName name="캇타간재">'[46]기계경비(시간당)'!$H$92</definedName>
    <definedName name="캇타노무">'[46]기계경비(시간당)'!$H$88</definedName>
    <definedName name="캇타손료">'[46]기계경비(시간당)'!$H$87</definedName>
    <definedName name="캐노피_출입구채양">#REF!</definedName>
    <definedName name="케이블간지" hidden="1">{#N/A,#N/A,TRUE,"토적및재료집계";#N/A,#N/A,TRUE,"토적및재료집계";#N/A,#N/A,TRUE,"단위량"}</definedName>
    <definedName name="코드">[65]공정코드!$A$1:$D$65536</definedName>
    <definedName name="콘크">#REF!</definedName>
    <definedName name="타1">[64]자료입력!$B$5</definedName>
    <definedName name="탑찬넬">#REF!</definedName>
    <definedName name="터널공">#REF!</definedName>
    <definedName name="토공">#REF!</definedName>
    <definedName name="토목1">#REF!</definedName>
    <definedName name="토적집계">#REF!</definedName>
    <definedName name="통1">#REF!</definedName>
    <definedName name="통영수량">#REF!</definedName>
    <definedName name="트러스">#REF!</definedName>
    <definedName name="특고">#REF!</definedName>
    <definedName name="특별">#REF!</definedName>
    <definedName name="특별인부">'[46]기계경비(시간당)'!$D$9</definedName>
    <definedName name="ㅍ">[0]!ㅍ</definedName>
    <definedName name="ㅍㅍ" hidden="1">{#N/A,#N/A,TRUE,"토적및재료집계";#N/A,#N/A,TRUE,"토적및재료집계";#N/A,#N/A,TRUE,"단위량"}</definedName>
    <definedName name="파1">[34]자료입력!$B$5</definedName>
    <definedName name="파5">[34]자료입력!$B$16</definedName>
    <definedName name="파이프펜던트">[16]DATA!$E$17:$F$26</definedName>
    <definedName name="판넬조인트">#REF!</definedName>
    <definedName name="판넬조인트_AL_BAR">#REF!</definedName>
    <definedName name="판재_미송">#REF!</definedName>
    <definedName name="팽창탱크">#REF!</definedName>
    <definedName name="포장공">#REF!</definedName>
    <definedName name="표지1">[0]!표지1</definedName>
    <definedName name="표지3">[0]!표지3</definedName>
    <definedName name="표지4">[0]!표지4</definedName>
    <definedName name="품_______명">#REF!</definedName>
    <definedName name="품셈공종">[66]품셈TABLE!$C$2:$C$50</definedName>
    <definedName name="품셈단가">[66]품셈TABLE!$D$2:$D$50</definedName>
    <definedName name="품의">[67]DB!$A$1:$IV$950</definedName>
    <definedName name="프린트">#REF!</definedName>
    <definedName name="플라타너스B8">[37]데이타!$E$552</definedName>
    <definedName name="피복제">#REF!</definedName>
    <definedName name="피스표">'[68]9GNG운반'!#REF!</definedName>
    <definedName name="하0">[34]자료입력!$B$13</definedName>
    <definedName name="하1">[34]자료입력!$B$5</definedName>
    <definedName name="하2">[34]자료입력!$B$10</definedName>
    <definedName name="하3">[34]자료입력!$B$11</definedName>
    <definedName name="하4">[34]자료입력!$B$12</definedName>
    <definedName name="하5">#REF!</definedName>
    <definedName name="하6">#REF!</definedName>
    <definedName name="하7">#REF!</definedName>
    <definedName name="하8">#REF!</definedName>
    <definedName name="함석공계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판거푸집">#REF!</definedName>
    <definedName name="현장설명">[0]!현장설명</definedName>
    <definedName name="현천기자재비">#REF!</definedName>
    <definedName name="형틀">#REF!</definedName>
    <definedName name="환율">'[46]기계경비(시간당)'!$D$21</definedName>
    <definedName name="회사명">#REF!</definedName>
    <definedName name="휘발유">#REF!</definedName>
    <definedName name="흙빼기노무">[31]G.R300경비!$F$125</definedName>
    <definedName name="ㅏ271">#REF!</definedName>
    <definedName name="ㅗ7254">#REF!</definedName>
    <definedName name="ㅗㅓㅏ">#REF!</definedName>
    <definedName name="ㅡㅡㅡㅡ">[55]시운전연료!$B$26:$F$28</definedName>
  </definedNames>
  <calcPr calcId="125725"/>
</workbook>
</file>

<file path=xl/calcChain.xml><?xml version="1.0" encoding="utf-8"?>
<calcChain xmlns="http://schemas.openxmlformats.org/spreadsheetml/2006/main">
  <c r="B2" i="3"/>
  <c r="A2" i="4"/>
  <c r="A2" i="7"/>
  <c r="A2" i="8"/>
  <c r="A2" i="9"/>
  <c r="D50"/>
  <c r="D51" s="1"/>
  <c r="D7" l="1"/>
  <c r="D138" i="7" l="1"/>
  <c r="D137"/>
  <c r="D136"/>
  <c r="D133"/>
  <c r="D132"/>
  <c r="D131"/>
  <c r="D130"/>
  <c r="D101"/>
  <c r="D98"/>
  <c r="D95"/>
  <c r="D94"/>
  <c r="D93"/>
  <c r="D92"/>
  <c r="D63"/>
  <c r="D60"/>
  <c r="D59"/>
  <c r="D57"/>
  <c r="D56"/>
  <c r="D55"/>
  <c r="D54"/>
  <c r="D67"/>
  <c r="D68"/>
  <c r="D69"/>
  <c r="D70"/>
  <c r="D72"/>
  <c r="D73"/>
  <c r="D76"/>
  <c r="D149"/>
  <c r="D144"/>
  <c r="D143"/>
  <c r="D152"/>
  <c r="D151"/>
  <c r="D150"/>
  <c r="D146"/>
  <c r="D145"/>
  <c r="D124"/>
  <c r="D121"/>
  <c r="D120"/>
  <c r="D119"/>
  <c r="D118"/>
  <c r="D126"/>
  <c r="D125"/>
  <c r="D111"/>
  <c r="D105"/>
  <c r="D106"/>
  <c r="D114"/>
  <c r="D86"/>
  <c r="D83"/>
  <c r="D82"/>
  <c r="D81"/>
  <c r="D80"/>
  <c r="D108"/>
  <c r="D107"/>
  <c r="D48"/>
  <c r="D42"/>
  <c r="O25" i="4"/>
  <c r="O24"/>
  <c r="D134" i="7" l="1"/>
  <c r="D135" s="1"/>
  <c r="D96"/>
  <c r="D97" s="1"/>
  <c r="D147"/>
  <c r="D148" s="1"/>
  <c r="D122"/>
  <c r="D123" s="1"/>
  <c r="D84"/>
  <c r="D85" s="1"/>
  <c r="O41" i="4" l="1"/>
  <c r="D109" i="7" l="1"/>
  <c r="D110" s="1"/>
  <c r="O36" i="4" l="1"/>
  <c r="D219" i="7" l="1"/>
  <c r="D218"/>
  <c r="O34" i="4"/>
  <c r="O33"/>
  <c r="O32"/>
  <c r="O31"/>
  <c r="O30"/>
  <c r="D47" i="7"/>
  <c r="D45"/>
  <c r="D44"/>
  <c r="D43"/>
  <c r="O21" i="4"/>
  <c r="O23"/>
  <c r="O16"/>
  <c r="V15"/>
  <c r="O5" l="1"/>
  <c r="O40" l="1"/>
  <c r="G51" i="9" l="1"/>
  <c r="E51"/>
  <c r="F51" s="1"/>
  <c r="G50"/>
  <c r="E50"/>
  <c r="F50" s="1"/>
  <c r="O39" i="4"/>
  <c r="O38"/>
  <c r="O37"/>
  <c r="O35"/>
  <c r="O14"/>
  <c r="O13"/>
  <c r="O12"/>
  <c r="O11"/>
  <c r="O10"/>
  <c r="O9"/>
  <c r="O8"/>
  <c r="O7"/>
  <c r="O6"/>
  <c r="O22"/>
  <c r="O20"/>
  <c r="O19"/>
  <c r="O18"/>
  <c r="O17"/>
  <c r="O28"/>
  <c r="O27"/>
  <c r="O26"/>
  <c r="F72" i="9" l="1"/>
  <c r="E16" i="10" s="1"/>
  <c r="H72" i="9"/>
  <c r="G16" i="10" s="1"/>
  <c r="H16" s="1"/>
  <c r="F16" l="1"/>
  <c r="J72" i="9"/>
  <c r="L72"/>
  <c r="J48" l="1"/>
  <c r="H48" l="1"/>
  <c r="H24"/>
  <c r="J24" l="1"/>
  <c r="H24" i="10" l="1"/>
  <c r="L24" i="9" l="1"/>
  <c r="F24"/>
  <c r="L48" l="1"/>
  <c r="F48"/>
  <c r="F24" i="10" l="1"/>
</calcChain>
</file>

<file path=xl/sharedStrings.xml><?xml version="1.0" encoding="utf-8"?>
<sst xmlns="http://schemas.openxmlformats.org/spreadsheetml/2006/main" count="3890" uniqueCount="711">
  <si>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</si>
  <si>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</si>
  <si>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</si>
  <si>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</si>
  <si>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</si>
  <si>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</si>
  <si>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</si>
  <si>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</si>
  <si>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</si>
  <si>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</si>
  <si>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</si>
  <si>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</si>
  <si>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</si>
  <si>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</si>
  <si>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</si>
  <si>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</si>
  <si>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</si>
  <si>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</si>
  <si>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</si>
  <si>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</si>
  <si>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</si>
  <si>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</si>
  <si>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</si>
  <si>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</si>
  <si>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</si>
  <si>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</si>
  <si>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</si>
  <si>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</si>
  <si>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</si>
  <si>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</si>
  <si>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</si>
  <si>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</si>
  <si>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</si>
  <si>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</si>
  <si>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</si>
  <si>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</si>
  <si>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</si>
  <si>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</si>
  <si>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</si>
  <si>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</si>
  <si>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</si>
  <si>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</si>
  <si>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</si>
  <si>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</si>
  <si>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</si>
  <si>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</si>
  <si>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</si>
  <si>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</si>
  <si>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</si>
  <si>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</si>
  <si>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</si>
  <si>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0101010101</t>
  </si>
  <si>
    <t>T</t>
  </si>
  <si>
    <t>F</t>
  </si>
  <si>
    <t>강관 조립말비계(이동식)설치 및 해체</t>
  </si>
  <si>
    <t>높이 2m, 1개월</t>
  </si>
  <si>
    <t>대</t>
  </si>
  <si>
    <t>5063018D39132630A789918C2989CB</t>
  </si>
  <si>
    <t>M2</t>
  </si>
  <si>
    <t>5063018D66759A3AB7CD691620BD19</t>
  </si>
  <si>
    <t>01010101015063018D66759A3AB7CD691620BD19</t>
  </si>
  <si>
    <t>먹매김</t>
  </si>
  <si>
    <t>5063018D6648B535D71F43C52EECC1</t>
  </si>
  <si>
    <t>01010101015063018D6648B535D71F43C52EECC1</t>
  </si>
  <si>
    <t>[ 합           계 ]</t>
  </si>
  <si>
    <t>TOTAL</t>
  </si>
  <si>
    <t>0101010102</t>
  </si>
  <si>
    <t>50638188ADB5263387B17ECB28D8B1</t>
  </si>
  <si>
    <t>5063E18738CFD93F37472EE42A7472</t>
  </si>
  <si>
    <t>01010101025063E18738CFD93F37472EE42A7472</t>
  </si>
  <si>
    <t>5063E1873892973C678863A624891E</t>
  </si>
  <si>
    <t>01010101025063E1873892973C678863A624891E</t>
  </si>
  <si>
    <t>개</t>
  </si>
  <si>
    <t>철강설</t>
  </si>
  <si>
    <t>kg</t>
  </si>
  <si>
    <t>수집상차도</t>
  </si>
  <si>
    <t>5063E18780E36936477847842F667C</t>
  </si>
  <si>
    <t>철강설, 고철, 작업설부산물</t>
  </si>
  <si>
    <t>TON</t>
  </si>
  <si>
    <t>576551835090153917331AB52394941FD26476</t>
  </si>
  <si>
    <t>576551835090153917331AB52394941FD26475</t>
  </si>
  <si>
    <t>01020101</t>
  </si>
  <si>
    <t>혼합건설폐기물(리모델링)</t>
  </si>
  <si>
    <t>불연성 건설폐기물에 가연성 5% 이하 혼합</t>
  </si>
  <si>
    <t>5063018D6675AB31A7EADD80235B17</t>
  </si>
  <si>
    <t>010201015063018D6675AB31A7EADD80235B17</t>
  </si>
  <si>
    <t>건설폐기물 상차 및 운반비 - 중량 기준</t>
  </si>
  <si>
    <t>중간처리 대상, 15ton 덤프트럭, 30km</t>
  </si>
  <si>
    <t>5063018D6675AB30879B1522216D6D</t>
  </si>
  <si>
    <t>010201015063018D6675AB30879B1522216D6D</t>
  </si>
  <si>
    <t>혼합건설폐기물</t>
  </si>
  <si>
    <t>건설폐재류에 가연성 5% 이하 혼합</t>
  </si>
  <si>
    <t>5063018D6675AB31A7EADDFB262481</t>
  </si>
  <si>
    <t>5063018D6675AB31A7EADD80235B16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</si>
  <si>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</si>
  <si>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</si>
  <si>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</si>
  <si>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</si>
  <si>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</si>
  <si>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</si>
  <si>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</si>
  <si>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</si>
  <si>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</si>
  <si>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</si>
  <si>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</si>
  <si>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</si>
  <si>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</si>
  <si>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</si>
  <si>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</si>
  <si>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</si>
  <si>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</si>
  <si>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</si>
  <si>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</si>
  <si>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 xml:space="preserve"> [ 합          계 ]</t>
  </si>
  <si>
    <t>비계안정장치</t>
  </si>
  <si>
    <t>비계안정장치, 비계기본틀, 기둥, 1.2*1.7m</t>
  </si>
  <si>
    <t>574A71859D19003E4749322F2B7F3C9E79E947</t>
  </si>
  <si>
    <t>5063018D39132630A789918C2989CB574A71859D19003E4749322F2B7F3C9E79E947</t>
  </si>
  <si>
    <t>비계안정장치, 가새, 1.2*1.9m</t>
  </si>
  <si>
    <t>574A71859D19003E4749322F2B7F3C9E79E949</t>
  </si>
  <si>
    <t>5063018D39132630A789918C2989CB574A71859D19003E4749322F2B7F3C9E79E949</t>
  </si>
  <si>
    <t>비계안정장치, 수평띠장, 1829mm</t>
  </si>
  <si>
    <t>574A71859D19003E4749322F2B7F3C9E79E68E</t>
  </si>
  <si>
    <t>5063018D39132630A789918C2989CB574A71859D19003E4749322F2B7F3C9E79E68E</t>
  </si>
  <si>
    <t>비계안정장치, 손잡이기둥</t>
  </si>
  <si>
    <t>574A71859D19003E4749322F2B7F3C9E79E689</t>
  </si>
  <si>
    <t>5063018D39132630A789918C2989CB574A71859D19003E4749322F2B7F3C9E79E689</t>
  </si>
  <si>
    <t>비계안정장치, 손잡이, 1229mm</t>
  </si>
  <si>
    <t>574A71859D19003E4749322F2B7F3C9E79E68F</t>
  </si>
  <si>
    <t>5063018D39132630A789918C2989CB574A71859D19003E4749322F2B7F3C9E79E68F</t>
  </si>
  <si>
    <t>비계안정장치, 손잡이, 1829mm</t>
  </si>
  <si>
    <t>574A71859D19003E4749322F2B7F3C9E79E688</t>
  </si>
  <si>
    <t>5063018D39132630A789918C2989CB574A71859D19003E4749322F2B7F3C9E79E688</t>
  </si>
  <si>
    <t>비계안정장치, 바퀴</t>
  </si>
  <si>
    <t>574A71859D19003E4749322F2B7F3C9E79E68A</t>
  </si>
  <si>
    <t>5063018D39132630A789918C2989CB574A71859D19003E4749322F2B7F3C9E79E68A</t>
  </si>
  <si>
    <t>비계안정장치, 쟈키</t>
  </si>
  <si>
    <t>574A71859D19003E4749322F2B7F3C9E79E68B</t>
  </si>
  <si>
    <t>5063018D39132630A789918C2989CB574A71859D19003E4749322F2B7F3C9E79E68B</t>
  </si>
  <si>
    <t>비계안정장치, 발판, 40*200*2000</t>
  </si>
  <si>
    <t>장</t>
  </si>
  <si>
    <t>574A71859D19003E4749322F29B35125B2DF99</t>
  </si>
  <si>
    <t>5063018D39132630A789918C2989CB574A71859D19003E4749322F29B35125B2DF99</t>
  </si>
  <si>
    <t>높이 2m, 노무비</t>
  </si>
  <si>
    <t>5063018D39132630A789919D20F86D</t>
  </si>
  <si>
    <t>5063018D39132630A789918C2989CB5063018D39132630A789919D20F86D</t>
  </si>
  <si>
    <t>보통인부</t>
  </si>
  <si>
    <t>인</t>
  </si>
  <si>
    <t>50BC318EE8C7EC3EC782DA5328B836FE46A4E9</t>
  </si>
  <si>
    <t>5063018D66759A3AB7CD691620BD1950BC318EE8C7EC3EC782DA5328B836FE46A4E9</t>
  </si>
  <si>
    <t>5063018D6648B535D71F43C52EECC150BC318EE8C7EC3EC782DA5328B836FE46A4E9</t>
  </si>
  <si>
    <t>호표 5</t>
  </si>
  <si>
    <t>잡재료</t>
  </si>
  <si>
    <t>식</t>
  </si>
  <si>
    <t>5179318EBF4049344705126429EB001</t>
  </si>
  <si>
    <t>내장공</t>
  </si>
  <si>
    <t>일반공사 직종</t>
  </si>
  <si>
    <t>50BC318EE8C7EC3EC782DA5328B836FE46A7BF</t>
  </si>
  <si>
    <t>퍼티</t>
  </si>
  <si>
    <t>574A618B3741AD3AB73495A72A935ECA6338F8</t>
  </si>
  <si>
    <t>철공</t>
  </si>
  <si>
    <t>50BC318EE8C7EC3EC782DA5328B836FE46A4E2</t>
  </si>
  <si>
    <t>도장공</t>
  </si>
  <si>
    <t>50BC318EE8C7EC3EC782DA5328B836FE46A691</t>
  </si>
  <si>
    <t>공구손료</t>
  </si>
  <si>
    <t>인력품의 3%</t>
  </si>
  <si>
    <t>57655183502D243FF7D583B629DE5DDB154964</t>
  </si>
  <si>
    <t>건축목공</t>
  </si>
  <si>
    <t>50BC318EE8C7EC3EC782DA5328B836FE46A69B</t>
  </si>
  <si>
    <t>인력품의 2%</t>
  </si>
  <si>
    <t>L</t>
  </si>
  <si>
    <t>미장공</t>
  </si>
  <si>
    <t>50BC318EE8C7EC3EC782DA5328B836FE46A69F</t>
  </si>
  <si>
    <t>창호공</t>
  </si>
  <si>
    <t>50BC318EE8C7EC3EC782DA5328B836FE46A69C</t>
  </si>
  <si>
    <t>5063F18441214C33171D716F295FE1</t>
  </si>
  <si>
    <t>각종 잡철물 제작 설치</t>
  </si>
  <si>
    <t>일반구조용압연강판</t>
  </si>
  <si>
    <t>574A71859D8C2A39775F338C246D9C9A6B9A06</t>
  </si>
  <si>
    <t>각종 잡철물 설치</t>
  </si>
  <si>
    <t>철재, 간단(강판의 가공설치)</t>
  </si>
  <si>
    <t>5063B1831C9A6033D7373587266FDF</t>
  </si>
  <si>
    <t>5063F18566CC093977AAF5C12B298E</t>
  </si>
  <si>
    <t>5063D180B0D7BB32679E70E52130EB5063D180B0C56535577A2A1D2F2B3A</t>
  </si>
  <si>
    <t>5063D180B0D7BB32679E70E52130EB5063D180B0C54A38870BEFC32472F3</t>
  </si>
  <si>
    <t>5063F18566CC093977BB5A802ECF70</t>
  </si>
  <si>
    <t>HR</t>
  </si>
  <si>
    <t>비계공</t>
  </si>
  <si>
    <t>50BC318EE8C7EC3EC782DA5328B836FE46A4ED</t>
  </si>
  <si>
    <t>574A71859D8C3B3797F729C52D207B9787E19D</t>
  </si>
  <si>
    <t>코킹공</t>
  </si>
  <si>
    <t>기타 직종</t>
  </si>
  <si>
    <t>50BC318EE8C7EC3EC7829CA628E87B06A9D47C</t>
  </si>
  <si>
    <t>각종 잡철물 제작</t>
  </si>
  <si>
    <t>스테인리스강용피복아크용접봉</t>
  </si>
  <si>
    <t>스테인리스강용피복아크용접봉, ∮3.2mm, AWSE309</t>
  </si>
  <si>
    <t>5754D18398401D3207DCE92A23BCB78EDFEE44</t>
  </si>
  <si>
    <t>산소가스</t>
  </si>
  <si>
    <t>기체</t>
  </si>
  <si>
    <t>대기압상태기준</t>
  </si>
  <si>
    <t>5765618DA984793757F6FBC723B88A18D6AA5F</t>
  </si>
  <si>
    <t>아세틸렌가스</t>
  </si>
  <si>
    <t>아세틸렌가스, kg</t>
  </si>
  <si>
    <t>576511858839C6336785B28E234374181D4C55</t>
  </si>
  <si>
    <t>용접기(교류)</t>
  </si>
  <si>
    <t>500Amp</t>
  </si>
  <si>
    <t>5777B1837D157236D768DEDF2BDA5386BFAB3473</t>
  </si>
  <si>
    <t>공통자재</t>
  </si>
  <si>
    <t>일반경비, 전력</t>
  </si>
  <si>
    <t>kwh</t>
  </si>
  <si>
    <t>502E618A44A0FA3357F4652D2735ED1726E596</t>
  </si>
  <si>
    <t>용접공</t>
  </si>
  <si>
    <t>50BC318EE8C7EC3EC782DA5328B836FE46A5F0</t>
  </si>
  <si>
    <t>특별인부</t>
  </si>
  <si>
    <t>50BC318EE8C7EC3EC782DA5328B836FE46A4E8</t>
  </si>
  <si>
    <t>A</t>
  </si>
  <si>
    <t>천원</t>
  </si>
  <si>
    <t>5777B1837D157236D768DEDF2BDA5386BFAB34</t>
  </si>
  <si>
    <t>퍼티, 319퍼티, 백색</t>
  </si>
  <si>
    <t>1L=1.55kg</t>
  </si>
  <si>
    <t>574A618B3741AD3AB73495A72A935ECA606520</t>
  </si>
  <si>
    <t>연마지</t>
  </si>
  <si>
    <t>연마지, #120~180, 230*280mm</t>
  </si>
  <si>
    <t>574A618B0A998833575D2961207EB93BB6F33A</t>
  </si>
  <si>
    <t>5063F18441214C33171D716F295FE1574A618B0A998833575D2961207EB93BB6F33A</t>
  </si>
  <si>
    <t>5063F18441214C33171D716F295FE150BC318EE8C7EC3EC782DA5328B836FE46A691</t>
  </si>
  <si>
    <t>주재료비의 6%</t>
  </si>
  <si>
    <t>경유</t>
  </si>
  <si>
    <t>화물차운전사</t>
  </si>
  <si>
    <t>50BC318EE8C7EC3EC782DA5328B836FE46A079</t>
  </si>
  <si>
    <t>5063B1831C9A6033D70BE8A7267CBD</t>
  </si>
  <si>
    <t>5063B1831C9A6033D70BE8B12DE64E</t>
  </si>
  <si>
    <t>용접봉(연강용)</t>
  </si>
  <si>
    <t>3.2(KSE4301)</t>
  </si>
  <si>
    <t>5754D18398401D3207DCE92A23BCB78EDC1BCD</t>
  </si>
  <si>
    <t>5063B1831C9A6033D70BE8A7267CBD5777B1837D157236D768DEDF2BDA5386BFAB3473</t>
  </si>
  <si>
    <t>5063B1831C9A6033D70BE8A7267CBD502E618A44A0FA3357F4652D2735ED1726E596</t>
  </si>
  <si>
    <t>철판공</t>
  </si>
  <si>
    <t>50BC318EE8C7EC3EC782DA5328B836FE46A5F2</t>
  </si>
  <si>
    <t>5063B1831C9A6033D70BE8A7267CBD50BC318EE8C7EC3EC782DA5328B836FE46A4E9</t>
  </si>
  <si>
    <t>5063B1831C9A6033D70BE8A7267CBD50BC318EE8C7EC3EC782DA5328B836FE46A5F0</t>
  </si>
  <si>
    <t>5063B1831C9A6033D70BE8A7267CBD50BC318EE8C7EC3EC782DA5328B836FE46A4E8</t>
  </si>
  <si>
    <t>5063B1831C9A6033D70BE8A7267CBD5179318EBF4049344705126429EB001</t>
  </si>
  <si>
    <t>5063B1831C9A6033D70BE8B12DE64E5754D18398401D3207DCE92A23BCB78EDC1BCD</t>
  </si>
  <si>
    <t>5063B1831C9A6033D70BE8B12DE64E5765618DA984793757F6FBC723B88A18D6AA5F</t>
  </si>
  <si>
    <t>5063B1831C9A6033D70BE8B12DE64E576511858839C6336785B28E234374181D4C55</t>
  </si>
  <si>
    <t>5063B1831C9A6033D70BE8B12DE64E5777B1837D157236D768DEDF2BDA5386BFAB3473</t>
  </si>
  <si>
    <t>5063B1831C9A6033D70BE8B12DE64E502E618A44A0FA3357F4652D2735ED1726E596</t>
  </si>
  <si>
    <t>5063B1831C9A6033D70BE8B12DE64E50BC318EE8C7EC3EC782DA5328B836FE46A5F2</t>
  </si>
  <si>
    <t>5063B1831C9A6033D70BE8B12DE64E50BC318EE8C7EC3EC782DA5328B836FE46A4E9</t>
  </si>
  <si>
    <t>5063B1831C9A6033D70BE8B12DE64E50BC318EE8C7EC3EC782DA5328B836FE46A5F0</t>
  </si>
  <si>
    <t>5063B1831C9A6033D70BE8B12DE64E50BC318EE8C7EC3EC782DA5328B836FE46A4E8</t>
  </si>
  <si>
    <t>5063B1831C9A6033D70BE8B12DE64E5179318EBF4049344705126429EB001</t>
  </si>
  <si>
    <t>574A618B37523F3EE795DEC92453CD35C5812B</t>
  </si>
  <si>
    <t>5063F18566CC093977BB5A802ECF70574A618B37523F3EE795DEC92453CD35C5812B</t>
  </si>
  <si>
    <t>시너</t>
  </si>
  <si>
    <t>시너, KSM6060, 1종</t>
  </si>
  <si>
    <t>574A618B37523F33D76C15002DBC605C1D7FF8</t>
  </si>
  <si>
    <t>5063F18566CC093977BB5A802ECF70574A618B37523F33D76C15002DBC605C1D7FF8</t>
  </si>
  <si>
    <t>5063F18566CC093977BB5A802ECF705179318EBF4049344705126429EB001</t>
  </si>
  <si>
    <t>5063F18566CC093977BB4816269BE350BC318EE8C7EC3EC782DA5328B836FE46A691</t>
  </si>
  <si>
    <t>유리공</t>
  </si>
  <si>
    <t>50BC318EE8C7EC3EC782DA5328B836FE46A69D</t>
  </si>
  <si>
    <t>574A71859D8C2A39775F338C246D9C9A6B9A04</t>
  </si>
  <si>
    <t>타일공</t>
  </si>
  <si>
    <t>50BC318EE8C7EC3EC782DA5328B836FE46A690</t>
  </si>
  <si>
    <t>줄눈공</t>
  </si>
  <si>
    <t>50BC318EE8C7EC3EC782DA5328B836FE46A7BB</t>
  </si>
  <si>
    <t>시너, KSM6060, 2종</t>
  </si>
  <si>
    <t>574A618B37523F33D76C15002DBC605C1D7FF9</t>
  </si>
  <si>
    <t>지붕잇기공</t>
  </si>
  <si>
    <t>50BC318EE8C7EC3EC782DA5328B836FE46A7B9</t>
  </si>
  <si>
    <t>일반기계운전사</t>
  </si>
  <si>
    <t>50BC318EE8C7EC3EC782DA5328B836FE46A117</t>
  </si>
  <si>
    <t>코드</t>
  </si>
  <si>
    <t>규격</t>
  </si>
  <si>
    <t>C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</si>
  <si>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</si>
  <si>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</si>
  <si>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</si>
  <si>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</si>
  <si>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</si>
  <si>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</si>
  <si>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</si>
  <si>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</si>
  <si>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</si>
  <si>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</si>
  <si>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2</t>
  </si>
  <si>
    <t>자재 3</t>
  </si>
  <si>
    <t>자재 6</t>
  </si>
  <si>
    <t>자재 7</t>
  </si>
  <si>
    <t>자재 8</t>
  </si>
  <si>
    <t>자재 9</t>
  </si>
  <si>
    <t>자재 10</t>
  </si>
  <si>
    <t>1456</t>
  </si>
  <si>
    <t>1246</t>
  </si>
  <si>
    <t>1435</t>
  </si>
  <si>
    <t>1238</t>
  </si>
  <si>
    <t>자재 22</t>
  </si>
  <si>
    <t>자재 23</t>
  </si>
  <si>
    <t>1310</t>
  </si>
  <si>
    <t>1180</t>
  </si>
  <si>
    <t>자재 24</t>
  </si>
  <si>
    <t>자재 25</t>
  </si>
  <si>
    <t>자재 26</t>
  </si>
  <si>
    <t>1321</t>
  </si>
  <si>
    <t>1216</t>
  </si>
  <si>
    <t>575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</si>
  <si>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</si>
  <si>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</si>
  <si>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</si>
  <si>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</si>
  <si>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</si>
  <si>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</si>
  <si>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</si>
  <si>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</si>
  <si>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</si>
  <si>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</si>
  <si>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</si>
  <si>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</si>
  <si>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</si>
  <si>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</si>
  <si>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</si>
  <si>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</si>
  <si>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</si>
  <si>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</si>
  <si>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</si>
  <si>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공 사 원 가 계 산 서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</si>
  <si>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</si>
  <si>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</si>
  <si>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</si>
  <si>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</si>
  <si>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</si>
  <si>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</si>
  <si>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</si>
  <si>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</si>
  <si>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</si>
  <si>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</si>
  <si>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</si>
  <si>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</si>
  <si>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</si>
  <si>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</si>
  <si>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</si>
  <si>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</si>
  <si>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</si>
  <si>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</si>
  <si>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</si>
  <si>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</si>
  <si>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C4</t>
  </si>
  <si>
    <t>산  재  보  험  료</t>
  </si>
  <si>
    <t>노무비 * 3.75%</t>
  </si>
  <si>
    <t>C5</t>
  </si>
  <si>
    <t>고  용  보  험  료</t>
  </si>
  <si>
    <t>CA</t>
  </si>
  <si>
    <t>산업안전보건관리비</t>
  </si>
  <si>
    <t>(재료비+직노) * 2.93%</t>
  </si>
  <si>
    <t>CH</t>
  </si>
  <si>
    <t>환  경  보  전  비</t>
  </si>
  <si>
    <t>CG</t>
  </si>
  <si>
    <t>기   타    경   비</t>
  </si>
  <si>
    <t>복리후생비+소모품비+여비교통통신비+도서인쇄비</t>
  </si>
  <si>
    <t>CL</t>
  </si>
  <si>
    <t>건설기계대여금지급보증서발급수수료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</si>
  <si>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</si>
  <si>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</si>
  <si>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</si>
  <si>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</si>
  <si>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</si>
  <si>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</si>
  <si>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</si>
  <si>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</si>
  <si>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D4</t>
  </si>
  <si>
    <t>폐기물 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</si>
  <si>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</si>
  <si>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</si>
  <si>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</si>
  <si>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</si>
  <si>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</si>
  <si>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</si>
  <si>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</si>
  <si>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</si>
  <si>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</si>
  <si>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</si>
  <si>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</si>
  <si>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</si>
  <si>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</si>
  <si>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</si>
  <si>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</si>
  <si>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</si>
  <si>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</si>
  <si>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</si>
  <si>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</si>
  <si>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</si>
  <si>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</si>
  <si>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</si>
  <si>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</si>
  <si>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</si>
  <si>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</si>
  <si>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</si>
  <si>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</si>
  <si>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</si>
  <si>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</si>
  <si>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</si>
  <si>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</si>
  <si>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</si>
  <si>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</si>
  <si>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</si>
  <si>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</si>
  <si>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</si>
  <si>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</si>
  <si>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</si>
  <si>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</si>
  <si>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</si>
  <si>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</si>
  <si>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</si>
  <si>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</si>
  <si>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</si>
  <si>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</si>
  <si>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금      액</t>
    <phoneticPr fontId="3" type="noConversion"/>
  </si>
  <si>
    <t>1. 가 설 공 사</t>
    <phoneticPr fontId="3" type="noConversion"/>
  </si>
  <si>
    <t>1. 가 설 공 사</t>
  </si>
  <si>
    <t>호표 1</t>
    <phoneticPr fontId="3" type="noConversion"/>
  </si>
  <si>
    <t>강관 조립말비계(이동식)설치 및 해체  높이 2m, 1개월  대     ( 호표 1 )</t>
    <phoneticPr fontId="3" type="noConversion"/>
  </si>
  <si>
    <t>일반공사 직종</t>
    <phoneticPr fontId="3" type="noConversion"/>
  </si>
  <si>
    <t>일반공사 직종</t>
    <phoneticPr fontId="3" type="noConversion"/>
  </si>
  <si>
    <t>건축목공</t>
    <phoneticPr fontId="3" type="noConversion"/>
  </si>
  <si>
    <t>준공청소</t>
    <phoneticPr fontId="3" type="noConversion"/>
  </si>
  <si>
    <t>현장정리</t>
    <phoneticPr fontId="3" type="noConversion"/>
  </si>
  <si>
    <t>물가자료</t>
    <phoneticPr fontId="3" type="noConversion"/>
  </si>
  <si>
    <t>조사가격</t>
    <phoneticPr fontId="3" type="noConversion"/>
  </si>
  <si>
    <t>조사가격</t>
    <phoneticPr fontId="3" type="noConversion"/>
  </si>
  <si>
    <t>50638188ADB5263387B17ECB28D8B1</t>
    <phoneticPr fontId="3" type="noConversion"/>
  </si>
  <si>
    <t>개소</t>
    <phoneticPr fontId="3" type="noConversion"/>
  </si>
  <si>
    <t>매</t>
  </si>
  <si>
    <t>5650D134C66D1D432052FEDB68081</t>
  </si>
  <si>
    <t>연마지, #120~180, 230*280</t>
  </si>
  <si>
    <t>5006713B46FFA063D65E495FEB32</t>
  </si>
  <si>
    <t>5006213C660C10537B552BDB0B42</t>
  </si>
  <si>
    <t>5650D134C66D1D432052FEDB680B2</t>
  </si>
  <si>
    <t>시너, KSM6060, 3종</t>
    <phoneticPr fontId="3" type="noConversion"/>
  </si>
  <si>
    <t>571</t>
    <phoneticPr fontId="3" type="noConversion"/>
  </si>
  <si>
    <t>626</t>
    <phoneticPr fontId="3" type="noConversion"/>
  </si>
  <si>
    <t>5006213C660C10537B552BDB0D71</t>
  </si>
  <si>
    <t>자재 4</t>
  </si>
  <si>
    <t>자재 5</t>
  </si>
  <si>
    <t>A. 건 축 공 사</t>
    <phoneticPr fontId="3" type="noConversion"/>
  </si>
  <si>
    <t>노무비 * 0.87%</t>
    <phoneticPr fontId="3" type="noConversion"/>
  </si>
  <si>
    <t>(재료비+노무비) * 5.6%</t>
    <phoneticPr fontId="3" type="noConversion"/>
  </si>
  <si>
    <t>일  위  대  가  -  건 축 공 사</t>
    <phoneticPr fontId="3" type="noConversion"/>
  </si>
  <si>
    <t>일 위 대 가 목 록  -  건 축 공 사</t>
    <phoneticPr fontId="3" type="noConversion"/>
  </si>
  <si>
    <t>내  역  서  -  건 축 공 사</t>
    <phoneticPr fontId="3" type="noConversion"/>
  </si>
  <si>
    <t>단 가 대 비 표 - 건 축 공 사</t>
    <phoneticPr fontId="3" type="noConversion"/>
  </si>
  <si>
    <t>B. 폐기물 처리비</t>
    <phoneticPr fontId="3" type="noConversion"/>
  </si>
  <si>
    <t>노인장기요양보험료</t>
    <phoneticPr fontId="3" type="noConversion"/>
  </si>
  <si>
    <t>건  강  보  험  료</t>
    <phoneticPr fontId="3" type="noConversion"/>
  </si>
  <si>
    <t>연  금  보  험  료</t>
    <phoneticPr fontId="3" type="noConversion"/>
  </si>
  <si>
    <t>직접노무비 * 3.23%</t>
    <phoneticPr fontId="3" type="noConversion"/>
  </si>
  <si>
    <t>건강보험료 * 8.51%</t>
    <phoneticPr fontId="3" type="noConversion"/>
  </si>
  <si>
    <t>직접노무비 * 4.5%</t>
    <phoneticPr fontId="3" type="noConversion"/>
  </si>
  <si>
    <t>4천만원 이상 건설공사 대상</t>
    <phoneticPr fontId="3" type="noConversion"/>
  </si>
  <si>
    <t>폐 기 물 처 리 비</t>
    <phoneticPr fontId="3" type="noConversion"/>
  </si>
  <si>
    <t>소운반</t>
    <phoneticPr fontId="13" type="noConversion"/>
  </si>
  <si>
    <t>자재운반, 폐기물운반, 인력양중</t>
    <phoneticPr fontId="13" type="noConversion"/>
  </si>
  <si>
    <t>현장정리</t>
    <phoneticPr fontId="3" type="noConversion"/>
  </si>
  <si>
    <t>준공청소</t>
  </si>
  <si>
    <t>PE휀스</t>
    <phoneticPr fontId="3" type="noConversion"/>
  </si>
  <si>
    <t>EA</t>
    <phoneticPr fontId="3" type="noConversion"/>
  </si>
  <si>
    <t>1500*410*900</t>
    <phoneticPr fontId="3" type="noConversion"/>
  </si>
  <si>
    <t>207</t>
    <phoneticPr fontId="3" type="noConversion"/>
  </si>
  <si>
    <t>254</t>
    <phoneticPr fontId="3" type="noConversion"/>
  </si>
  <si>
    <t xml:space="preserve"> </t>
    <phoneticPr fontId="3" type="noConversion"/>
  </si>
  <si>
    <t>5079013F569ACA739F561DAFBC43</t>
  </si>
  <si>
    <t>지게차</t>
  </si>
  <si>
    <t>5.0톤</t>
  </si>
  <si>
    <t>거래1603</t>
    <phoneticPr fontId="3" type="noConversion"/>
  </si>
  <si>
    <t>호표 6</t>
  </si>
  <si>
    <t>호표 7</t>
  </si>
  <si>
    <t>호표 9</t>
  </si>
  <si>
    <t>호표 10</t>
  </si>
  <si>
    <t>소운반</t>
    <phoneticPr fontId="3" type="noConversion"/>
  </si>
  <si>
    <t>먹매김    M2     ( 호표 5 )</t>
    <phoneticPr fontId="3" type="noConversion"/>
  </si>
  <si>
    <t>지게차</t>
    <phoneticPr fontId="13" type="noConversion"/>
  </si>
  <si>
    <t>소운반  M2     ( 호표 6 )</t>
    <phoneticPr fontId="3" type="noConversion"/>
  </si>
  <si>
    <t>현장정리  M2     ( 호표 7 )</t>
    <phoneticPr fontId="3" type="noConversion"/>
  </si>
  <si>
    <t>준공청소  M2     ( 호표 10 )</t>
    <phoneticPr fontId="3" type="noConversion"/>
  </si>
  <si>
    <t>50C1413FB6C14BB3BE50B0551234</t>
  </si>
  <si>
    <t>건설기계운전사</t>
  </si>
  <si>
    <t>5006213C660C10537B552BDB0997</t>
  </si>
  <si>
    <t>32(부록)</t>
  </si>
  <si>
    <t>저유황 0.001%</t>
    <phoneticPr fontId="3" type="noConversion"/>
  </si>
  <si>
    <t>저유황 0.001%</t>
    <phoneticPr fontId="3" type="noConversion"/>
  </si>
  <si>
    <t>HR</t>
    <phoneticPr fontId="13" type="noConversion"/>
  </si>
  <si>
    <t>HR</t>
    <phoneticPr fontId="3" type="noConversion"/>
  </si>
  <si>
    <t>지게차</t>
    <phoneticPr fontId="3" type="noConversion"/>
  </si>
  <si>
    <t>5톤</t>
    <phoneticPr fontId="3" type="noConversion"/>
  </si>
  <si>
    <t>5006213C660EDFB3035F68FE09CD</t>
  </si>
  <si>
    <t>5006213C660EDFB3035F68FE09CD5079013F569ACA739F561DAFBC43</t>
  </si>
  <si>
    <t>5006213C660EDFB3035F68FE09CD50C1413FB6C14BB3BE50B0551234</t>
  </si>
  <si>
    <t>주연료비의 37%</t>
  </si>
  <si>
    <t>5006213C660EDFB3035F68FE09CD5650D134C66D1D432052FEDB68081</t>
  </si>
  <si>
    <t>5006213C660EDFB3035F68FE09CD5006213C660C10537B552BDB0997</t>
  </si>
  <si>
    <t>지게차  5.0톤  HR   ( 호표 9 )</t>
    <phoneticPr fontId="3" type="noConversion"/>
  </si>
  <si>
    <t>2. 경관조명 구조물 설치</t>
    <phoneticPr fontId="3" type="noConversion"/>
  </si>
  <si>
    <t>A-Type</t>
    <phoneticPr fontId="3" type="noConversion"/>
  </si>
  <si>
    <t>프레임 노출형, 2000*3000</t>
    <phoneticPr fontId="3" type="noConversion"/>
  </si>
  <si>
    <t>프레임 노출형, 6000*3000</t>
    <phoneticPr fontId="3" type="noConversion"/>
  </si>
  <si>
    <t>73</t>
    <phoneticPr fontId="3" type="noConversion"/>
  </si>
  <si>
    <t>구조용각형각관</t>
    <phoneticPr fontId="3" type="noConversion"/>
  </si>
  <si>
    <t>구조용각형각관, 50*50, 2.3mm</t>
    <phoneticPr fontId="3" type="noConversion"/>
  </si>
  <si>
    <t>구조용각형각관, 20*20, 1.6mm</t>
    <phoneticPr fontId="3" type="noConversion"/>
  </si>
  <si>
    <t>73</t>
    <phoneticPr fontId="3" type="noConversion"/>
  </si>
  <si>
    <t>개소</t>
    <phoneticPr fontId="3" type="noConversion"/>
  </si>
  <si>
    <t>65</t>
    <phoneticPr fontId="3" type="noConversion"/>
  </si>
  <si>
    <t>64</t>
    <phoneticPr fontId="3" type="noConversion"/>
  </si>
  <si>
    <t>52</t>
    <phoneticPr fontId="3" type="noConversion"/>
  </si>
  <si>
    <t>구조용각형각관, 50*30, 2.3mm</t>
    <phoneticPr fontId="3" type="noConversion"/>
  </si>
  <si>
    <t>철재, 보통(강판의 가공설치)</t>
    <phoneticPr fontId="3" type="noConversion"/>
  </si>
  <si>
    <t>철재, 보통</t>
    <phoneticPr fontId="3" type="noConversion"/>
  </si>
  <si>
    <t>철재, 보통</t>
    <phoneticPr fontId="3" type="noConversion"/>
  </si>
  <si>
    <t>5006213C660FE593D458D14360D9</t>
  </si>
  <si>
    <t>50D3C13AE6C260A35352EA603153</t>
  </si>
  <si>
    <t>5006213C660FE593D458D14360D950D3C13AE6C260A35352EA603153</t>
  </si>
  <si>
    <t>50D3C13AE6C260A35352EA603151</t>
  </si>
  <si>
    <t>5006213C660FE593D458D14360D950D3C13AE6C260A35352EA603151</t>
  </si>
  <si>
    <t>5006213C660FE593D458D14360D95006713B46FFA063D65E495FEB32</t>
  </si>
  <si>
    <t>5006213C660FE593D458D14360D95006213C660C10537B552BDB0B42</t>
  </si>
  <si>
    <t>5006213C660FE593D458D14360D95006213C660C10537B552BDB0D71</t>
  </si>
  <si>
    <t>에폭시 프라이머</t>
    <phoneticPr fontId="3" type="noConversion"/>
  </si>
  <si>
    <t>하도용</t>
    <phoneticPr fontId="3" type="noConversion"/>
  </si>
  <si>
    <t>에폭시 도료</t>
    <phoneticPr fontId="3" type="noConversion"/>
  </si>
  <si>
    <t>중도용</t>
    <phoneticPr fontId="3" type="noConversion"/>
  </si>
  <si>
    <t>에폭시 신나</t>
    <phoneticPr fontId="3" type="noConversion"/>
  </si>
  <si>
    <t>불소수지도료</t>
    <phoneticPr fontId="3" type="noConversion"/>
  </si>
  <si>
    <t>불소신나</t>
    <phoneticPr fontId="3" type="noConversion"/>
  </si>
  <si>
    <t>상도용</t>
    <phoneticPr fontId="3" type="noConversion"/>
  </si>
  <si>
    <t>608</t>
    <phoneticPr fontId="3" type="noConversion"/>
  </si>
  <si>
    <t>645</t>
    <phoneticPr fontId="3" type="noConversion"/>
  </si>
  <si>
    <t>주재료비의 5%</t>
    <phoneticPr fontId="3" type="noConversion"/>
  </si>
  <si>
    <t>불소수지 페인트</t>
    <phoneticPr fontId="3" type="noConversion"/>
  </si>
  <si>
    <t>철재면, 하도1회, 중도,상도2회</t>
    <phoneticPr fontId="3" type="noConversion"/>
  </si>
  <si>
    <t>불소수지 페인트칠</t>
    <phoneticPr fontId="3" type="noConversion"/>
  </si>
  <si>
    <t>하드우드탄화목</t>
    <phoneticPr fontId="3" type="noConversion"/>
  </si>
  <si>
    <t>24T</t>
    <phoneticPr fontId="3" type="noConversion"/>
  </si>
  <si>
    <t>M2</t>
    <phoneticPr fontId="3" type="noConversion"/>
  </si>
  <si>
    <t>143</t>
    <phoneticPr fontId="3" type="noConversion"/>
  </si>
  <si>
    <t>157</t>
    <phoneticPr fontId="3" type="noConversion"/>
  </si>
  <si>
    <t>5006213C660FE593D458D6C456CE</t>
  </si>
  <si>
    <t>50D3C13AE6C260A341504112C742</t>
  </si>
  <si>
    <t>5006213C660FE593D458D6C456CE50D3C13AE6C260A341504112C742</t>
  </si>
  <si>
    <t>신너</t>
  </si>
  <si>
    <t>KSM6060, 2종</t>
  </si>
  <si>
    <t>50D3C13AE6C260A3D05E48234DDF</t>
  </si>
  <si>
    <t>5006213C660FE593D458D6C456CE50D3C13AE6C260A3D05E48234DDF</t>
  </si>
  <si>
    <t>5006213C660FE593D458D6C456CE5650D134C66D1D432052FEDB68081</t>
  </si>
  <si>
    <t>319퍼티, 백색</t>
  </si>
  <si>
    <t>50D3C13AC615EB53D655BD9914BA</t>
  </si>
  <si>
    <t>5006213C660FE593D458D6C456CE50D3C13AC615EB53D655BD9914BA</t>
  </si>
  <si>
    <t>5006213C660FE593D458D6C456CE5006213C660C10537B552BDB0B42</t>
  </si>
  <si>
    <t>5006213C660FE593D458D6C456CE5006213C660C10537B552BDB0D71</t>
  </si>
  <si>
    <t>50D3C13AE6C260A341504112C744</t>
  </si>
  <si>
    <t>오일스테인</t>
    <phoneticPr fontId="3" type="noConversion"/>
  </si>
  <si>
    <t>144</t>
    <phoneticPr fontId="3" type="noConversion"/>
  </si>
  <si>
    <t>156</t>
    <phoneticPr fontId="3" type="noConversion"/>
  </si>
  <si>
    <t>5006213C660FE4F3D7556F1091C5</t>
  </si>
  <si>
    <t>50061132A6ED53533A59DB7454CD</t>
  </si>
  <si>
    <t>5006213C660FE4F3D7556F1091C550061132A6ED53533A59DB7454CD</t>
  </si>
  <si>
    <t>잡재료 및 소모재료비</t>
  </si>
  <si>
    <t>5006213C660FE4F3D7556F1091C55650D134C66D1D432052FEDB68081</t>
  </si>
  <si>
    <t>5006213C660C10537B552BDB0990</t>
  </si>
  <si>
    <t>5006213C660FE4F3D7556F1091C55006213C660C10537B552BDB0990</t>
  </si>
  <si>
    <t>5006213C660FE4F3D7556F1091C55006213C660C10537B552BDB0D71</t>
  </si>
  <si>
    <t>공구손료 및 경장비</t>
  </si>
  <si>
    <t>바닥목재데크깔기</t>
    <phoneticPr fontId="3" type="noConversion"/>
  </si>
  <si>
    <t>바닥목재데크깔기</t>
    <phoneticPr fontId="3" type="noConversion"/>
  </si>
  <si>
    <t>오일스테인칠</t>
    <phoneticPr fontId="3" type="noConversion"/>
  </si>
  <si>
    <t>목재면, 2회</t>
    <phoneticPr fontId="3" type="noConversion"/>
  </si>
  <si>
    <t>A-Type 2000*3000, 프레임노출형  개소     ( 호표 11 )</t>
    <phoneticPr fontId="3" type="noConversion"/>
  </si>
  <si>
    <t>5006213C660FE593AF5BC49E1608</t>
  </si>
  <si>
    <t>폴리카보네이트시트</t>
  </si>
  <si>
    <t>5006213CA6E7A093E956B8EECECB</t>
  </si>
  <si>
    <t>5006213C660FE593AF5BC49E16085006213CA6E7A093E956B8EECECB</t>
  </si>
  <si>
    <t>잡재료 및 소모재료</t>
  </si>
  <si>
    <t>주재료비의 10%</t>
  </si>
  <si>
    <t>5006213C660FE593AF5BC49E16085650D134C66D1D432052FEDB68081</t>
  </si>
  <si>
    <t>5006213C660C10537B552BDB00BB</t>
  </si>
  <si>
    <t>5006213C660FE593AF5BC49E16085006213C660C10537B552BDB00BB</t>
  </si>
  <si>
    <t>5006213C660FE593AF5BC49E16085006213C660C10537B552BDB0D71</t>
  </si>
  <si>
    <t>6.0t, 투명</t>
    <phoneticPr fontId="3" type="noConversion"/>
  </si>
  <si>
    <t>폴리카보네이트 복층판</t>
    <phoneticPr fontId="3" type="noConversion"/>
  </si>
  <si>
    <t>6mm, 2겹 투명</t>
    <phoneticPr fontId="3" type="noConversion"/>
  </si>
  <si>
    <t>M2</t>
    <phoneticPr fontId="3" type="noConversion"/>
  </si>
  <si>
    <t>651</t>
    <phoneticPr fontId="3" type="noConversion"/>
  </si>
  <si>
    <t>539</t>
    <phoneticPr fontId="3" type="noConversion"/>
  </si>
  <si>
    <t>시트연결부자재</t>
    <phoneticPr fontId="3" type="noConversion"/>
  </si>
  <si>
    <t>AL상,하 프로파일, 마감바 외</t>
    <phoneticPr fontId="3" type="noConversion"/>
  </si>
  <si>
    <t>구조용각형각관, 50*30, 2.3mm</t>
    <phoneticPr fontId="3" type="noConversion"/>
  </si>
  <si>
    <t>일반구조용압연강판, 1.8mm</t>
    <phoneticPr fontId="3" type="noConversion"/>
  </si>
  <si>
    <t>일반구조용압연강판, 1.8mm</t>
    <phoneticPr fontId="3" type="noConversion"/>
  </si>
  <si>
    <t>일반구조용압연강판, 1.8mm</t>
    <phoneticPr fontId="3" type="noConversion"/>
  </si>
  <si>
    <t>폴리카보네이트</t>
    <phoneticPr fontId="3" type="noConversion"/>
  </si>
  <si>
    <t>폴리카보네이트</t>
    <phoneticPr fontId="3" type="noConversion"/>
  </si>
  <si>
    <t>6mm 복층, 투명</t>
    <phoneticPr fontId="3" type="noConversion"/>
  </si>
  <si>
    <t>A-Type 2000*3000, PC 외부 마감형, 출입구 오픈형  개소     ( 호표 12 )</t>
    <phoneticPr fontId="3" type="noConversion"/>
  </si>
  <si>
    <t>B-Type 4000*3000, 프레임노출형  개소     ( 호표 14 )</t>
    <phoneticPr fontId="3" type="noConversion"/>
  </si>
  <si>
    <t>C-Type 6000*3000, 프레임노출형  개소     ( 호표 17 )</t>
    <phoneticPr fontId="3" type="noConversion"/>
  </si>
  <si>
    <t>B-Type 4000*3000, PC 외부 마감형, 출입구 오픈형  개소     ( 호표 15 )</t>
    <phoneticPr fontId="3" type="noConversion"/>
  </si>
  <si>
    <t>PC 외부 마감형, 출입구 오픈형, 2000*3000</t>
    <phoneticPr fontId="3" type="noConversion"/>
  </si>
  <si>
    <t>PC 외부 마감형, 출입구 도어형, 2000*3000</t>
    <phoneticPr fontId="3" type="noConversion"/>
  </si>
  <si>
    <t>B-Type</t>
    <phoneticPr fontId="3" type="noConversion"/>
  </si>
  <si>
    <t>프레임 노출형, 4000*3000</t>
    <phoneticPr fontId="3" type="noConversion"/>
  </si>
  <si>
    <t>PC 외부 마감형, 출입구 오픈형, 4000*3000</t>
    <phoneticPr fontId="3" type="noConversion"/>
  </si>
  <si>
    <t>PC 외부 마감형, 출입구 도어형, 4000*3000</t>
    <phoneticPr fontId="3" type="noConversion"/>
  </si>
  <si>
    <t>C-Type</t>
    <phoneticPr fontId="3" type="noConversion"/>
  </si>
  <si>
    <t>PC 외부 마감형, 출입구 오픈형, 6000*3000</t>
    <phoneticPr fontId="3" type="noConversion"/>
  </si>
  <si>
    <t>PC 외부 마감형, 출입구 도어형, 6000*3000</t>
    <phoneticPr fontId="3" type="noConversion"/>
  </si>
  <si>
    <t>호표 11</t>
  </si>
  <si>
    <t>호표 12</t>
  </si>
  <si>
    <t>호표 13</t>
  </si>
  <si>
    <t>호표 14</t>
  </si>
  <si>
    <t>호표 15</t>
  </si>
  <si>
    <t>호표 16</t>
  </si>
  <si>
    <t>호표 17</t>
  </si>
  <si>
    <t>호표 18</t>
  </si>
  <si>
    <t>호표 19</t>
  </si>
  <si>
    <t>프레임 노출형, 8000*3000</t>
    <phoneticPr fontId="3" type="noConversion"/>
  </si>
  <si>
    <t>D-Type</t>
    <phoneticPr fontId="3" type="noConversion"/>
  </si>
  <si>
    <t>PC 외부 마감형, 출입구 도어형, 8000*3000</t>
    <phoneticPr fontId="3" type="noConversion"/>
  </si>
  <si>
    <t>E-Type</t>
    <phoneticPr fontId="3" type="noConversion"/>
  </si>
  <si>
    <t>F-Type</t>
    <phoneticPr fontId="3" type="noConversion"/>
  </si>
  <si>
    <t>PC 외부 마감형, 출입구 도어형, 12000*3000</t>
    <phoneticPr fontId="3" type="noConversion"/>
  </si>
  <si>
    <t>PC 외부 마감형, 출입구 도어형, 18000*3000</t>
    <phoneticPr fontId="3" type="noConversion"/>
  </si>
  <si>
    <t>개소</t>
    <phoneticPr fontId="3" type="noConversion"/>
  </si>
  <si>
    <t>A-Type 2000*3000, PC 외부 마감형, 출입구 도어형  개소     ( 호표 13 )</t>
    <phoneticPr fontId="3" type="noConversion"/>
  </si>
  <si>
    <t>B-Type 4000*3000, PC 외부 마감형, 출입구 도어형  개소     ( 호표 16 )</t>
    <phoneticPr fontId="3" type="noConversion"/>
  </si>
  <si>
    <t>C-Type 6000*3000, PC 외부 마감형, 출입구 오픈형  개소     ( 호표 18 )</t>
    <phoneticPr fontId="3" type="noConversion"/>
  </si>
  <si>
    <t>D-Type 8000*3000, 프레임노출형  개소     ( 호표 20 )</t>
    <phoneticPr fontId="3" type="noConversion"/>
  </si>
  <si>
    <t>C-Type 6000*3000, PC 외부 마감형, 출입구 도어형  개소     ( 호표 19 )</t>
    <phoneticPr fontId="3" type="noConversion"/>
  </si>
  <si>
    <t>호표 20</t>
  </si>
  <si>
    <t>호표 21</t>
  </si>
  <si>
    <t>호표 22</t>
  </si>
  <si>
    <t>호표 23</t>
  </si>
  <si>
    <t>호표 24</t>
  </si>
  <si>
    <t>호표 25</t>
  </si>
  <si>
    <t>호표 26</t>
  </si>
  <si>
    <t>호표 27</t>
  </si>
  <si>
    <t>호표 28</t>
  </si>
  <si>
    <t>호표 29</t>
  </si>
  <si>
    <t>호표 30</t>
  </si>
  <si>
    <t>호표 31</t>
  </si>
  <si>
    <t>D-Type 8000*3000, PC 외부 마감형, 출입구 도어형  개소     ( 호표 21 )</t>
    <phoneticPr fontId="3" type="noConversion"/>
  </si>
  <si>
    <t>E-Type 12000*3000, PC 외부 마감형, 출입구 도어형  개소     ( 호표 22 )</t>
    <phoneticPr fontId="3" type="noConversion"/>
  </si>
  <si>
    <t>F-Type 18000*3000, PC 외부 마감형, 출입구 도어형  개소     ( 호표 23 )</t>
    <phoneticPr fontId="3" type="noConversion"/>
  </si>
  <si>
    <t>각종 잡철물 제작 설치  철재, 보통  kg     ( 호표 24 )</t>
    <phoneticPr fontId="3" type="noConversion"/>
  </si>
  <si>
    <t>각종 잡철물 제작  철재, 보통  kg     ( 호표 25 )</t>
    <phoneticPr fontId="3" type="noConversion"/>
  </si>
  <si>
    <t>각종 잡철물 설치  철재, 보통  kg     ( 호표 26 )</t>
    <phoneticPr fontId="3" type="noConversion"/>
  </si>
  <si>
    <t>용접기(교류)  500Amp  HR     ( 호표 27 )</t>
    <phoneticPr fontId="3" type="noConversion"/>
  </si>
  <si>
    <t>불소수지 페인트칠 M2    ( 호표 28 )</t>
    <phoneticPr fontId="3" type="noConversion"/>
  </si>
  <si>
    <t>바닥목재데크깔기  M2  ( 호표 29 )</t>
    <phoneticPr fontId="3" type="noConversion"/>
  </si>
  <si>
    <t>오일스테인칠  목재면2회칠  M2  ( 호표 30 )</t>
    <phoneticPr fontId="3" type="noConversion"/>
  </si>
  <si>
    <t>폴리카보네이트 6.0mm, 투명  M2  ( 호표 31 )</t>
    <phoneticPr fontId="3" type="noConversion"/>
  </si>
  <si>
    <t>자재 1</t>
    <phoneticPr fontId="3" type="noConversion"/>
  </si>
  <si>
    <t>자재 18</t>
  </si>
  <si>
    <t>자재 19</t>
  </si>
  <si>
    <t>자재 20</t>
  </si>
  <si>
    <t>자재 21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</si>
  <si>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</si>
  <si>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</si>
  <si>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</si>
  <si>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</si>
  <si>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</si>
  <si>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</si>
  <si>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</si>
  <si>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</si>
  <si>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</si>
  <si>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</si>
  <si>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</si>
  <si>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</si>
  <si>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</si>
  <si>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</si>
  <si>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</si>
  <si>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</si>
  <si>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</si>
  <si>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</si>
  <si>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</si>
  <si>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</si>
  <si>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</si>
  <si>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</si>
  <si>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</si>
  <si>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노임 19</t>
  </si>
  <si>
    <t>3. 폐기물 처리비</t>
    <phoneticPr fontId="3" type="noConversion"/>
  </si>
  <si>
    <t>동두천 보산동 경관조명 특화거리 조성공사 - 경관조명 구조물공사</t>
    <phoneticPr fontId="3" type="noConversion"/>
  </si>
  <si>
    <t>2. 경관조명 구조물 설치</t>
  </si>
  <si>
    <t>퇴 직 공 제 부 금</t>
    <phoneticPr fontId="3" type="noConversion"/>
  </si>
  <si>
    <t>직접노무비 * 2.3%</t>
    <phoneticPr fontId="3" type="noConversion"/>
  </si>
  <si>
    <t>3억원 이상 공사 대상</t>
    <phoneticPr fontId="3" type="noConversion"/>
  </si>
  <si>
    <t>직접노무비 * 8%</t>
    <phoneticPr fontId="3" type="noConversion"/>
  </si>
  <si>
    <t>(노무비+경비+일반관리비) * 15%</t>
    <phoneticPr fontId="3" type="noConversion"/>
  </si>
  <si>
    <t>콘크리트화분</t>
    <phoneticPr fontId="3" type="noConversion"/>
  </si>
  <si>
    <t>PC제품, 1500*1500*450</t>
    <phoneticPr fontId="3" type="noConversion"/>
  </si>
  <si>
    <t>PC제품, 1000*1000*700</t>
    <phoneticPr fontId="3" type="noConversion"/>
  </si>
  <si>
    <t>PC제품, 800*800*800</t>
    <phoneticPr fontId="3" type="noConversion"/>
  </si>
  <si>
    <t>PC제품, 600*600*550</t>
    <phoneticPr fontId="3" type="noConversion"/>
  </si>
  <si>
    <t>개</t>
    <phoneticPr fontId="3" type="noConversion"/>
  </si>
  <si>
    <t>[ 합           계 ]</t>
    <phoneticPr fontId="3" type="noConversion"/>
  </si>
  <si>
    <t>개</t>
    <phoneticPr fontId="3" type="noConversion"/>
  </si>
  <si>
    <t>1. 조경용 화단</t>
    <phoneticPr fontId="3" type="noConversion"/>
  </si>
  <si>
    <t>동두천 보산동 경관조명 특화거리 조성공사 - 조경용 화단</t>
    <phoneticPr fontId="3" type="noConversion"/>
  </si>
  <si>
    <t>[ 공사명 : 동두천 보산동 경관조명 특화거리 조성공사 - 경관조명 구조물공사 및 조경용 화단 ]</t>
    <phoneticPr fontId="3" type="noConversion"/>
  </si>
  <si>
    <t>경   비</t>
    <phoneticPr fontId="3" type="noConversion"/>
  </si>
  <si>
    <t>(재료비+직노+경비) * 0.3%</t>
    <phoneticPr fontId="3" type="noConversion"/>
  </si>
  <si>
    <t>(재료비+직노+경비) * 0.07%</t>
    <phoneticPr fontId="3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</si>
</sst>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0#;\-#,##0.00#;#"/>
    <numFmt numFmtId="181" formatCode="#,##0.00;\-#,##0.00;#"/>
    <numFmt numFmtId="182" formatCode="#,##0_ "/>
  </numFmts>
  <fonts count="18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181" fontId="5" fillId="0" borderId="1" xfId="0" quotePrefix="1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177" fontId="9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vertical="center"/>
    </xf>
    <xf numFmtId="0" fontId="0" fillId="0" borderId="0" xfId="0" quotePrefix="1">
      <alignment vertical="center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14" fillId="3" borderId="0" xfId="0" applyFont="1" applyFill="1">
      <alignment vertical="center"/>
    </xf>
    <xf numFmtId="0" fontId="6" fillId="0" borderId="0" xfId="0" applyFont="1" applyAlignment="1">
      <alignment vertical="center"/>
    </xf>
    <xf numFmtId="41" fontId="0" fillId="0" borderId="0" xfId="5" applyFont="1">
      <alignment vertical="center"/>
    </xf>
    <xf numFmtId="0" fontId="0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15" fillId="0" borderId="1" xfId="0" quotePrefix="1" applyFont="1" applyBorder="1" applyAlignment="1">
      <alignment vertical="center" wrapText="1"/>
    </xf>
    <xf numFmtId="0" fontId="16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182" fontId="0" fillId="0" borderId="1" xfId="0" applyNumberFormat="1" applyBorder="1">
      <alignment vertical="center"/>
    </xf>
    <xf numFmtId="180" fontId="0" fillId="0" borderId="0" xfId="0" applyNumberFormat="1">
      <alignment vertical="center"/>
    </xf>
    <xf numFmtId="0" fontId="17" fillId="0" borderId="0" xfId="0" applyFont="1">
      <alignment vertical="center"/>
    </xf>
    <xf numFmtId="176" fontId="5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Alignment="1">
      <alignment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0" fillId="0" borderId="2" xfId="0" quotePrefix="1" applyBorder="1">
      <alignment vertical="center"/>
    </xf>
    <xf numFmtId="0" fontId="6" fillId="0" borderId="0" xfId="0" quotePrefix="1" applyFont="1" applyAlignment="1">
      <alignment vertical="center"/>
    </xf>
  </cellXfs>
  <cellStyles count="6">
    <cellStyle name="쉼표 [0]" xfId="5" builtinId="6"/>
    <cellStyle name="표준" xfId="0" builtinId="0"/>
    <cellStyle name="표준 2" xfId="1"/>
    <cellStyle name="표준 2 2" xfId="2"/>
    <cellStyle name="표준 3" xfId="3"/>
    <cellStyle name="표준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SE0-DWG\&#52404;&#50977;\XLS\ALL-XLS\ULSAN\PRI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49457;&#50857;\C\SK,Seong\DACOM\&#50689;&#50900;\WINDOWS\&#48148;&#53461;%20&#54868;&#47732;\GNG\2&#45800;&#44228;10\10&#45800;&#44032;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GNG\&#49436;&#50872;&#44288;&#47196;\dlatl\&#45824;&#51204;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dongbu\&#49345;&#50516;&#46041;%20&#50676;&#49373;&#49328;%20&#44204;&#51201;&#51228;&#52636;\&#44228;&#51109;&#44277;&#45236;&#50669;-1&#50900;30&#510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033;&#49436;2&#53552;&#45328;\&#44277;&#45236;&#50669;\&#44592;&#44228;\YANGGU\douc\YG-NEWN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6160;&#47448;&#45348;&#44144;&#47532;\&#46020;&#44553;\&#46160;&#47448;,&#48152;&#50900;&#45817;%20&#51068;&#50948;&#45824;&#44032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44228;&#49328;&#49436;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-SERVER\&#49884;&#44277;&#48512;\&#44277;&#49324;&#48512;\&#50689;&#50629;\hit&#44204;&#51201;\&#44592;&#53440;\GP08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INGLE/EMAIL/temp/02/980226%20&#54056;&#49496;MESA&#48716;&#463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8128;&#47532;&#50724;&#47112;\&#50896;&#44032;\IMSI\DUJUNG2\&#46160;&#51221;2&#5226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0629;&#47924;\&#44277;&#49324;&#44228;&#50557;\2003\&#50900;&#49457;&#50896;&#51088;&#47141;%20&#48376;&#48512;&#49324;&#47924;&#49892;%20&#49888;&#52629;&#44277;&#49324;\&#44277;&#44256;&#44288;&#47144;\&#44277;&#45236;&#50669;&#49436;(1&#52264;&#48320;&#44221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&#54633;&#51221;&#47196;&#45236;&#50669;&#49436;(&#53664;&#47785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7800_1\c\Chol2000\UP\&#51088;&#44552;&#54924;&#52380;-2001&#45380;&#49324;&#50629;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-Iso\Calc-St2\LX-J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My%20Documents\es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54016;\&#44592;&#44228;\&#50808;&#51452;&#48156;&#51452;\SETTING\&#52392;&#48512;&#50577;&#49885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88;&#54788;\D\&#51032;&#51221;&#48512;\&#51032;&#51221;&#48512;&#48320;&#4422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4608;&#50857;&#54732;\&#45936;&#51060;&#53092;\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APROJECT\YANGGU\douc\YG-NEWN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97\R-SUWONJ\REP\P7-5-31\LX-C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1652;&#51077;&#46020;&#4719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HLOTUS\9801J\OUT\Y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51452;\C\SK,Seong\DACOM\&#50689;&#50900;\WINDOWS\&#48148;&#53461;%20&#54868;&#47732;\GNG\2&#45800;&#44228;10\10&#45800;&#44032;~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868;&#51452;&#51076;\C\&#49444;&#44228;&#51652;&#54665;&#51473;\M.B.C%20&#51032;&#51221;&#48512;%20(&#49884;&#48169;&#49436;,&#48372;&#44256;&#49436;)\010425(&#51228;&#52636;)\&#49436;&#50896;&#44592;&#49328;(010416)\&#49884;&#48169;&#49436;,&#44204;&#51201;&#49436;\&#45824;&#48169;\Lee-&#44228;&#54925;\&#45824;&#44396;&#54617;&#49373;&#54924;&#44288;\&#53000;&#47084;&#47532;&#45236;&#50669;\&#53000;&#47084;&#47532;-&#45236;&#50669;&#494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65328;&#65362;&#65359;&#65354;&#65349;&#65347;&#65364;\&#47924;&#44144;&#53552;&#45328;\&#47924;&#44144;&#52572;&#51333;&#49892;&#54665;\&#51064;&#51228;&#54616;&#49688;&#51333;&#475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&#55148;\&#44204;&#51201;&#49436;\&#44204;&#51201;&#49436;\&#44592;&#49696;&#50689;&#50629;&#48512;&#44204;&#51201;\&#44204;&#51201;&#49436;\MQ\20\&#54788;&#51109;&#48324;\&#51648;&#54616;&#52384;\&#49444;&#44228;&#44032;\&#53804;&#52272;&#44032;\&#49345;&#46020;&#45236;&#5066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\e\pjm\ip2002\6&#50900;\&#49556;&#45236;&#44256;\&#49556;&#45236;&#44256;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&#50669;&#51089;&#50629;/&#51221;&#51088;&#51648;&#44396;/&#45236;&#50669;&#49436;/&#51221;&#51088;&#51648;&#44396;/&#45236;&#50669;(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824;&#48708;&#5436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A\EXCEL\&#48149;&#49688;&#48373;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IC\dlatl\&#45824;&#51204;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9436;&#51221;&#49885;\&#45800;&#44032;&#51312;&#49324;\03&#45380;&#46020;&#54408;&#51032;\&#51064;&#44148;&#48516;&#49437;(&#50724;&#54588;&#49828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4592;&#52384;\&#50641;&#49472;DATA\&#50641;&#49472;DATA\&#44204;&#51201;\&#45236;&#50669;&#44049;&#5164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0696;&#49328;&#45236;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364;&#51456;&#44204;&#51201;&#49436;/Project/&#49688;&#50896;&#48124;&#51088;&#50669;&#49324;/&#49688;&#50896;&#48124;&#51088;&#50669;&#49324;&#44204;&#51201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861;&#48372;&#44288;\&#49444;&#44228;&#50857;&#50669;\&#51456;&#44277;&#44288;&#47144;\&#53664;&#47785;&#45236;&#50669;&#49436;(0801)_&#52572;&#51333;&#4851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49688;&#45909;\&#44277;&#49324;&#44288;&#47144;\&#44277;&#49324;&#44288;&#47144;\&#44277;&#49324;&#44204;&#51201;\&#54872;&#44221;\&#49436;&#50872;&#55064;&#48393;&#52488;\&#49436;&#50872;&#55064;&#48393;&#52488;%20&#44204;&#51201;&#51228;&#52636;&#5085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333;&#51068;1\&#44592;&#44228;&#44204;&#51201;\&#44204;&#51201;&#44277;&#53685;&#51088;&#47308;\&#51105;&#4870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KIM\SK-SU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4\&#44148;&#52629;&#48376;&#48512;\&#50672;&#45824;&#49888;&#54617;&#44288;&#49888;&#52629;&#44277;&#49324;\&#49888;&#54617;&#49440;&#44368;-&#49892;&#54665;&#45236;&#5066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KSAN\&#51061;&#49328;&#49444;&#4422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50808;&#48512;&#49892;&#50808;&#44592;&#44204;&#51201;-&#51221;&#4932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3685;&#51068;&#51068;&#50948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&#49688;&#47049;&#49328;&#52636;&#4943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kaf\&#44305;&#51452;\SU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&#54532;&#47196;&#51229;&#53944;\sk&#53588;&#47112;&#53092;\&#48516;&#45817;&#49324;&#50725;\&#53588;&#47112;&#53092;&#51228;&#52636;\WINDOWS\&#48148;&#53461;%20&#54868;&#47732;\&#51312;&#50689;&#50865;\RYH\NW\HBS\&#47560;&#49324;&#5492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3580;&#45768;&#49828;&#5110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&#49888;&#45909;&#50577;1&#44277;&#44396;\&#44285;&#44285;&#51060;\WINDOWS\&#48148;&#53461;%20&#54868;&#47732;\GNG\9&#44277;&#44396;\&#50868;&#48152;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45824;&#47548;%20&#51452;&#53469;&#51204;&#49884;&#44288;%2060&#54217;&#54805;%20&#44060;&#48372;&#49688;&#44277;&#49324;-&#50724;&#475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WINDOWS\&#48148;&#53461;%20&#54868;&#47732;\GNG\9&#44277;&#44396;\&#50868;&#48152;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788;&#51109;\&#49688;&#50896;&#51204;&#47141;\&#49688;&#50896;&#51204;&#47141;&#49444;&#48708;%20&#44288;&#47532;&#46041;\My%20Documents\&#45236;&#50669;&#51089;&#50629;&#48516;\&#54620;&#44397;&#51204;&#47141;&#44305;&#51452;&#51204;&#47141;&#48373;&#54633;&#49324;&#50725;&#49888;&#52629;&#44277;&#49324;\&#54620;&#44397;&#51204;&#47141;&#44305;&#51452;&#51204;&#47141;&#48373;&#54633;&#49324;&#50725;&#49888;&#52629;&#44277;&#49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49444;&#48320;&#51088;&#47308;\98-7&#49444;&#48320;\&#44033;&#46041;H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&#46020;&#47196;&#44277;&#49324;\&#44596;&#44553;&#51204;&#54868;\&#44596;&#44553;&#51204;&#54868;%20&#49444;&#44228;\&#51088;&#51116;&#45800;&#44032;&#5436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51473;&#48373;&#54844;&#51105;\&#44277;&#49324;&#48708;&#51665;&#44228;&#543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포장복구집계"/>
      <sheetName val="입찰안"/>
      <sheetName val="시중노임단가"/>
      <sheetName val="공정코드"/>
      <sheetName val="신림BOQ"/>
      <sheetName val="자료입력"/>
      <sheetName val="준검 내역서"/>
      <sheetName val="견적대비"/>
      <sheetName val="45,46"/>
      <sheetName val="10단가~1"/>
      <sheetName val="견적"/>
      <sheetName val="건축"/>
      <sheetName val="재료"/>
      <sheetName val="입찰보고"/>
      <sheetName val="본공사"/>
      <sheetName val="총공사내역서"/>
      <sheetName val="산출내역서"/>
      <sheetName val="총괄-1"/>
      <sheetName val="기계경비(시간당)"/>
      <sheetName val="MAIN_TABLE"/>
      <sheetName val="배수통관(좌)"/>
      <sheetName val="2.배수및구조물공"/>
      <sheetName val="부대설비단가"/>
      <sheetName val="지급자재"/>
      <sheetName val="내역서"/>
      <sheetName val="골프장예산"/>
      <sheetName val="3BL공동구 수량"/>
      <sheetName val="자재집계표"/>
      <sheetName val="관급"/>
      <sheetName val="전기"/>
      <sheetName val="가시설(TYPE-A)"/>
      <sheetName val="설계내역서"/>
      <sheetName val="남양내역"/>
      <sheetName val="설직재-1"/>
      <sheetName val="변수값"/>
      <sheetName val="중기상차"/>
      <sheetName val="AS복구"/>
      <sheetName val="중기터파기"/>
      <sheetName val="설계명세서"/>
      <sheetName val="갑지"/>
      <sheetName val="노임단가"/>
      <sheetName val="1-1평균터파기고(1)"/>
      <sheetName val="정렬"/>
      <sheetName val="오억미만"/>
      <sheetName val="토목"/>
      <sheetName val="플랜트 설치"/>
      <sheetName val="지하시설물작성"/>
      <sheetName val="하조서"/>
      <sheetName val="자재단가"/>
      <sheetName val="I一般比"/>
      <sheetName val="INPUT"/>
      <sheetName val="SIL98"/>
      <sheetName val="fs"/>
      <sheetName val="재무조건"/>
      <sheetName val="토공사"/>
      <sheetName val="종단계산"/>
      <sheetName val="입력자료(노무비)"/>
      <sheetName val=" 총괄표"/>
      <sheetName val="내역"/>
      <sheetName val="nys"/>
      <sheetName val="산출근거"/>
      <sheetName val="포장공사"/>
      <sheetName val="청천내"/>
      <sheetName val="공사개요"/>
      <sheetName val="000000"/>
      <sheetName val="단가"/>
      <sheetName val="9GNG운반"/>
      <sheetName val="ABUT수량-A1"/>
      <sheetName val="#REF"/>
      <sheetName val="공사비"/>
      <sheetName val="총괄"/>
      <sheetName val="Macro1"/>
      <sheetName val="DANGA"/>
      <sheetName val="교각1"/>
      <sheetName val="철근량"/>
      <sheetName val="집수정"/>
      <sheetName val="노임이"/>
      <sheetName val="기본DATA"/>
      <sheetName val="일위대가"/>
      <sheetName val="옥외전력간선설비공사"/>
      <sheetName val="갑지1"/>
      <sheetName val="천안IP공장자100노100물량110할증"/>
      <sheetName val="Sheet4"/>
      <sheetName val="갑지(추정)"/>
      <sheetName val="터파기및재료"/>
      <sheetName val="Sheet5"/>
      <sheetName val="일위대가표"/>
      <sheetName val="BSD (2)"/>
      <sheetName val="콘센트신설"/>
      <sheetName val="우배수"/>
      <sheetName val="SLAB&quot;1&quot;"/>
      <sheetName val="부안일위"/>
      <sheetName val="대림경상68억"/>
      <sheetName val="조경일람"/>
      <sheetName val="기계"/>
      <sheetName val="토공집계표"/>
      <sheetName val="1.취수장"/>
      <sheetName val="작성기준"/>
      <sheetName val="제수"/>
      <sheetName val="공기"/>
      <sheetName val="200"/>
      <sheetName val="직노"/>
      <sheetName val="반중력식옹벽"/>
      <sheetName val="총괄표"/>
      <sheetName val="Sheet6"/>
      <sheetName val="노무비"/>
      <sheetName val="토목단가"/>
      <sheetName val="인건비 "/>
      <sheetName val="b_balju"/>
      <sheetName val="총괄수지표"/>
      <sheetName val="ETC"/>
      <sheetName val="1-1"/>
      <sheetName val="손익분석"/>
      <sheetName val="대가호표"/>
      <sheetName val="전계가"/>
      <sheetName val="건축내역"/>
      <sheetName val="태안9)3-2)원내역"/>
      <sheetName val="목록"/>
      <sheetName val="A-4"/>
      <sheetName val="앨범표지"/>
      <sheetName val="공사비총괄표"/>
      <sheetName val="간선계산"/>
      <sheetName val="식생블럭단위수량"/>
      <sheetName val="일위대가목록"/>
      <sheetName val="ELECTRIC"/>
      <sheetName val="대구칠곡5전기"/>
      <sheetName val="조명시설"/>
      <sheetName val="1.설계조건"/>
      <sheetName val="명세서"/>
      <sheetName val="설계조건"/>
      <sheetName val="원가서"/>
      <sheetName val="BID"/>
      <sheetName val="차량별점검"/>
      <sheetName val="최종견"/>
      <sheetName val="2000년1차"/>
      <sheetName val="2000전체분"/>
      <sheetName val="공사비집계"/>
      <sheetName val="Total"/>
      <sheetName val="통합"/>
      <sheetName val="공사수행방안"/>
      <sheetName val="코드일람표"/>
      <sheetName val="Sheet1"/>
      <sheetName val="북방3터널"/>
      <sheetName val="공문"/>
      <sheetName val="토목내역서 (도급단가) (2)"/>
      <sheetName val="토목내역서 (도급단가)"/>
      <sheetName val="총괄원가계산서"/>
      <sheetName val="실행"/>
      <sheetName val="단가비교표_공통1"/>
      <sheetName val="FILE1"/>
      <sheetName val="EJ"/>
      <sheetName val="전차선로 물량표"/>
      <sheetName val="공통(20-91)"/>
      <sheetName val="부대공Ⅱ"/>
      <sheetName val="덕전리"/>
      <sheetName val="토공총괄표"/>
      <sheetName val="건축비목군분류"/>
      <sheetName val="내역표지"/>
      <sheetName val="단위량당중기"/>
      <sheetName val="4-1. 매출원가 손익계획 집계표"/>
      <sheetName val="코드2"/>
      <sheetName val="조경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변수값"/>
      <sheetName val="중기상차"/>
      <sheetName val="AS복구"/>
      <sheetName val="중기터파기"/>
      <sheetName val="세골재  T2 변경 현황"/>
      <sheetName val="영창26"/>
      <sheetName val="대전-1"/>
      <sheetName val="설명서 "/>
      <sheetName val="토목"/>
      <sheetName val="입찰안"/>
      <sheetName val="포장공"/>
      <sheetName val="간선계산"/>
      <sheetName val="철근량"/>
      <sheetName val="바닥판"/>
      <sheetName val="입력DATA"/>
      <sheetName val="BID"/>
      <sheetName val="내역"/>
      <sheetName val="조명율표"/>
      <sheetName val="단가"/>
      <sheetName val="Total"/>
      <sheetName val="소비자가"/>
      <sheetName val="총공사내역서"/>
      <sheetName val="Customer Databas"/>
      <sheetName val="내역서"/>
      <sheetName val="#REF"/>
      <sheetName val="101동"/>
      <sheetName val="지급자재"/>
      <sheetName val="오동"/>
      <sheetName val="대조"/>
      <sheetName val="나한"/>
      <sheetName val="자금운용표"/>
      <sheetName val="4. 주형설계"/>
      <sheetName val="용역비내역-진짜"/>
      <sheetName val="지하시설물작성"/>
      <sheetName val="포장복구집계"/>
      <sheetName val="기계경비(시간당)"/>
      <sheetName val="램머"/>
      <sheetName val="내역서 제출"/>
      <sheetName val="산출내역서"/>
      <sheetName val="보증수수료산출"/>
      <sheetName val="건축내역"/>
      <sheetName val="총괄내역서"/>
      <sheetName val="예정(3)"/>
      <sheetName val="코핑검토"/>
      <sheetName val="주beam"/>
      <sheetName val="장비집계"/>
      <sheetName val="공사개요"/>
      <sheetName val="일위대가"/>
      <sheetName val="철거산출근거"/>
      <sheetName val="재냌"/>
      <sheetName val="1단계"/>
      <sheetName val="데리네이타현황"/>
      <sheetName val="플랜트 설치"/>
      <sheetName val="금액"/>
      <sheetName val="중기"/>
      <sheetName val="건축"/>
      <sheetName val="일위대가표"/>
      <sheetName val="공기압축기실"/>
      <sheetName val="입상내역"/>
      <sheetName val="지질조사"/>
      <sheetName val="설계명세서"/>
      <sheetName val="자료입력"/>
      <sheetName val="노임,재료비"/>
      <sheetName val="ES조서출력하기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내역_ver1.0"/>
      <sheetName val="발주내역"/>
      <sheetName val="설계명세"/>
      <sheetName val="참고사항"/>
      <sheetName val="근로자자료입력"/>
      <sheetName val="#3_일위대가목록"/>
      <sheetName val="관접합및부설"/>
      <sheetName val="현장경상비"/>
      <sheetName val="실행대비"/>
      <sheetName val="AS포장복구 "/>
      <sheetName val="집계표"/>
      <sheetName val="한강운반비"/>
      <sheetName val="진주방향"/>
      <sheetName val="자료"/>
      <sheetName val="2000년1차"/>
      <sheetName val="2000전체분"/>
      <sheetName val="고유코드_설계"/>
      <sheetName val="교각1"/>
      <sheetName val="9GNG운반"/>
      <sheetName val="차수공개요"/>
      <sheetName val="일위목록"/>
      <sheetName val="요율"/>
      <sheetName val="발주설계서(당초)"/>
      <sheetName val="세부내역"/>
      <sheetName val="물가시세"/>
      <sheetName val="언양휴게소배수관 흄관설치"/>
      <sheetName val="데이타"/>
      <sheetName val="조경일람"/>
      <sheetName val="총공비"/>
      <sheetName val="청천내"/>
      <sheetName val="설계예산서"/>
      <sheetName val="내역서1"/>
      <sheetName val="단가산출서"/>
      <sheetName val="동원(3)"/>
      <sheetName val="공종별산출내역서"/>
      <sheetName val="내역전기"/>
      <sheetName val="선급비용"/>
      <sheetName val="전차선로 물량표"/>
      <sheetName val="자재"/>
      <sheetName val="공통(20-91)"/>
      <sheetName val="19990101-엑셀1"/>
      <sheetName val="품셈TABLE"/>
      <sheetName val="공사착공계"/>
      <sheetName val="기초단가"/>
      <sheetName val="세골재__T2_변경_현황"/>
      <sheetName val="설명서_"/>
      <sheetName val="4__주형설계"/>
      <sheetName val="내역서_제출"/>
      <sheetName val="산출근거"/>
      <sheetName val="controll"/>
      <sheetName val="예산내역서"/>
      <sheetName val="총계"/>
      <sheetName val="간접비"/>
      <sheetName val="DATE"/>
      <sheetName val="빙축열"/>
      <sheetName val="기준표"/>
      <sheetName val="결재판"/>
      <sheetName val="산근"/>
      <sheetName val="FB25JN"/>
      <sheetName val="시중노임단가"/>
      <sheetName val="99총공사내역서"/>
      <sheetName val="노임"/>
      <sheetName val="Sheet3"/>
      <sheetName val="담장산출"/>
      <sheetName val="품셈"/>
      <sheetName val="금융비용"/>
      <sheetName val="원가계산서"/>
      <sheetName val="실행(ALT1)"/>
      <sheetName val="갑지(추정)"/>
      <sheetName val="기초공"/>
      <sheetName val="기둥(원형)"/>
      <sheetName val="결재갑지"/>
      <sheetName val="99년하반기"/>
      <sheetName val="인공산출"/>
      <sheetName val="물량입력"/>
      <sheetName val="신호등일위대가"/>
      <sheetName val="기준정보"/>
      <sheetName val="실행간접비"/>
      <sheetName val="물량표"/>
      <sheetName val="#2_일위대가목록"/>
      <sheetName val="대포2교접속"/>
      <sheetName val="준검 내역서"/>
      <sheetName val="Sheet1"/>
      <sheetName val="일위"/>
      <sheetName val="특별땅고르기"/>
      <sheetName val="맨홀수량집계"/>
      <sheetName val="조명시설"/>
      <sheetName val="자재단가비교표"/>
      <sheetName val="BSD (2)"/>
      <sheetName val="Sheet5"/>
      <sheetName val="주빔의 설계"/>
      <sheetName val="N賃率-職"/>
      <sheetName val="3.2제조설비"/>
      <sheetName val="직노"/>
      <sheetName val="배수장토목공사비"/>
      <sheetName val="(3.품질관리 시험 총괄표)"/>
      <sheetName val="안양동교 1안"/>
      <sheetName val="2.1  노무비 평균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4-7.중앙전기실(노임단가)"/>
      <sheetName val="노임단가"/>
      <sheetName val="단가조사"/>
      <sheetName val="노임"/>
      <sheetName val="일위목록"/>
      <sheetName val="요율"/>
      <sheetName val="전기산출"/>
      <sheetName val="단가"/>
      <sheetName val="ILLU"/>
      <sheetName val="경산"/>
      <sheetName val="담장산출"/>
      <sheetName val="수목표준대가"/>
      <sheetName val="일위대가"/>
      <sheetName val="G.R300경비"/>
      <sheetName val="터널조도"/>
      <sheetName val="코드표"/>
      <sheetName val="증감대비"/>
      <sheetName val="BID"/>
      <sheetName val="비탈면보호공수량산출"/>
      <sheetName val="7단가"/>
      <sheetName val="건축"/>
      <sheetName val="식재가격"/>
      <sheetName val="식재총괄"/>
      <sheetName val="9509"/>
      <sheetName val="???"/>
      <sheetName val="설비"/>
      <sheetName val="6호기"/>
      <sheetName val="건축내역"/>
      <sheetName val="EACT10"/>
      <sheetName val="I一般比"/>
      <sheetName val="N賃率-職"/>
      <sheetName val="COST"/>
      <sheetName val="COVER"/>
      <sheetName val="내역서"/>
      <sheetName val="DATE"/>
      <sheetName val="A갑지"/>
      <sheetName val="전기"/>
      <sheetName val="NEGO"/>
      <sheetName val="토사(PE)"/>
      <sheetName val="내역"/>
      <sheetName val="시중노임(공사)"/>
      <sheetName val="공통가설"/>
      <sheetName val="소비자가"/>
      <sheetName val="단위일위"/>
      <sheetName val="EQ-R1"/>
      <sheetName val="인건비 "/>
      <sheetName val="#REF"/>
      <sheetName val="대비"/>
      <sheetName val="COPING"/>
      <sheetName val="BQ(실행)"/>
      <sheetName val="점수계산1-2"/>
      <sheetName val="노무비"/>
      <sheetName val="기계경비(시간당)"/>
      <sheetName val="램머"/>
      <sheetName val="전기일위대가"/>
      <sheetName val="File_관급"/>
      <sheetName val="공정집계"/>
      <sheetName val="TEL"/>
      <sheetName val="입찰안"/>
      <sheetName val="Sheet3"/>
      <sheetName val="MOTOR"/>
      <sheetName val="CABdata"/>
      <sheetName val="포장복구집계"/>
      <sheetName val="1차 내역서"/>
      <sheetName val="01상노임"/>
      <sheetName val="노임9월"/>
      <sheetName val="무산소조"/>
      <sheetName val="내역서(기계)"/>
      <sheetName val="calculation"/>
      <sheetName val="Customer Databas"/>
      <sheetName val="wall"/>
      <sheetName val="Front"/>
      <sheetName val="갑지(추정)"/>
      <sheetName val="단가비교"/>
      <sheetName val="b_balju_cho"/>
      <sheetName val="경비_원본"/>
      <sheetName val="수량-가로등"/>
      <sheetName val="직노"/>
      <sheetName val="조도계산"/>
      <sheetName val="설계조건"/>
      <sheetName val="토공계산서(부체도로)"/>
      <sheetName val="을"/>
      <sheetName val="도급"/>
      <sheetName val="조명율표"/>
      <sheetName val="CATCH BASIN"/>
      <sheetName val="전산망"/>
      <sheetName val="자료"/>
      <sheetName val="공주-교대(A1)"/>
      <sheetName val="2000년1차"/>
      <sheetName val="6공구(당초)"/>
      <sheetName val="개요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안정계산"/>
      <sheetName val="단면검토"/>
      <sheetName val="11.1 단면hwp"/>
      <sheetName val="종배수관면벽신"/>
      <sheetName val="적용단위길이"/>
      <sheetName val="기계경비"/>
      <sheetName val="일반자재"/>
      <sheetName val="배수공"/>
      <sheetName val="Y-WORK"/>
      <sheetName val="진주방향"/>
      <sheetName val="단락전류-A"/>
      <sheetName val="데리네이타현황"/>
      <sheetName val="단가 "/>
      <sheetName val="일위총괄표"/>
      <sheetName val="수안보-MBR1"/>
      <sheetName val="냉천부속동"/>
      <sheetName val="자재단가"/>
      <sheetName val="비교1"/>
      <sheetName val="첨부1"/>
      <sheetName val="DATA 입력부"/>
      <sheetName val="노무"/>
      <sheetName val="교각1"/>
      <sheetName val="토목"/>
      <sheetName val="1단계"/>
      <sheetName val="옹벽"/>
      <sheetName val="단가산출2"/>
      <sheetName val="단가 및 재료비"/>
      <sheetName val="단가산출1"/>
      <sheetName val="공종구간"/>
      <sheetName val="기성내역서표지"/>
      <sheetName val="인건비"/>
      <sheetName val="수량산출서"/>
      <sheetName val="ⴭⴭⴭⴭⴭ"/>
      <sheetName val="내역서(갑)"/>
      <sheetName val="단위중량"/>
      <sheetName val="노원열병합  건축공사기성내역서"/>
      <sheetName val="일위대가목차"/>
      <sheetName val="집계표"/>
      <sheetName val="설비내역서"/>
      <sheetName val="건축내역서"/>
      <sheetName val="전기내역서"/>
      <sheetName val="남양주부대"/>
      <sheetName val="일위집계(기존)"/>
      <sheetName val="TRE TABLE"/>
      <sheetName val="ASEM내역"/>
      <sheetName val="수량산출"/>
      <sheetName val="2경간"/>
      <sheetName val="자재"/>
      <sheetName val="변압기 및 발전기 용량"/>
      <sheetName val="NEYOK"/>
      <sheetName val="°æ»ê"/>
      <sheetName val="손익분석"/>
      <sheetName val="터파기및재료"/>
      <sheetName val="자동차폐수처리장"/>
      <sheetName val="산업"/>
      <sheetName val="AS복구"/>
      <sheetName val="중기터파기"/>
      <sheetName val="변수값"/>
      <sheetName val="중기상차"/>
      <sheetName val="노임이"/>
      <sheetName val="부표총괄"/>
      <sheetName val="단 box"/>
      <sheetName val="사급자재"/>
      <sheetName val="LIST"/>
      <sheetName val="WORK"/>
      <sheetName val="dt0301"/>
      <sheetName val="dtt0301"/>
      <sheetName val="WEIGHT LIST"/>
      <sheetName val="POL6차-PIPING"/>
      <sheetName val="산#2-1 (2)"/>
      <sheetName val="산#3-1"/>
      <sheetName val="공종목록표"/>
      <sheetName val="세부내역"/>
      <sheetName val="산수배수"/>
      <sheetName val="노단"/>
      <sheetName val="수량인공"/>
      <sheetName val="간선계산"/>
      <sheetName val="예산명세서"/>
      <sheetName val="설계명세서"/>
      <sheetName val="자료입력"/>
      <sheetName val="수량명세서"/>
      <sheetName val="인부노임"/>
      <sheetName val="(A)내역서"/>
      <sheetName val="날개벽"/>
      <sheetName val="단가산출"/>
      <sheetName val="96노임기준"/>
      <sheetName val="INFO"/>
      <sheetName val="SLAB&quot;1&quot;"/>
      <sheetName val="MATERIAL"/>
      <sheetName val="원가계산서"/>
      <sheetName val="제품"/>
      <sheetName val="맨홀수량산출"/>
      <sheetName val="하수급견적대비"/>
      <sheetName val="1-1"/>
      <sheetName val="건축집계표"/>
      <sheetName val="b_balju"/>
      <sheetName val="주공기준"/>
      <sheetName val="9811"/>
      <sheetName val="원형1호맨홀토공수량"/>
      <sheetName val="2.가정단면"/>
      <sheetName val="장비"/>
      <sheetName val="사용성검토"/>
      <sheetName val="실행내역"/>
      <sheetName val="출력-내역서"/>
      <sheetName val="견적서세부내용"/>
      <sheetName val="견적내용입력"/>
      <sheetName val="발신정보"/>
      <sheetName val="토 적 표"/>
      <sheetName val="2009노임(공사)"/>
      <sheetName val="공문"/>
      <sheetName val="유류사용"/>
      <sheetName val="1.설계조건"/>
      <sheetName val="제잡비 산출내역(실적공사비)"/>
      <sheetName val="내역서(총)"/>
      <sheetName val="일위대가(가설)"/>
      <sheetName val="2.냉난방설비공사"/>
      <sheetName val="7.자동제어공사"/>
      <sheetName val="제잡비1"/>
      <sheetName val="산출근거"/>
      <sheetName val="횡배수관"/>
      <sheetName val="CODE"/>
      <sheetName val="대로근거"/>
      <sheetName val="중간부"/>
      <sheetName val="Sheet1 (2)"/>
      <sheetName val="단가코드"/>
      <sheetName val="교통대책내역"/>
      <sheetName val="내역분기"/>
      <sheetName val="견적서"/>
      <sheetName val="CIVIL"/>
      <sheetName val="실행대비"/>
      <sheetName val="가격조사"/>
      <sheetName val="기둥(원형)"/>
      <sheetName val="단면 (2)"/>
      <sheetName val="Imp-Data"/>
      <sheetName val="조건표"/>
      <sheetName val="DESIGN CRITERIA"/>
      <sheetName val="노무비 "/>
      <sheetName val="일위집계"/>
      <sheetName val="부하계산"/>
      <sheetName val="건축(충일분)"/>
      <sheetName val="금융비용"/>
      <sheetName val="부하계산서"/>
      <sheetName val="전장품(관리용)"/>
      <sheetName val="자재단가-1"/>
      <sheetName val="금액집계"/>
      <sheetName val="플랜트 설치"/>
      <sheetName val="건축내역(도급)"/>
      <sheetName val="재료비"/>
      <sheetName val="재집"/>
      <sheetName val="직재"/>
      <sheetName val="수목데이타 "/>
      <sheetName val="예정(3)"/>
      <sheetName val="동원(3)"/>
      <sheetName val="예산변경사항"/>
      <sheetName val="현장관리비"/>
      <sheetName val="옹벽기초자료"/>
      <sheetName val="현황산출서"/>
      <sheetName val="공통가설비"/>
      <sheetName val="단가대비"/>
      <sheetName val="일위대가(건축)"/>
      <sheetName val="부대대비"/>
      <sheetName val="냉연집계"/>
      <sheetName val="실행내역 "/>
      <sheetName val="도급정산"/>
      <sheetName val="관급"/>
      <sheetName val="중기사용료산출근거"/>
      <sheetName val="Sheet5"/>
      <sheetName val="설변물량"/>
      <sheetName val="2001년 건설노임"/>
      <sheetName val="본부소개"/>
      <sheetName val="기본일위"/>
      <sheetName val="수량집계"/>
      <sheetName val="총괄집계표"/>
      <sheetName val="DATA(광속)"/>
      <sheetName val="단가비교표"/>
      <sheetName val="3.하중산정4.지지력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총괄표"/>
      <sheetName val="인공산출"/>
      <sheetName val="부대내역"/>
      <sheetName val="시설물"/>
      <sheetName val="식재출력용"/>
      <sheetName val="식재"/>
      <sheetName val="유지관리"/>
      <sheetName val="일위"/>
      <sheetName val="성곽내역서"/>
      <sheetName val="원가계산서 "/>
      <sheetName val="물가"/>
      <sheetName val="토공1"/>
      <sheetName val="Sheet15"/>
      <sheetName val="기자재대비표"/>
      <sheetName val="상반기손익차2총괄"/>
      <sheetName val="XL4Poppy"/>
      <sheetName val="일위대가 (100%)"/>
      <sheetName val="실적원가"/>
      <sheetName val="2. 공원조도(전통공원)"/>
      <sheetName val="자재단가표"/>
      <sheetName val="NEWDRAW"/>
      <sheetName val="배선DATA"/>
      <sheetName val="각종장비전압강하계산"/>
      <sheetName val="노임단가표"/>
      <sheetName val="단가조사서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4동급수"/>
      <sheetName val="경  비 "/>
      <sheetName val="우수토적(진입도로)"/>
      <sheetName val="관로내역원"/>
      <sheetName val="갑지"/>
      <sheetName val="기초일위"/>
      <sheetName val="시설일위"/>
      <sheetName val="조명일위"/>
      <sheetName val="과천MAIN"/>
      <sheetName val="2004,상노임"/>
      <sheetName val="차수"/>
      <sheetName val="신규 수주분(사용자 정의)"/>
      <sheetName val="비용"/>
      <sheetName val="방송일위대가"/>
      <sheetName val="3련 BOX"/>
      <sheetName val="자단"/>
      <sheetName val="을지"/>
      <sheetName val="1"/>
      <sheetName val="102역사"/>
      <sheetName val="전동기DATA"/>
      <sheetName val="전체현황"/>
      <sheetName val="기초자료입력"/>
      <sheetName val="고창터널(고창방향)"/>
      <sheetName val="대운반(신설-관급)"/>
      <sheetName val="AC포장수량"/>
      <sheetName val="개소별수량산출"/>
      <sheetName val="내부부하"/>
      <sheetName val="견적을지"/>
      <sheetName val="기계경비산출기준"/>
      <sheetName val="일위대가표"/>
      <sheetName val="6PILE  (돌출)"/>
      <sheetName val="토목주소"/>
      <sheetName val="TB-내역서"/>
      <sheetName val="첨부파일"/>
      <sheetName val="월별손익"/>
      <sheetName val="일위목차"/>
      <sheetName val="말뚝지지력산정"/>
      <sheetName val="공통가설공사"/>
      <sheetName val="정부노임단가"/>
      <sheetName val="소총괄표1"/>
      <sheetName val="견적업체"/>
      <sheetName val="제출내역 (2)"/>
      <sheetName val="교대시점"/>
      <sheetName val="중기조종사 단위단가"/>
      <sheetName val="Macro(전선)"/>
      <sheetName val="남대문빌딩"/>
      <sheetName val="적용률"/>
      <sheetName val="관기성공.내"/>
      <sheetName val="토공수량산출"/>
      <sheetName val="토적계산서"/>
      <sheetName val="전선 및 전선관"/>
      <sheetName val="관리비"/>
      <sheetName val="sheets"/>
      <sheetName val="Mc1"/>
      <sheetName val="일위_파일"/>
      <sheetName val="공조기"/>
      <sheetName val="계수시트"/>
      <sheetName val="Manual Valve List"/>
      <sheetName val="자재단가비교표"/>
      <sheetName val="돈암사업"/>
      <sheetName val="비목군단가비교표"/>
      <sheetName val="INPUT(덕도방향-시점)"/>
      <sheetName val="시설물일위"/>
      <sheetName val="input"/>
      <sheetName val="교각계산"/>
      <sheetName val="G_R300경비"/>
      <sheetName val="단가_"/>
      <sheetName val="4-7_중앙전기실(노임단가)"/>
      <sheetName val="내역(2000년)"/>
      <sheetName val="일위노임단가"/>
      <sheetName val="h-013211-2"/>
      <sheetName val="지급자재"/>
      <sheetName val="안정검토"/>
      <sheetName val="아스.노면절삭"/>
      <sheetName val="평가데이터"/>
      <sheetName val="토공유동표"/>
      <sheetName val="발주설계서(당초)"/>
      <sheetName val="기초자료"/>
      <sheetName val="type-F"/>
      <sheetName val="문산방향-교대(A2)"/>
      <sheetName val="연결임시"/>
      <sheetName val="비용display"/>
      <sheetName val="2000,9월 일위"/>
      <sheetName val="쌍송교"/>
      <sheetName val="Total"/>
      <sheetName val="guard(mac)"/>
      <sheetName val="실행내역서 "/>
      <sheetName val="차도조도계산"/>
      <sheetName val="danga"/>
      <sheetName val="ilch"/>
      <sheetName val="실행철강하도"/>
      <sheetName val="소업1교"/>
      <sheetName val="ABUT수량-A1"/>
      <sheetName val="10.공통-노임단가"/>
      <sheetName val="난간벽단위"/>
      <sheetName val="교각별수량"/>
      <sheetName val="SIL98"/>
      <sheetName val="ITEM"/>
      <sheetName val="토공"/>
      <sheetName val="예산M12A"/>
      <sheetName val="95WBS"/>
      <sheetName val="지주토목내역서"/>
      <sheetName val="철콘공사"/>
      <sheetName val="계산근거"/>
      <sheetName val="배수장토목공사비"/>
      <sheetName val="내역표지"/>
      <sheetName val="투찰(하수)"/>
      <sheetName val="공내역서"/>
      <sheetName val="견"/>
      <sheetName val="8.2TON"/>
      <sheetName val="Noname 1"/>
      <sheetName val="원가"/>
      <sheetName val="공내역"/>
      <sheetName val="납부서"/>
      <sheetName val="금광1터널"/>
      <sheetName val="총괄"/>
      <sheetName val="효성CB 1P기초"/>
      <sheetName val="현장경비"/>
      <sheetName val="토공(우물통,기타) "/>
      <sheetName val="BSD (2)"/>
      <sheetName val="첨부1-1"/>
      <sheetName val="발전기"/>
      <sheetName val="간선"/>
      <sheetName val="부하"/>
      <sheetName val="2_냉난방설비공사"/>
      <sheetName val="IN"/>
      <sheetName val="6. 직접경비"/>
      <sheetName val="22-2M단"/>
      <sheetName val="22-1소단"/>
      <sheetName val="Macro(차단기)"/>
      <sheetName val="품셈표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견적990322"/>
      <sheetName val="TOTAL_BOQ"/>
      <sheetName val="일위대가(1)"/>
      <sheetName val="eq_data"/>
      <sheetName val="협조전"/>
      <sheetName val="정산노무"/>
      <sheetName val="정산재료"/>
      <sheetName val="상부공"/>
      <sheetName val="SP"/>
      <sheetName val="경비2내역"/>
      <sheetName val="WO"/>
      <sheetName val="가도공"/>
      <sheetName val="배수장공사비명세서"/>
      <sheetName val="표지"/>
      <sheetName val="7.노임단가"/>
      <sheetName val="000000"/>
      <sheetName val="내역서2안"/>
      <sheetName val="노임단"/>
      <sheetName val="부대공"/>
      <sheetName val="운반공"/>
      <sheetName val="자재단"/>
      <sheetName val="장비단"/>
      <sheetName val="노임목록"/>
      <sheetName val="자재목록"/>
      <sheetName val="중기목록"/>
      <sheetName val="건축2"/>
      <sheetName val="재료비노무비"/>
      <sheetName val="DATA1"/>
      <sheetName val="공량산출서"/>
      <sheetName val="일위산출"/>
      <sheetName val="기둥"/>
      <sheetName val="저판(버림100)"/>
      <sheetName val="당초"/>
      <sheetName val="36신설수량"/>
      <sheetName val="11.자재단가"/>
      <sheetName val="예산M5A"/>
      <sheetName val="철근단면적"/>
      <sheetName val="말뚝기초"/>
      <sheetName val="공사원가계산서"/>
      <sheetName val="일위대가표(무)"/>
      <sheetName val="일위대가산출기초"/>
      <sheetName val="960318-1"/>
      <sheetName val="진접"/>
      <sheetName val="TOTAL3"/>
      <sheetName val="본사업"/>
      <sheetName val="SG"/>
      <sheetName val="TYPE-A"/>
      <sheetName val="인건비_"/>
      <sheetName val="11_1_단면hwp"/>
      <sheetName val="G_R300°æºñ"/>
      <sheetName val="Customer_Databas"/>
      <sheetName val="동해title"/>
      <sheetName val="00000"/>
      <sheetName val="송라터널총괄"/>
      <sheetName val="목차"/>
      <sheetName val="중로근거"/>
      <sheetName val="노임데이터"/>
      <sheetName val="방음벽 기초 일반수량"/>
      <sheetName val="노임조서"/>
      <sheetName val="신우"/>
      <sheetName val="__MAIN"/>
      <sheetName val="工완성공사율"/>
      <sheetName val="1안"/>
      <sheetName val="견적"/>
      <sheetName val="예산M2"/>
      <sheetName val="기본"/>
      <sheetName val="주방동력"/>
      <sheetName val="공량예산"/>
      <sheetName val="재료단가"/>
      <sheetName val="ZONE.1"/>
      <sheetName val="총괄갑 "/>
      <sheetName val="Config"/>
      <sheetName val="철콘-부대"/>
      <sheetName val="G_R300경비1"/>
      <sheetName val="4-7_중앙전기실(노임단가)1"/>
      <sheetName val="견적조건"/>
      <sheetName val="식재인부"/>
      <sheetName val="전기집계표"/>
      <sheetName val="산출서"/>
      <sheetName val="2008년상반기"/>
      <sheetName val="GAEYO"/>
      <sheetName val="XXXXXX"/>
      <sheetName val="전등"/>
      <sheetName val="2010노임(공사)"/>
      <sheetName val="01_ 원가계산서"/>
      <sheetName val="작성"/>
      <sheetName val="갈현동"/>
      <sheetName val="2"/>
      <sheetName val="총2000실2000연"/>
      <sheetName val="참고자료"/>
      <sheetName val="Sheet10"/>
      <sheetName val="단가조건(02년)"/>
      <sheetName val="TRE_TABLE"/>
      <sheetName val="7_자동제어공사"/>
      <sheetName val="DATA_입력부"/>
      <sheetName val="1_설계조건"/>
      <sheetName val="제잡비_산출내역(실적공사비)"/>
      <sheetName val="단가_및_재료비"/>
      <sheetName val="변압기_및_발전기_용량"/>
      <sheetName val="Sheet1_(2)"/>
      <sheetName val="토_적_표"/>
      <sheetName val="노원열병합__건축공사기성내역서"/>
      <sheetName val="변경현황"/>
      <sheetName val="목록1"/>
      <sheetName val="목록2"/>
      <sheetName val="중기"/>
      <sheetName val="총괄내역서"/>
      <sheetName val="관접합및부설"/>
      <sheetName val="품셈집계표"/>
      <sheetName val="기계내역"/>
      <sheetName val="공사설명서"/>
      <sheetName val="공사계획서"/>
      <sheetName val="건축원가계산서"/>
      <sheetName val="Macro1"/>
      <sheetName val="제경비율"/>
      <sheetName val="역T형옹벽단위수량"/>
      <sheetName val="토공사"/>
      <sheetName val="부하LOAD"/>
      <sheetName val="순공사비"/>
      <sheetName val="남양구조시험동"/>
      <sheetName val="JUCKEYK"/>
      <sheetName val="토공2"/>
      <sheetName val="구조물토공1"/>
      <sheetName val="토공3"/>
      <sheetName val="단"/>
      <sheetName val="내2"/>
      <sheetName val="총투입계"/>
      <sheetName val="남양시작동자105노65기1.3화1.2"/>
      <sheetName val="콘크리트타설입력"/>
      <sheetName val="9902"/>
      <sheetName val="대치판정"/>
      <sheetName val="노무단가"/>
      <sheetName val="1.설계기준"/>
      <sheetName val="수도일위대가"/>
      <sheetName val="슬래브(유곡)"/>
      <sheetName val="가시설단위수량"/>
      <sheetName val="백암비스타내역"/>
      <sheetName val="Macro3"/>
      <sheetName val="Macro2"/>
      <sheetName val="02하반기노임"/>
      <sheetName val="sw1"/>
      <sheetName val="NOMUBI"/>
      <sheetName val="참조"/>
      <sheetName val="레미콘입고현황"/>
      <sheetName val="KMT물량"/>
      <sheetName val="Sheet9"/>
      <sheetName val="설계내역(2001)"/>
      <sheetName val="36단가"/>
      <sheetName val="36수량"/>
      <sheetName val="견적집계표"/>
      <sheetName val="조명시설"/>
      <sheetName val="11"/>
      <sheetName val="입력"/>
      <sheetName val="1.동력공사"/>
      <sheetName val="총요약서"/>
      <sheetName val="감액총괄표"/>
      <sheetName val="22수량"/>
      <sheetName val="48신설수량"/>
      <sheetName val="제경비적용기준"/>
      <sheetName val="부안일위"/>
      <sheetName val="계약내력"/>
      <sheetName val="2000전체분"/>
      <sheetName val="구조물공"/>
      <sheetName val="기준액"/>
      <sheetName val="품셈(기초)"/>
      <sheetName val="물가대비표"/>
      <sheetName val="Main"/>
      <sheetName val="VXXXXXXX"/>
      <sheetName val="건축원가"/>
      <sheetName val="도급전체"/>
      <sheetName val="가로등기초"/>
      <sheetName val="중갑지"/>
      <sheetName val="견적내역"/>
      <sheetName val="전체"/>
      <sheetName val="자  재"/>
      <sheetName val="건축외주"/>
      <sheetName val="전직종(노임단가)"/>
      <sheetName val="_x0000_pY&lt;u_x0000__x0000__x0000__x0000__x0000__x0000__x0000__x0000_ô+_x001f__x0000_I}0_x0012__x0004__x0000__x0000__x0001_"/>
      <sheetName val="2002상반기노임기준"/>
      <sheetName val="Summary Sheets"/>
      <sheetName val="SUMMARYMCA"/>
      <sheetName val="노임표"/>
      <sheetName val="CON'C"/>
      <sheetName val="산출"/>
      <sheetName val="기존단가 (2)"/>
      <sheetName val="유림골조"/>
      <sheetName val="토공(완충)"/>
      <sheetName val="___"/>
      <sheetName val="단가표"/>
      <sheetName val="ITB COST"/>
      <sheetName val="양산물금"/>
      <sheetName val="소운반"/>
      <sheetName val="빌딩 안내"/>
      <sheetName val="공종"/>
      <sheetName val="I.설계조건"/>
      <sheetName val="경비"/>
      <sheetName val="ECOD10"/>
      <sheetName val="Sheet14"/>
      <sheetName val="Sheet13"/>
      <sheetName val="패널"/>
      <sheetName val="원가계산서(공사)"/>
      <sheetName val="기술자료 (광화문)"/>
      <sheetName val="sub"/>
      <sheetName val="공사내역"/>
      <sheetName val="철거산출근거"/>
      <sheetName val="시추주상도"/>
      <sheetName val="기둥(하중)"/>
      <sheetName val="CAT_5"/>
      <sheetName val="내역1"/>
      <sheetName val="간접비내역-1"/>
      <sheetName val="통합"/>
      <sheetName val="4)유동표"/>
      <sheetName val="재료"/>
      <sheetName val="BUS제원1"/>
      <sheetName val="LOPCALC"/>
      <sheetName val="측량노임단가"/>
      <sheetName val="일위대가목록"/>
      <sheetName val="LANGUAGE"/>
      <sheetName val="R&amp;D"/>
      <sheetName val="기본입력"/>
      <sheetName val="hvac(제어동)"/>
      <sheetName val="기초공"/>
      <sheetName val="총 괄 표"/>
      <sheetName val="산근1"/>
      <sheetName val="참고 1"/>
      <sheetName val="1련박스"/>
      <sheetName val="1호인버트수량"/>
      <sheetName val="Tables"/>
      <sheetName val="이토변실(A3-LINE)"/>
    </sheetNames>
    <sheetDataSet>
      <sheetData sheetId="0" refreshError="1"/>
      <sheetData sheetId="1" refreshError="1"/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F7">
            <v>0.79</v>
          </cell>
        </row>
        <row r="8">
          <cell r="F8">
            <v>0.76</v>
          </cell>
        </row>
        <row r="9">
          <cell r="F9">
            <v>0.72</v>
          </cell>
        </row>
        <row r="10">
          <cell r="F10">
            <v>0.68</v>
          </cell>
        </row>
        <row r="11">
          <cell r="F11">
            <v>0.62</v>
          </cell>
        </row>
        <row r="12">
          <cell r="F12">
            <v>0.56999999999999995</v>
          </cell>
        </row>
        <row r="13">
          <cell r="F13">
            <v>0.49</v>
          </cell>
        </row>
        <row r="14">
          <cell r="F14">
            <v>0.42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원가"/>
      <sheetName val="총괄표"/>
      <sheetName val="집계"/>
      <sheetName val="밸브"/>
      <sheetName val="계기"/>
      <sheetName val="bulk"/>
      <sheetName val="hvac(관리동)"/>
      <sheetName val="hvac(제어동)"/>
      <sheetName val="말뚝지지력산정"/>
      <sheetName val="Y-WORK"/>
      <sheetName val="대우단가(풍산)"/>
      <sheetName val="hvac_제어동_"/>
      <sheetName val="단가표"/>
      <sheetName val="갑지(추정)"/>
      <sheetName val="Sheet5"/>
      <sheetName val="EKOG10건축"/>
      <sheetName val="대로근거"/>
      <sheetName val="중로근거"/>
      <sheetName val="철근단면적"/>
      <sheetName val="data"/>
      <sheetName val="견적990322"/>
      <sheetName val="견적서"/>
      <sheetName val="Front"/>
      <sheetName val="wall"/>
      <sheetName val="일위대가"/>
      <sheetName val="danga"/>
      <sheetName val="ilch"/>
      <sheetName val="WORK"/>
      <sheetName val="조경"/>
      <sheetName val="손익분석"/>
      <sheetName val="노임단가"/>
      <sheetName val="세원견적서"/>
      <sheetName val="수입"/>
      <sheetName val="청산공사"/>
      <sheetName val="골조시행"/>
      <sheetName val="계장공내역-1월30일"/>
      <sheetName val="TEST1"/>
      <sheetName val="SLAB&quot;1&quot;"/>
      <sheetName val="내역(전체)"/>
      <sheetName val="내역(자100%,노100%)기아화성UD동"/>
      <sheetName val="물량표S"/>
      <sheetName val="물량표"/>
      <sheetName val="Sheet2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원가계산서"/>
      <sheetName val="전기"/>
      <sheetName val="을"/>
      <sheetName val="기계실"/>
      <sheetName val="BSD (2)"/>
      <sheetName val="내역서"/>
      <sheetName val="#REF"/>
      <sheetName val="기초코드"/>
      <sheetName val="조건"/>
      <sheetName val="내역"/>
      <sheetName val="실행간접비용"/>
      <sheetName val="BID"/>
      <sheetName val="입찰안"/>
      <sheetName val="12용지"/>
      <sheetName val="Project Brief"/>
      <sheetName val="1-1"/>
      <sheetName val="공통가설"/>
      <sheetName val="대전(세창동)"/>
      <sheetName val="성남여성복지내역"/>
      <sheetName val="현장관리비"/>
      <sheetName val="현장지지물물량"/>
      <sheetName val="코드"/>
      <sheetName val="w_t table"/>
      <sheetName val="COPING"/>
      <sheetName val="정부노임단가"/>
      <sheetName val="자재단가비교표"/>
      <sheetName val="적용률"/>
      <sheetName val="소비자가"/>
      <sheetName val="2000.05"/>
      <sheetName val="9-1차이내역"/>
      <sheetName val="P3"/>
      <sheetName val="부하계산서"/>
      <sheetName val="표지 (2)"/>
      <sheetName val="견적대비 견적서"/>
      <sheetName val="AS복구"/>
      <sheetName val="중기터파기"/>
      <sheetName val="변수값"/>
      <sheetName val="중기상차"/>
      <sheetName val="표지"/>
      <sheetName val="재료집계"/>
      <sheetName val="Sheet10"/>
      <sheetName val="CAPVC"/>
      <sheetName val="EACT10"/>
      <sheetName val="퇴비산출근거"/>
      <sheetName val="남대문빌딩"/>
      <sheetName val="작성"/>
      <sheetName val="제경비율"/>
      <sheetName val="확약서"/>
      <sheetName val="AP1"/>
      <sheetName val="PROJECT BRIEF(EX.NEW)"/>
      <sheetName val="비용"/>
      <sheetName val="1-최종안"/>
      <sheetName val="사업분석-분양가결정"/>
      <sheetName val="지급자재"/>
      <sheetName val="건축집계"/>
      <sheetName val="CLAUSE"/>
      <sheetName val="coll#"/>
      <sheetName val="차액보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목차"/>
      <sheetName val="인건비"/>
      <sheetName val="hvac(제어동)"/>
    </sheetNames>
    <sheetDataSet>
      <sheetData sheetId="0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일위대가목록"/>
      <sheetName val="일위대가"/>
      <sheetName val="일위대가목차"/>
    </sheetNames>
    <sheetDataSet>
      <sheetData sheetId="0" refreshError="1"/>
      <sheetData sheetId="1"/>
      <sheetData sheetId="2">
        <row r="22">
          <cell r="L22">
            <v>0</v>
          </cell>
        </row>
        <row r="26">
          <cell r="H26">
            <v>481</v>
          </cell>
        </row>
        <row r="30">
          <cell r="J30">
            <v>0</v>
          </cell>
          <cell r="L30">
            <v>0</v>
          </cell>
        </row>
        <row r="35">
          <cell r="H35">
            <v>21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데이타"/>
      <sheetName val="내역서"/>
      <sheetName val="계산서4"/>
      <sheetName val="sheet1"/>
      <sheetName val="조명일위"/>
      <sheetName val="DB"/>
      <sheetName val="2000년1차"/>
      <sheetName val="2000전체분"/>
      <sheetName val="간접1"/>
      <sheetName val="공사비증감"/>
      <sheetName val="BID"/>
      <sheetName val="표  지"/>
      <sheetName val="99총공사내역서"/>
      <sheetName val="약품공급2"/>
      <sheetName val="내역서(전기)"/>
      <sheetName val="주안3차A-A"/>
      <sheetName val="내역"/>
      <sheetName val="일위대가"/>
      <sheetName val="분전반"/>
      <sheetName val="1,2공구원가계산서"/>
      <sheetName val="1공구산출내역서"/>
      <sheetName val="앉음벽 (2)"/>
      <sheetName val="전체"/>
      <sheetName val="견적조건"/>
      <sheetName val="접지수량"/>
      <sheetName val="산출근거"/>
      <sheetName val="단가일람"/>
      <sheetName val="조경일람"/>
      <sheetName val="교통대책내역"/>
      <sheetName val="기성내역"/>
      <sheetName val="DATE"/>
      <sheetName val="수목표준대가"/>
      <sheetName val="#REF"/>
      <sheetName val="산근"/>
      <sheetName val="원가계산서"/>
      <sheetName val="2.1  노무비 평균단가산출"/>
      <sheetName val="Macro(차단기)"/>
      <sheetName val="조경"/>
      <sheetName val="b_balju"/>
      <sheetName val="건축2"/>
      <sheetName val="자재일람"/>
      <sheetName val="전체제잡비"/>
      <sheetName val="건축내역"/>
      <sheetName val="문학간접"/>
      <sheetName val="실행기초"/>
      <sheetName val="준검 내역서"/>
      <sheetName val="신호등일위대가"/>
      <sheetName val="G.R300경비"/>
      <sheetName val="N賃率-職"/>
      <sheetName val="설계서"/>
      <sheetName val="노임"/>
      <sheetName val="전기일위대가"/>
      <sheetName val="실행철강하도"/>
      <sheetName val="상-교대(A1-A2)"/>
      <sheetName val="기준정보"/>
      <sheetName val="13LPMCC"/>
      <sheetName val="갑지"/>
      <sheetName val="기본단가표"/>
      <sheetName val="교각1"/>
      <sheetName val="도담구내 개소별 명세"/>
      <sheetName val="4.전기"/>
      <sheetName val="준공정산"/>
      <sheetName val="C1ㅇ"/>
      <sheetName val="노임단가"/>
      <sheetName val="단가조사"/>
      <sheetName val="도급"/>
      <sheetName val="품셈TABLE"/>
      <sheetName val="단위단가"/>
      <sheetName val="공사비총괄"/>
      <sheetName val="단가조사-2"/>
      <sheetName val="제조노임"/>
      <sheetName val="당진1,2호기전선관설치및접지4차공사내역서-을지"/>
      <sheetName val="예산명세서"/>
      <sheetName val="설계명세서"/>
      <sheetName val="자료입력"/>
      <sheetName val="자재단가비교표"/>
      <sheetName val="RE9604"/>
      <sheetName val="결재갑지"/>
      <sheetName val="전체항목"/>
      <sheetName val="원가총괄"/>
      <sheetName val="Total"/>
      <sheetName val="옥내소화전계산서"/>
      <sheetName val="인부노임"/>
      <sheetName val="설계예산서"/>
      <sheetName val="예산내역서"/>
      <sheetName val="49단가"/>
      <sheetName val="일위대가목록"/>
      <sheetName val="PAY2002"/>
      <sheetName val="1안"/>
      <sheetName val="Data &amp; Result"/>
      <sheetName val="적용토목"/>
      <sheetName val="집계표"/>
      <sheetName val="점검총괄"/>
      <sheetName val="2공구산출내역"/>
      <sheetName val="전사 (2)"/>
      <sheetName val="BA (2)"/>
      <sheetName val="CP (2)"/>
      <sheetName val="산출기준"/>
      <sheetName val="내   역"/>
      <sheetName val="냉천부속동"/>
      <sheetName val="관로내역원"/>
      <sheetName val="수량(금호)"/>
      <sheetName val="토목주소"/>
      <sheetName val="실행대비"/>
      <sheetName val="단가비교표"/>
      <sheetName val="일위목록"/>
      <sheetName val="총괄표"/>
      <sheetName val="식재가격"/>
      <sheetName val="식재총괄"/>
      <sheetName val="자재단가"/>
      <sheetName val="N賃率_職"/>
      <sheetName val="전기2005"/>
      <sheetName val="EBSDATA"/>
      <sheetName val="물량산출근거-지상층"/>
      <sheetName val="잔수량(작성)"/>
      <sheetName val="전체_1설계"/>
      <sheetName val="요율"/>
      <sheetName val="LD"/>
      <sheetName val="96노임기준"/>
      <sheetName val="실행내역"/>
      <sheetName val="현장설명"/>
      <sheetName val="비탈면보호공수량산출"/>
      <sheetName val="9GNG운반"/>
      <sheetName val="401"/>
      <sheetName val="조명시설"/>
      <sheetName val="인원계획"/>
      <sheetName val="ELEC"/>
      <sheetName val="자재단가표"/>
      <sheetName val="직공비"/>
      <sheetName val="원가계산서구조조정"/>
      <sheetName val="터파기및재료"/>
      <sheetName val="COST"/>
      <sheetName val="플랜트 설치"/>
      <sheetName val="자동제어"/>
      <sheetName val="프랜트면허"/>
      <sheetName val="검암내역"/>
      <sheetName val="남양주부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기흥하도용"/>
      <sheetName val="관리,공감"/>
      <sheetName val="9811"/>
      <sheetName val="전기"/>
      <sheetName val="코드표"/>
      <sheetName val="Sheet1 (2)"/>
      <sheetName val="제잡비"/>
      <sheetName val="경산"/>
      <sheetName val="내역기준"/>
      <sheetName val="하남내역"/>
      <sheetName val="환율change"/>
      <sheetName val="Macro(전선)"/>
      <sheetName val="단가산출"/>
      <sheetName val="대비"/>
      <sheetName val="1단계"/>
      <sheetName val="노무비"/>
      <sheetName val="산수배수"/>
      <sheetName val="수량산출서"/>
      <sheetName val="회로내역(승인)"/>
      <sheetName val="Baby일위대가"/>
      <sheetName val="1차 내역서"/>
      <sheetName val="봉양~조차장간고하개명(신설)"/>
      <sheetName val="개소별수량산출"/>
      <sheetName val="제경비"/>
      <sheetName val="시운전연료"/>
      <sheetName val="101동"/>
      <sheetName val="전기일위목록"/>
      <sheetName val="현장관리비참조"/>
      <sheetName val="현장조사"/>
      <sheetName val="노무비 근거"/>
      <sheetName val="적점"/>
      <sheetName val="재료"/>
      <sheetName val="직접경비호표"/>
      <sheetName val="총괄내역서"/>
      <sheetName val="4)유동표"/>
      <sheetName val="b_balju_cho"/>
      <sheetName val="계수시트"/>
      <sheetName val="제안서"/>
      <sheetName val="행정표준(1)"/>
      <sheetName val="행정표준(2)"/>
      <sheetName val="조도계산"/>
      <sheetName val="일위대가목차"/>
      <sheetName val="1.설계조건"/>
      <sheetName val="1.취수장"/>
      <sheetName val="Sheet15"/>
      <sheetName val="단가비교"/>
      <sheetName val="시중노임단가"/>
      <sheetName val="제작기술지원센터"/>
      <sheetName val="8.2TON"/>
      <sheetName val="__MAIN"/>
      <sheetName val="점유현황"/>
      <sheetName val="암거단위-1련"/>
      <sheetName val="인원"/>
      <sheetName val="#2_일위대가목록"/>
      <sheetName val="중기"/>
      <sheetName val="금융비용"/>
      <sheetName val="현장경비"/>
      <sheetName val="토목내역서"/>
      <sheetName val="명일작업계획 (3)"/>
      <sheetName val="관급자재"/>
      <sheetName val="7단가"/>
      <sheetName val="손익분석"/>
      <sheetName val="전기설계변경"/>
      <sheetName val="단가대비표"/>
      <sheetName val="관리비비계상"/>
      <sheetName val="동해title"/>
      <sheetName val="인사자료총집계"/>
      <sheetName val="입찰안"/>
      <sheetName val="CALCULATION"/>
      <sheetName val="구조물수량집계표"/>
      <sheetName val="토목"/>
      <sheetName val="Macro2"/>
      <sheetName val="Macro1"/>
      <sheetName val="진주방향"/>
      <sheetName val="마산방향"/>
      <sheetName val="마산방향철근집계"/>
      <sheetName val="TEL"/>
      <sheetName val="우수관매설및 우수받이"/>
      <sheetName val="일위CODE"/>
      <sheetName val="설계"/>
      <sheetName val="효성CB 1P기초"/>
      <sheetName val="2000노임기준"/>
      <sheetName val="F-Assump"/>
      <sheetName val="A갑지"/>
      <sheetName val="자재co"/>
      <sheetName val="JUCKEYK"/>
      <sheetName val="전신"/>
      <sheetName val="일위대가표"/>
      <sheetName val="평면선형"/>
      <sheetName val="시중노임(공사)"/>
      <sheetName val="재집"/>
      <sheetName val="직재"/>
      <sheetName val="교각계산"/>
      <sheetName val="공사착공계"/>
      <sheetName val="자금입금"/>
      <sheetName val="SILICATE"/>
      <sheetName val="현장관리비"/>
      <sheetName val="견적내역"/>
      <sheetName val="양식_자재단가조사표"/>
      <sheetName val="자산TOTAL"/>
      <sheetName val="EQT-ESTN"/>
      <sheetName val="산출내역서"/>
      <sheetName val="1공구(입찰내역)"/>
      <sheetName val="재료비노무비"/>
      <sheetName val="천방교접속"/>
      <sheetName val="대포2교접속"/>
      <sheetName val="설계조건"/>
      <sheetName val="22전열"/>
      <sheetName val="철거산출근거"/>
      <sheetName val="전선(총)"/>
      <sheetName val="교량"/>
      <sheetName val="일위산출근거"/>
      <sheetName val="전철"/>
      <sheetName val="예산조서(전송)"/>
      <sheetName val="내역서1"/>
      <sheetName val="공량산출근거서"/>
      <sheetName val="ABUT수량-A1"/>
      <sheetName val="실행(1)"/>
      <sheetName val="추가예산"/>
      <sheetName val="실행(표지,갑,을)"/>
      <sheetName val="잡철물"/>
      <sheetName val="대우단가(풍산)"/>
      <sheetName val="배명(단가)"/>
      <sheetName val="전기실-1"/>
      <sheetName val="WING3"/>
      <sheetName val="단가표"/>
      <sheetName val="건축공사"/>
      <sheetName val="JOB CODE"/>
      <sheetName val="BQ(실행)"/>
      <sheetName val="MOTOR"/>
      <sheetName val="수량산출"/>
      <sheetName val="식재인부"/>
      <sheetName val="제품목록"/>
      <sheetName val="A 견적"/>
      <sheetName val="기계실냉난방"/>
      <sheetName val="단조-노임"/>
      <sheetName val="일반공사"/>
      <sheetName val="98지급계획"/>
      <sheetName val="과업별 상세(계산 1)"/>
      <sheetName val="BH-1 (2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Resource2"/>
      <sheetName val="견"/>
      <sheetName val="Sheet13"/>
      <sheetName val="내역산출자료"/>
      <sheetName val="수량명세서"/>
      <sheetName val="확약서"/>
      <sheetName val="견적"/>
      <sheetName val="급,배기팬"/>
      <sheetName val="부대내역"/>
      <sheetName val="내역(가지)"/>
      <sheetName val="설계서(본관)"/>
      <sheetName val="품셈"/>
      <sheetName val="S0"/>
      <sheetName val="공통가설"/>
      <sheetName val="내역서을"/>
      <sheetName val="실행내역서 "/>
      <sheetName val=" 소방공사 산출근거"/>
      <sheetName val="분전반계산서(석관)"/>
      <sheetName val="국내조달(통합-1)"/>
      <sheetName val="제수변 수량집계표(보통)"/>
      <sheetName val="체감식_"/>
      <sheetName val="체감식_1"/>
      <sheetName val="단가조사-1"/>
      <sheetName val="편입토지조서"/>
      <sheetName val="공사개요"/>
      <sheetName val="통신대가"/>
      <sheetName val="을"/>
      <sheetName val="Sheet16"/>
      <sheetName val="노무비 "/>
      <sheetName val="수량산출서 (2)"/>
      <sheetName val="터널조도"/>
      <sheetName val="공사비예산서"/>
      <sheetName val="원가"/>
      <sheetName val="여과지동"/>
      <sheetName val="기초자료"/>
      <sheetName val="자재테이블"/>
      <sheetName val="단가조사_2"/>
      <sheetName val="주택(백만원)"/>
      <sheetName val="주택"/>
      <sheetName val="예산서"/>
      <sheetName val="기초자료입력"/>
      <sheetName val="설계서(7)"/>
      <sheetName val="예산서(6)"/>
      <sheetName val="우각부보강"/>
      <sheetName val="간이설계(4-15)"/>
      <sheetName val="유림총괄"/>
      <sheetName val="단가 "/>
      <sheetName val="재무조건"/>
      <sheetName val="공사비산출내역"/>
      <sheetName val="장비 (2)"/>
      <sheetName val="갑지(추정)"/>
      <sheetName val="13.노임단가"/>
      <sheetName val="한강운반비"/>
      <sheetName val="SUB일위대가(이음)"/>
      <sheetName val="SHEET"/>
      <sheetName val="청주(철골발주의뢰서)"/>
      <sheetName val="6PILE  (돌출)"/>
      <sheetName val="아파트건축"/>
      <sheetName val="입력"/>
      <sheetName val="&lt;--"/>
      <sheetName val="sub"/>
      <sheetName val="공정증감대ㅈ표"/>
      <sheetName val="예산M12A"/>
      <sheetName val="파일구성"/>
      <sheetName val="설계예시"/>
      <sheetName val="전산망"/>
      <sheetName val="차액보증"/>
      <sheetName val="unit 4"/>
      <sheetName val="개산공사비"/>
      <sheetName val="코드"/>
      <sheetName val="IT-BAT"/>
      <sheetName val="설비2차"/>
      <sheetName val="건설실행"/>
      <sheetName val="부대대비"/>
      <sheetName val="냉연집계"/>
      <sheetName val="경상직원"/>
      <sheetName val="CTEMCOST"/>
      <sheetName val="시화점실행"/>
      <sheetName val="돈암사업"/>
      <sheetName val="설계내역서"/>
      <sheetName val="CONCRETE"/>
      <sheetName val="CAPVC"/>
      <sheetName val="음료실행"/>
      <sheetName val="갑지1"/>
      <sheetName val="물량산출 (전력간선,전열)"/>
      <sheetName val="Y-WORK"/>
      <sheetName val="ITEM"/>
      <sheetName val="CAT_5"/>
      <sheetName val="전동기"/>
      <sheetName val="10공구일위"/>
      <sheetName val="참조"/>
      <sheetName val="단가"/>
      <sheetName val=" HIT-&gt;HMC 견적(3900)"/>
      <sheetName val="공조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"/>
      <sheetName val="공문원가"/>
      <sheetName val="견적"/>
      <sheetName val="일위대가"/>
      <sheetName val="Total"/>
      <sheetName val="경비2내역"/>
      <sheetName val="hvac(제어동)"/>
      <sheetName val="현금"/>
      <sheetName val="노임단가"/>
      <sheetName val="데이타"/>
      <sheetName val="DATA"/>
      <sheetName val="EACT10"/>
      <sheetName val=" 견적서"/>
      <sheetName val="소비자가"/>
      <sheetName val="BSD (2)"/>
      <sheetName val="차액보증"/>
      <sheetName val="갑지"/>
      <sheetName val="기초공"/>
      <sheetName val="기둥(원형)"/>
      <sheetName val="토공(우물통,기타) "/>
      <sheetName val="을"/>
      <sheetName val="인건비(VOICE)"/>
      <sheetName val="일위대가목차"/>
      <sheetName val="공통비"/>
      <sheetName val="수량산출"/>
      <sheetName val="Indirect Cost"/>
      <sheetName val="Customer Databas"/>
      <sheetName val="단가표"/>
      <sheetName val="물량표"/>
      <sheetName val="총괄표"/>
      <sheetName val="가로등기초"/>
      <sheetName val="관람석제출"/>
      <sheetName val="wall"/>
      <sheetName val="BSD _2_"/>
      <sheetName val="ABUT수량-A1"/>
      <sheetName val="BID"/>
      <sheetName val="금액"/>
      <sheetName val="CAPVC"/>
      <sheetName val="TEL"/>
      <sheetName val="ET2TOT"/>
      <sheetName val="노원열병합  건축공사기성내역서"/>
      <sheetName val="Sheet5"/>
      <sheetName val="견적서"/>
      <sheetName val="현장"/>
      <sheetName val="갑지(추정)"/>
      <sheetName val="말뚝물량"/>
      <sheetName val="수량산출서"/>
      <sheetName val="시운전연료비"/>
      <sheetName val="BSD_(2)"/>
      <sheetName val="_견적서"/>
      <sheetName val="남양시작동자105노65기1_3화1_2"/>
      <sheetName val="GP0831"/>
      <sheetName val="Sheet1 (2)"/>
      <sheetName val="DB"/>
      <sheetName val="Macro(전선)"/>
      <sheetName val="광속"/>
      <sheetName val="Macro(전등)"/>
      <sheetName val="WEIGHT LIST"/>
      <sheetName val="#REF"/>
      <sheetName val="업무"/>
      <sheetName val="음성cable"/>
      <sheetName val="내역서"/>
      <sheetName val="full (2)"/>
      <sheetName val="3.공통공사대비"/>
      <sheetName val="ERL_TBL"/>
      <sheetName val="외자배분"/>
      <sheetName val="외자내역"/>
      <sheetName val="MOTOR"/>
      <sheetName val="일위목록"/>
      <sheetName val="내역서(총)"/>
      <sheetName val=" 냉각수펌프"/>
      <sheetName val="MAIN"/>
      <sheetName val="협조전"/>
      <sheetName val="기본입력"/>
      <sheetName val="6호기"/>
      <sheetName val="공정별"/>
      <sheetName val="남대문빌딩"/>
      <sheetName val="수목표준대가"/>
      <sheetName val="수로단위수량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설비산출"/>
      <sheetName val="전력산출"/>
      <sheetName val="조명산출"/>
      <sheetName val="BA종합"/>
      <sheetName val="외주종합"/>
      <sheetName val="SI종합"/>
      <sheetName val="산출내역"/>
      <sheetName val="원가"/>
      <sheetName val="980226 패션MESA빌딩"/>
      <sheetName val="Sheet1"/>
      <sheetName val="BSD (2)"/>
      <sheetName val="회사99"/>
      <sheetName val="일위대가"/>
      <sheetName val=""/>
      <sheetName val="경비2내역"/>
      <sheetName val="(2)"/>
      <sheetName val="PIPE"/>
      <sheetName val="FLANGE"/>
      <sheetName val="VALVE"/>
      <sheetName val="데이타"/>
      <sheetName val="DATA"/>
      <sheetName val="노원열병합  건축공사기성내역서"/>
      <sheetName val="소비자가"/>
      <sheetName val="단가표"/>
      <sheetName val="design criteria"/>
      <sheetName val="plan&amp;section of foundation"/>
      <sheetName val="Galaxy 소비자가격표"/>
      <sheetName val="수량산출"/>
      <sheetName val="내역서"/>
      <sheetName val="단가표 "/>
      <sheetName val="20관리비율"/>
      <sheetName val="4.일반설비"/>
      <sheetName val=" 견적서"/>
      <sheetName val="3BL공동구 수량"/>
      <sheetName val="wall"/>
      <sheetName val="#REF"/>
      <sheetName val="과천MAIN"/>
      <sheetName val="신우"/>
      <sheetName val="차액보증"/>
      <sheetName val="CAPVC"/>
      <sheetName val="현금"/>
      <sheetName val="XXXXXX"/>
      <sheetName val="1단계"/>
      <sheetName val="자재단가비교표"/>
      <sheetName val="TEL"/>
      <sheetName val="을"/>
      <sheetName val="hvac(제어동)"/>
      <sheetName val="Customer Databas"/>
      <sheetName val="갑지(추정)"/>
      <sheetName val="ITEM"/>
      <sheetName val="PTR台손익"/>
      <sheetName val="말뚝지지력산정"/>
    </sheetNames>
    <definedNames>
      <definedName name="han_co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99-05-10-서울대관련(내역서-1수정중)"/>
    </sheetNames>
    <sheetDataSet>
      <sheetData sheetId="0" refreshError="1"/>
      <sheetData sheetId="1"/>
      <sheetData sheetId="2"/>
      <sheetData sheetId="3"/>
      <sheetData sheetId="4"/>
      <sheetData sheetId="5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골조시행"/>
      <sheetName val="부지현황"/>
      <sheetName val="목록"/>
      <sheetName val="공사개요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건축집계"/>
      <sheetName val="건축내역"/>
      <sheetName val="토목내역"/>
      <sheetName val="설비집계"/>
      <sheetName val="설비내역"/>
      <sheetName val="조경내역"/>
      <sheetName val="정부노임단가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1. 토  공</v>
          </cell>
          <cell r="D3" t="str">
            <v>식</v>
          </cell>
          <cell r="E3">
            <v>1</v>
          </cell>
        </row>
        <row r="4">
          <cell r="B4" t="str">
            <v>2. 배수공</v>
          </cell>
          <cell r="D4" t="str">
            <v>식</v>
          </cell>
          <cell r="E4">
            <v>1</v>
          </cell>
        </row>
        <row r="5">
          <cell r="B5" t="str">
            <v>3. 포장공</v>
          </cell>
          <cell r="D5" t="str">
            <v>식</v>
          </cell>
          <cell r="E5">
            <v>1</v>
          </cell>
        </row>
        <row r="6">
          <cell r="B6" t="str">
            <v>4. 상수공</v>
          </cell>
          <cell r="D6" t="str">
            <v>식</v>
          </cell>
          <cell r="E6">
            <v>1</v>
          </cell>
        </row>
        <row r="7">
          <cell r="B7" t="str">
            <v>5. 부대공</v>
          </cell>
          <cell r="D7" t="str">
            <v>식</v>
          </cell>
          <cell r="E7">
            <v>1</v>
          </cell>
        </row>
        <row r="8">
          <cell r="B8" t="str">
            <v>6. 장비운반비</v>
          </cell>
          <cell r="D8" t="str">
            <v>식</v>
          </cell>
          <cell r="E8">
            <v>1</v>
          </cell>
        </row>
        <row r="9">
          <cell r="B9" t="str">
            <v>7. 자재운반비</v>
          </cell>
          <cell r="D9" t="str">
            <v>식</v>
          </cell>
          <cell r="E9">
            <v>1</v>
          </cell>
        </row>
        <row r="10">
          <cell r="B10" t="str">
            <v>직접공사비계</v>
          </cell>
        </row>
        <row r="13">
          <cell r="B13" t="str">
            <v>노무비</v>
          </cell>
        </row>
        <row r="14">
          <cell r="B14" t="str">
            <v>1) 직접노무비</v>
          </cell>
        </row>
        <row r="15">
          <cell r="B15" t="str">
            <v>2) 간접노무비</v>
          </cell>
        </row>
        <row r="16">
          <cell r="B16" t="str">
            <v>노무비 소계</v>
          </cell>
        </row>
        <row r="18">
          <cell r="B18" t="str">
            <v>경   비</v>
          </cell>
        </row>
        <row r="19">
          <cell r="B19" t="str">
            <v>1) 기계경비</v>
          </cell>
        </row>
        <row r="20">
          <cell r="B20" t="str">
            <v>2) 보험료</v>
          </cell>
        </row>
        <row r="21">
          <cell r="B21" t="str">
            <v>2.1) 산재보험료</v>
          </cell>
        </row>
        <row r="22">
          <cell r="B22" t="str">
            <v>2.2) 고용보험료</v>
          </cell>
        </row>
        <row r="23">
          <cell r="B23" t="str">
            <v>2.3) 안전관리비</v>
          </cell>
        </row>
        <row r="24">
          <cell r="B24" t="str">
            <v>2.4) 복리후생비</v>
          </cell>
        </row>
        <row r="25">
          <cell r="B25" t="str">
            <v>2.5) 소모품비</v>
          </cell>
        </row>
        <row r="26">
          <cell r="B26" t="str">
            <v>2.6) 여비, 교통비, 통신비</v>
          </cell>
        </row>
        <row r="27">
          <cell r="B27" t="str">
            <v>2.7) 세금과공과</v>
          </cell>
        </row>
        <row r="28">
          <cell r="B28" t="str">
            <v>2.8) 도서인쇄비</v>
          </cell>
        </row>
        <row r="29">
          <cell r="B29" t="str">
            <v>2.9) 지급수수료</v>
          </cell>
        </row>
        <row r="30">
          <cell r="B30" t="str">
            <v>경  비 소계</v>
          </cell>
        </row>
        <row r="32">
          <cell r="B32" t="str">
            <v>일반관리비</v>
          </cell>
        </row>
        <row r="34">
          <cell r="B34" t="str">
            <v>이윤</v>
          </cell>
        </row>
        <row r="37">
          <cell r="B37" t="str">
            <v>도급공사비 계</v>
          </cell>
        </row>
        <row r="47">
          <cell r="B47" t="str">
            <v>1. 토  공</v>
          </cell>
          <cell r="D47" t="str">
            <v>식</v>
          </cell>
          <cell r="E47">
            <v>1</v>
          </cell>
        </row>
        <row r="48">
          <cell r="B48" t="str">
            <v>토사 터파기.운반</v>
          </cell>
          <cell r="C48" t="str">
            <v>가적치장(직접유용)</v>
          </cell>
          <cell r="D48" t="str">
            <v>M3</v>
          </cell>
          <cell r="E48">
            <v>5445</v>
          </cell>
        </row>
        <row r="49">
          <cell r="B49" t="str">
            <v>연암 터파기.운반(대형 BRK)</v>
          </cell>
          <cell r="C49" t="str">
            <v>사토장</v>
          </cell>
          <cell r="D49" t="str">
            <v>M3</v>
          </cell>
          <cell r="E49">
            <v>12596</v>
          </cell>
        </row>
        <row r="50">
          <cell r="B50" t="str">
            <v>토사 되메우기(넓은지역)</v>
          </cell>
          <cell r="C50" t="str">
            <v>토사가적치장</v>
          </cell>
          <cell r="D50" t="str">
            <v>M3</v>
          </cell>
          <cell r="E50">
            <v>506</v>
          </cell>
        </row>
        <row r="51">
          <cell r="B51" t="str">
            <v>토사 되메우기(좁은지역)</v>
          </cell>
          <cell r="C51" t="str">
            <v>토사가적치장</v>
          </cell>
          <cell r="D51" t="str">
            <v>M3</v>
          </cell>
          <cell r="E51">
            <v>4320</v>
          </cell>
        </row>
        <row r="52">
          <cell r="B52" t="str">
            <v>성토</v>
          </cell>
          <cell r="C52" t="str">
            <v>토사가치장</v>
          </cell>
          <cell r="D52" t="str">
            <v>M3</v>
          </cell>
          <cell r="E52">
            <v>619</v>
          </cell>
        </row>
        <row r="53">
          <cell r="B53" t="str">
            <v>성토</v>
          </cell>
          <cell r="C53" t="str">
            <v>토사적치장</v>
          </cell>
          <cell r="D53" t="str">
            <v>M3</v>
          </cell>
          <cell r="E53">
            <v>1524</v>
          </cell>
        </row>
        <row r="56">
          <cell r="B56" t="str">
            <v>2. 배수공</v>
          </cell>
          <cell r="D56" t="str">
            <v>식</v>
          </cell>
          <cell r="E56">
            <v>1</v>
          </cell>
        </row>
        <row r="57">
          <cell r="B57" t="str">
            <v>1호 맨홀(오수맨홀)</v>
          </cell>
          <cell r="C57" t="str">
            <v>D900mm</v>
          </cell>
          <cell r="D57" t="str">
            <v>EA</v>
          </cell>
          <cell r="E57">
            <v>4</v>
          </cell>
        </row>
        <row r="58">
          <cell r="B58" t="str">
            <v>2호 맨홀(우수맨홀)</v>
          </cell>
          <cell r="C58" t="str">
            <v>D1200mm</v>
          </cell>
          <cell r="D58" t="str">
            <v>EA</v>
          </cell>
          <cell r="E58">
            <v>12</v>
          </cell>
        </row>
        <row r="59">
          <cell r="B59" t="str">
            <v>3호 맨홀(주철맨홀뚜껑)</v>
          </cell>
          <cell r="C59" t="str">
            <v>D1500mm</v>
          </cell>
          <cell r="D59" t="str">
            <v>EA</v>
          </cell>
          <cell r="E59">
            <v>3</v>
          </cell>
        </row>
        <row r="60">
          <cell r="B60" t="str">
            <v>흄관 부설(오수,인력)</v>
          </cell>
          <cell r="C60" t="str">
            <v>D300mm</v>
          </cell>
          <cell r="D60" t="str">
            <v>M</v>
          </cell>
          <cell r="E60">
            <v>65</v>
          </cell>
        </row>
        <row r="61">
          <cell r="B61" t="str">
            <v>흄관 부설(하수관)</v>
          </cell>
          <cell r="C61" t="str">
            <v>D450mm</v>
          </cell>
          <cell r="D61" t="str">
            <v>M</v>
          </cell>
          <cell r="E61">
            <v>258.3</v>
          </cell>
        </row>
        <row r="62">
          <cell r="B62" t="str">
            <v>흄관 부설(하수관)</v>
          </cell>
          <cell r="C62" t="str">
            <v>D600mm</v>
          </cell>
          <cell r="D62" t="str">
            <v>M</v>
          </cell>
          <cell r="E62">
            <v>75.599999999999994</v>
          </cell>
        </row>
        <row r="63">
          <cell r="B63" t="str">
            <v>PE이중관 접합 및 부설(연결관)</v>
          </cell>
          <cell r="C63" t="str">
            <v>D300</v>
          </cell>
          <cell r="D63" t="str">
            <v>M</v>
          </cell>
          <cell r="E63">
            <v>130.6</v>
          </cell>
        </row>
        <row r="64">
          <cell r="B64" t="str">
            <v>PE이중관 접합 및 부설(연결관)</v>
          </cell>
          <cell r="C64" t="str">
            <v>D200</v>
          </cell>
          <cell r="D64" t="str">
            <v>M</v>
          </cell>
          <cell r="E64">
            <v>213.3</v>
          </cell>
        </row>
        <row r="65">
          <cell r="B65" t="str">
            <v>집수정</v>
          </cell>
          <cell r="C65" t="str">
            <v>400X500</v>
          </cell>
          <cell r="D65" t="str">
            <v>EA</v>
          </cell>
          <cell r="E65">
            <v>9</v>
          </cell>
        </row>
        <row r="66">
          <cell r="B66" t="str">
            <v>U형 측구</v>
          </cell>
          <cell r="C66" t="str">
            <v>300X400</v>
          </cell>
          <cell r="D66" t="str">
            <v>M</v>
          </cell>
          <cell r="E66">
            <v>256.89999999999998</v>
          </cell>
        </row>
        <row r="67">
          <cell r="B67" t="str">
            <v>빗물받이설치</v>
          </cell>
          <cell r="C67" t="str">
            <v>410x510x940</v>
          </cell>
          <cell r="D67" t="str">
            <v>개소</v>
          </cell>
          <cell r="E67">
            <v>53</v>
          </cell>
        </row>
        <row r="68">
          <cell r="B68" t="str">
            <v>흄관날개벽설치</v>
          </cell>
          <cell r="C68" t="str">
            <v>D600</v>
          </cell>
          <cell r="D68" t="str">
            <v>EA</v>
          </cell>
          <cell r="E68">
            <v>2</v>
          </cell>
        </row>
        <row r="70">
          <cell r="B70" t="str">
            <v>3. 포장공</v>
          </cell>
          <cell r="D70" t="str">
            <v>식</v>
          </cell>
          <cell r="E70">
            <v>1</v>
          </cell>
        </row>
        <row r="71">
          <cell r="B71" t="str">
            <v>아스콘표층 포설및 다짐</v>
          </cell>
          <cell r="C71" t="str">
            <v>t=5cm</v>
          </cell>
          <cell r="D71" t="str">
            <v>A</v>
          </cell>
          <cell r="E71">
            <v>50.481999999999999</v>
          </cell>
        </row>
        <row r="72">
          <cell r="B72" t="str">
            <v>아스콘기층 포설 및 다짐</v>
          </cell>
          <cell r="C72" t="str">
            <v>t=10cm</v>
          </cell>
          <cell r="D72" t="str">
            <v>A</v>
          </cell>
          <cell r="E72">
            <v>50.481999999999999</v>
          </cell>
        </row>
        <row r="73">
          <cell r="B73" t="str">
            <v>기층 부설 및 다짐</v>
          </cell>
          <cell r="C73" t="str">
            <v>t=20cm</v>
          </cell>
          <cell r="D73" t="str">
            <v>M3</v>
          </cell>
          <cell r="E73">
            <v>1089.7</v>
          </cell>
        </row>
        <row r="74">
          <cell r="B74" t="str">
            <v>보조기층 부설 및 다짐</v>
          </cell>
          <cell r="C74" t="str">
            <v>t=30cm</v>
          </cell>
          <cell r="D74" t="str">
            <v>M3</v>
          </cell>
          <cell r="E74">
            <v>1644.9</v>
          </cell>
        </row>
        <row r="75">
          <cell r="B75" t="str">
            <v>보차도 경계석</v>
          </cell>
          <cell r="C75" t="str">
            <v>200X250X1000 (직선부)</v>
          </cell>
          <cell r="D75" t="str">
            <v>M</v>
          </cell>
          <cell r="E75">
            <v>816</v>
          </cell>
        </row>
        <row r="76">
          <cell r="B76" t="str">
            <v>보차도 경계석</v>
          </cell>
          <cell r="C76" t="str">
            <v>200X250X1000 (곡선부)</v>
          </cell>
          <cell r="D76" t="str">
            <v>M</v>
          </cell>
          <cell r="E76">
            <v>125</v>
          </cell>
        </row>
        <row r="77">
          <cell r="B77" t="str">
            <v>도로 경계석</v>
          </cell>
          <cell r="C77" t="str">
            <v>150X150X1000mm</v>
          </cell>
          <cell r="D77" t="str">
            <v>M</v>
          </cell>
          <cell r="E77">
            <v>13</v>
          </cell>
        </row>
        <row r="78">
          <cell r="B78" t="str">
            <v>L형 측구</v>
          </cell>
          <cell r="C78" t="str">
            <v>B=50CM</v>
          </cell>
          <cell r="D78" t="str">
            <v>M</v>
          </cell>
          <cell r="E78">
            <v>834</v>
          </cell>
        </row>
        <row r="79">
          <cell r="B79" t="str">
            <v>차선도색(백색,상온수동식)</v>
          </cell>
          <cell r="D79" t="str">
            <v>M2</v>
          </cell>
          <cell r="E79">
            <v>338.61</v>
          </cell>
        </row>
        <row r="80">
          <cell r="B80" t="str">
            <v>주차스토퍼 설치</v>
          </cell>
          <cell r="D80" t="str">
            <v>개소</v>
          </cell>
          <cell r="E80">
            <v>158</v>
          </cell>
        </row>
        <row r="82">
          <cell r="B82" t="str">
            <v>4. 상수공</v>
          </cell>
          <cell r="D82" t="str">
            <v>식</v>
          </cell>
          <cell r="E82">
            <v>1</v>
          </cell>
        </row>
        <row r="83">
          <cell r="B83" t="str">
            <v>폴리에틸렌이중벽관 접합및부설</v>
          </cell>
          <cell r="D83" t="str">
            <v>본</v>
          </cell>
          <cell r="E83">
            <v>120</v>
          </cell>
        </row>
        <row r="84">
          <cell r="B84" t="str">
            <v>90˚엘보 이음</v>
          </cell>
          <cell r="D84" t="str">
            <v>개소</v>
          </cell>
          <cell r="E84">
            <v>8</v>
          </cell>
        </row>
        <row r="85">
          <cell r="B85" t="str">
            <v>T형관 접합 및 이음</v>
          </cell>
          <cell r="D85" t="str">
            <v>개소</v>
          </cell>
          <cell r="E85">
            <v>1</v>
          </cell>
        </row>
        <row r="88">
          <cell r="B88" t="str">
            <v>5. 부대공</v>
          </cell>
          <cell r="D88" t="str">
            <v>식</v>
          </cell>
          <cell r="E88">
            <v>1</v>
          </cell>
        </row>
        <row r="89">
          <cell r="B89" t="str">
            <v>구조물철거(철근,철골)</v>
          </cell>
          <cell r="D89" t="str">
            <v>M3</v>
          </cell>
          <cell r="E89">
            <v>48.6</v>
          </cell>
        </row>
        <row r="90">
          <cell r="B90" t="str">
            <v>폐콘크리트처리</v>
          </cell>
          <cell r="D90" t="str">
            <v>식</v>
          </cell>
          <cell r="E90">
            <v>1</v>
          </cell>
        </row>
        <row r="91">
          <cell r="B91" t="str">
            <v>수목제거</v>
          </cell>
          <cell r="C91" t="str">
            <v>왕벗나무</v>
          </cell>
          <cell r="D91" t="str">
            <v>주</v>
          </cell>
          <cell r="E91">
            <v>13</v>
          </cell>
        </row>
        <row r="94">
          <cell r="B94" t="str">
            <v>6. 장비운반비</v>
          </cell>
          <cell r="D94" t="str">
            <v>식</v>
          </cell>
          <cell r="E94">
            <v>1</v>
          </cell>
        </row>
        <row r="95">
          <cell r="B95" t="str">
            <v>장비운반비</v>
          </cell>
          <cell r="D95" t="str">
            <v>식</v>
          </cell>
          <cell r="E95">
            <v>1</v>
          </cell>
        </row>
        <row r="98">
          <cell r="B98" t="str">
            <v>7. 자재운반비</v>
          </cell>
          <cell r="D98" t="str">
            <v>식</v>
          </cell>
          <cell r="E98">
            <v>1</v>
          </cell>
        </row>
        <row r="99">
          <cell r="B99" t="str">
            <v>자재운반비</v>
          </cell>
          <cell r="D99" t="str">
            <v>TON</v>
          </cell>
          <cell r="E99">
            <v>71.578999999999994</v>
          </cell>
        </row>
        <row r="102">
          <cell r="B102" t="str">
            <v>8. 사급자재비</v>
          </cell>
        </row>
        <row r="103">
          <cell r="B103" t="str">
            <v>시멘트</v>
          </cell>
          <cell r="C103" t="str">
            <v>시멘트</v>
          </cell>
          <cell r="D103" t="str">
            <v>포</v>
          </cell>
          <cell r="E103">
            <v>27</v>
          </cell>
        </row>
        <row r="104">
          <cell r="B104" t="str">
            <v>철근콘크리트용 봉강(이형철근)</v>
          </cell>
          <cell r="C104" t="str">
            <v>D-13, SD30A</v>
          </cell>
          <cell r="D104" t="str">
            <v>M/T</v>
          </cell>
          <cell r="E104">
            <v>3.26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TEM"/>
      <sheetName val="UNIT-QT"/>
      <sheetName val="부하계산서"/>
      <sheetName val="간접비"/>
      <sheetName val="부하LOAD"/>
      <sheetName val="조명율데이타"/>
      <sheetName val="JUCK"/>
      <sheetName val="MOTOR"/>
      <sheetName val="공통(20-91)"/>
      <sheetName val="MEXICO-C"/>
      <sheetName val="노임단가"/>
      <sheetName val="합의경상"/>
      <sheetName val="INPUT"/>
      <sheetName val="장비내역서"/>
      <sheetName val="개요"/>
      <sheetName val="Total"/>
      <sheetName val="CONCRETE"/>
      <sheetName val="FOOTING단면력"/>
      <sheetName val="BID"/>
      <sheetName val="명세서"/>
      <sheetName val="부대내역"/>
      <sheetName val="1.설계조건"/>
      <sheetName val="송장"/>
      <sheetName val="정부노임단가"/>
      <sheetName val="#REF"/>
      <sheetName val="봉양~조차장간고하개명(신설)"/>
      <sheetName val="전차선로 물량표"/>
      <sheetName val="001"/>
      <sheetName val="COPING"/>
      <sheetName val="노원열병합  건축공사기성내역서"/>
      <sheetName val="일반공사"/>
      <sheetName val="청구내역(9807)"/>
      <sheetName val="업체별기성내역"/>
      <sheetName val="DATA"/>
      <sheetName val="전기"/>
      <sheetName val="가설건물"/>
      <sheetName val="포장공"/>
      <sheetName val="플랜트 설치"/>
      <sheetName val="내역서"/>
      <sheetName val="Macro2"/>
      <sheetName val="Sheet3"/>
      <sheetName val="품의서"/>
      <sheetName val="유동표(변경)"/>
      <sheetName val="배수공 주요자재 집계표"/>
      <sheetName val="ⴭⴭⴭⴭ"/>
      <sheetName val="Sheet2"/>
      <sheetName val="2공구수량"/>
      <sheetName val="WORK"/>
      <sheetName val="부하(반월)"/>
      <sheetName val="MACRO(MCC)"/>
      <sheetName val="FEXS"/>
      <sheetName val="토공A"/>
      <sheetName val="설계조건"/>
      <sheetName val="바닥판"/>
      <sheetName val="중기일위대가"/>
      <sheetName val="견적서"/>
      <sheetName val="7.1유효폭"/>
      <sheetName val="Sheet17"/>
      <sheetName val="날개벽(시점좌측)"/>
      <sheetName val="부하(성남)"/>
      <sheetName val="동력부하(도산)"/>
      <sheetName val="노무비"/>
      <sheetName val="TRE TABLE"/>
      <sheetName val="CA지입"/>
      <sheetName val="공용시설내역"/>
      <sheetName val="변경실행(2차) "/>
      <sheetName val="인건-측정"/>
      <sheetName val="기계경비일람"/>
      <sheetName val="Macro1"/>
      <sheetName val="자재수량"/>
      <sheetName val="입고장부 (4)"/>
      <sheetName val="대구실행"/>
      <sheetName val="현장지지물물량"/>
      <sheetName val="데이타"/>
      <sheetName val="내역"/>
      <sheetName val="터널조도"/>
      <sheetName val="EJ"/>
      <sheetName val="W-현원가"/>
      <sheetName val="BLOCK(1)"/>
      <sheetName val="외천교"/>
      <sheetName val="수량산출"/>
      <sheetName val="LOPCALC"/>
      <sheetName val="Y-WORK"/>
      <sheetName val="1공구(을)"/>
      <sheetName val="주식"/>
      <sheetName val="Sheet1 (2)"/>
      <sheetName val="일위대가"/>
      <sheetName val="bearing"/>
      <sheetName val="DATE"/>
      <sheetName val="자재단가"/>
      <sheetName val="3BL공동구 수량"/>
      <sheetName val="MBR9"/>
      <sheetName val="수량산출서"/>
      <sheetName val="Macro(차단기)"/>
      <sheetName val="비교표"/>
      <sheetName val="L-type"/>
      <sheetName val="전력구구조물산근"/>
      <sheetName val="날개벽(TYPE3)"/>
      <sheetName val="wall"/>
      <sheetName val="기계실"/>
      <sheetName val="차액보증"/>
      <sheetName val="조명율표"/>
      <sheetName val="일위대가목차"/>
      <sheetName val="일위대가목록"/>
      <sheetName val="단가대비표"/>
      <sheetName val="U-TYPE(1)"/>
      <sheetName val="부하(도서)"/>
      <sheetName val="E.P.T수량산출서"/>
      <sheetName val="수질정화시설"/>
      <sheetName val="매크로"/>
      <sheetName val="외주가공"/>
      <sheetName val="Macro(AT)"/>
      <sheetName val="주형"/>
      <sheetName val="A-4"/>
      <sheetName val="타공종이기"/>
      <sheetName val="Site Expenses"/>
      <sheetName val="수량"/>
      <sheetName val="을"/>
      <sheetName val="BSD (2)"/>
      <sheetName val="참조"/>
      <sheetName val="Sheet4"/>
      <sheetName val="4)유동표"/>
      <sheetName val="I.설계조건"/>
      <sheetName val="쌍송교"/>
      <sheetName val="전력구구조물산근2구간"/>
      <sheetName val="3련 BOX"/>
      <sheetName val="2000년1차"/>
      <sheetName val="ABUT수량-A1"/>
      <sheetName val="유동표"/>
      <sheetName val="기초공"/>
      <sheetName val="기둥(원형)"/>
      <sheetName val="일위대가(계측기설치)"/>
      <sheetName val="Cost bd-&quot;A&quot;"/>
      <sheetName val="BQ(실행)"/>
      <sheetName val="프랜트면허"/>
      <sheetName val="조도계산서 (도서)"/>
      <sheetName val="200"/>
      <sheetName val="노임"/>
      <sheetName val="L_RPTA05_목록"/>
      <sheetName val="IMP(MAIN)"/>
      <sheetName val="IMP (REACTOR)"/>
      <sheetName val="c_balju"/>
      <sheetName val="J"/>
      <sheetName val="협조전"/>
      <sheetName val="맨홀수량집계"/>
      <sheetName val="TABLE"/>
      <sheetName val="조명시설"/>
      <sheetName val="현장관리비내역서"/>
      <sheetName val="소운반"/>
      <sheetName val="토목내역"/>
      <sheetName val="LOAD-AY"/>
      <sheetName val="날개벽수량표"/>
      <sheetName val="XL4Poppy"/>
      <sheetName val="입력DATA"/>
      <sheetName val="실행철강하도"/>
      <sheetName val="지진시"/>
      <sheetName val="안정검토"/>
      <sheetName val="보차도경계석"/>
      <sheetName val="cost"/>
      <sheetName val="다이꾸"/>
      <sheetName val="1-1"/>
      <sheetName val="부대공"/>
      <sheetName val="골재집계"/>
      <sheetName val="배수관공"/>
      <sheetName val="우각부보강"/>
      <sheetName val="교각계산"/>
      <sheetName val="BQ"/>
      <sheetName val="환률"/>
      <sheetName val="단면치수"/>
      <sheetName val="RAHMEN"/>
      <sheetName val="안정계산"/>
      <sheetName val="단면검토"/>
      <sheetName val="집계표(육상)"/>
      <sheetName val="????"/>
      <sheetName val="당초"/>
      <sheetName val="Process"/>
      <sheetName val="기본일위"/>
      <sheetName val="인건비"/>
      <sheetName val="C1ㅇ"/>
      <sheetName val="DG-LAP6"/>
      <sheetName val="工완성공사율"/>
      <sheetName val="TYPE1"/>
      <sheetName val="철근량"/>
      <sheetName val="단가비교표"/>
      <sheetName val="ilch"/>
      <sheetName val="원형맨홀수량"/>
      <sheetName val="COVER"/>
      <sheetName val="경비2내역"/>
      <sheetName val="토목주소"/>
      <sheetName val="Languages"/>
      <sheetName val="표지 (2)"/>
      <sheetName val="설산1.나"/>
      <sheetName val="본사S"/>
      <sheetName val="품목납기"/>
      <sheetName val="장비집계"/>
      <sheetName val="도담구내 개소별 명세"/>
      <sheetName val="을부담운반비"/>
      <sheetName val="총괄표"/>
      <sheetName val="예산서"/>
      <sheetName val="일위산출"/>
      <sheetName val="한강운반비"/>
      <sheetName val="자재"/>
      <sheetName val="명단원자료(이전)"/>
      <sheetName val="Sheet5"/>
      <sheetName val="현황산출서"/>
      <sheetName val="옹벽기초자료"/>
      <sheetName val="경상비"/>
      <sheetName val="말뚝물량"/>
      <sheetName val="공사비집계"/>
      <sheetName val="실행예산"/>
      <sheetName val="견적정보"/>
      <sheetName val="산거각호표"/>
      <sheetName val="단위중량"/>
      <sheetName val="조명율"/>
      <sheetName val="가도공"/>
      <sheetName val="토공및부대2차"/>
      <sheetName val="경비"/>
      <sheetName val="기계내역"/>
      <sheetName val="MAT"/>
      <sheetName val="SRC-B3U2"/>
      <sheetName val="96작생능"/>
      <sheetName val="목차"/>
      <sheetName val="5. 차단기 용량계산"/>
      <sheetName val="관리사무소"/>
      <sheetName val="포장복구집계"/>
      <sheetName val="뚝토공"/>
      <sheetName val="접속도로1"/>
      <sheetName val="처리단락"/>
      <sheetName val="LD"/>
      <sheetName val="약전닥트"/>
      <sheetName val="건축부하"/>
      <sheetName val="일지-H"/>
      <sheetName val="FA설치명세"/>
      <sheetName val="김포IO"/>
      <sheetName val="토공(완충)"/>
      <sheetName val="전기일위대가"/>
      <sheetName val="22-1소단"/>
      <sheetName val="22-2M단"/>
      <sheetName val="전압강하계산"/>
      <sheetName val="2F 회의실견적(5_14 일대)"/>
      <sheetName val="LXLIST1"/>
      <sheetName val="목록"/>
      <sheetName val="역T형"/>
      <sheetName val="PILE"/>
      <sheetName val="단가"/>
      <sheetName val="시설물일위"/>
      <sheetName val="code"/>
      <sheetName val="직원동원SCH"/>
      <sheetName val="견적"/>
      <sheetName val="굴착현장"/>
      <sheetName val="조견표"/>
      <sheetName val="K"/>
      <sheetName val="특별교실"/>
      <sheetName val="환율"/>
      <sheetName val="TYPE-1"/>
      <sheetName val="할증 "/>
      <sheetName val="SUM (INQNO."/>
      <sheetName val="9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ITEM"/>
    </sheetNames>
    <sheetDataSet>
      <sheetData sheetId="0"/>
      <sheetData sheetId="1"/>
      <sheetData sheetId="2"/>
      <sheetData sheetId="3"/>
      <sheetData sheetId="4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예산서"/>
      <sheetName val="일위대가"/>
      <sheetName val="산출근거(집계)"/>
      <sheetName val="산출근거-1"/>
      <sheetName val="산출근거-2"/>
      <sheetName val="단가비교표"/>
      <sheetName val="단위수량-1"/>
      <sheetName val="노무비 근거"/>
      <sheetName val="노무"/>
      <sheetName val="000000"/>
      <sheetName val="작업예정량"/>
      <sheetName val="관.자 제작비"/>
      <sheetName val="단가산출 (2)"/>
      <sheetName val="단가산출기초조사서"/>
      <sheetName val="노무비 "/>
      <sheetName val="총괄내역서(1구역)"/>
      <sheetName val="제경비산출서(1구역)"/>
      <sheetName val="총괄표(1구역)"/>
      <sheetName val="원가계산서(1)"/>
      <sheetName val="설계서(갑)"/>
      <sheetName val="갑지1"/>
      <sheetName val="총괄내역서(2구역)"/>
      <sheetName val="제경비산출서(2구역)"/>
      <sheetName val="총괄표(2구역)"/>
      <sheetName val="원가계산서(2구역)"/>
      <sheetName val="설계서(갑2)"/>
      <sheetName val="갑지2"/>
      <sheetName val="준공조서1구역"/>
      <sheetName val="준공조서2구역"/>
      <sheetName val="산출내역서"/>
      <sheetName val="금액결정"/>
      <sheetName val="자재단가"/>
      <sheetName val="1공구산출내역서"/>
      <sheetName val="1,2공구원가계산서"/>
      <sheetName val="2공구산출내역"/>
      <sheetName val="합정로내역서(토목)"/>
      <sheetName val="MOTOR"/>
      <sheetName val="건설실행"/>
      <sheetName val="실행철강하도"/>
      <sheetName val="9GNG운반"/>
      <sheetName val="전체"/>
      <sheetName val="기초코드"/>
      <sheetName val="기술부 VENDOR LIST"/>
      <sheetName val="전차선로 물량표"/>
      <sheetName val="한강운반비"/>
      <sheetName val="#REF"/>
      <sheetName val="자재"/>
      <sheetName val="공통(20-91)"/>
      <sheetName val="북방3터널"/>
      <sheetName val="DATA"/>
      <sheetName val="데이타"/>
      <sheetName val="2.1  노무비 평균단가산출"/>
      <sheetName val="원가계산서"/>
      <sheetName val="유입량"/>
      <sheetName val="Sheet1"/>
      <sheetName val="인원"/>
      <sheetName val="인부신상자료"/>
      <sheetName val="노임"/>
      <sheetName val="단가비교"/>
      <sheetName val="본공사"/>
      <sheetName val="개요"/>
      <sheetName val="원형1호맨홀토공수량"/>
      <sheetName val="배수내역"/>
      <sheetName val="기흥하도용"/>
      <sheetName val="DANGA"/>
      <sheetName val="기둥(원형)"/>
      <sheetName val="터널조도"/>
      <sheetName val="ITEM"/>
      <sheetName val="갑지"/>
      <sheetName val="관급"/>
      <sheetName val="화재 탐지 설비"/>
      <sheetName val="DATE"/>
      <sheetName val="코드표"/>
      <sheetName val="L_RPTB02_01"/>
      <sheetName val="이형관중량"/>
      <sheetName val="일위대가(목록)"/>
      <sheetName val="산근(목록)"/>
      <sheetName val="재료비"/>
      <sheetName val="토공"/>
      <sheetName val="이월"/>
      <sheetName val="업체별기성내역"/>
      <sheetName val="산출"/>
      <sheetName val="을지"/>
      <sheetName val="단가 및 재료비"/>
      <sheetName val="단가산출"/>
      <sheetName val="설계예시"/>
      <sheetName val="기자재비"/>
      <sheetName val="인제내역"/>
      <sheetName val="현장관리비"/>
      <sheetName val="맨홀수량산출"/>
      <sheetName val="단위수량"/>
      <sheetName val="b_balju"/>
      <sheetName val="노임단가"/>
      <sheetName val="총괄내역서"/>
      <sheetName val="사용자일위"/>
      <sheetName val="일괄인쇄"/>
      <sheetName val="공사비집계"/>
      <sheetName val="을"/>
      <sheetName val="산수배수"/>
      <sheetName val="단가산출서"/>
      <sheetName val="저"/>
      <sheetName val="일위대가(1)"/>
      <sheetName val="자재테이블"/>
      <sheetName val="수량산출"/>
      <sheetName val="인력터파기품"/>
      <sheetName val="여과지동"/>
      <sheetName val="기초자료"/>
      <sheetName val="투찰내역"/>
      <sheetName val="설계내역서"/>
      <sheetName val="Macro2"/>
      <sheetName val="Macro1"/>
      <sheetName val="SG"/>
      <sheetName val="내역서"/>
      <sheetName val="산출근거"/>
      <sheetName val="옥외외등집계표"/>
      <sheetName val="투자효율분석"/>
      <sheetName val="단가"/>
      <sheetName val="수량산출서"/>
      <sheetName val="산출서집계"/>
      <sheetName val="간선계산"/>
      <sheetName val="노임조서"/>
      <sheetName val="일위"/>
      <sheetName val="갑(전기)"/>
      <sheetName val="갑(계장)"/>
      <sheetName val="12.일위대가"/>
      <sheetName val="가로등기초"/>
      <sheetName val="PAD TR보호대기초"/>
      <sheetName val="터파기및재료"/>
      <sheetName val="b_balju (2)"/>
      <sheetName val="b_gunmul"/>
      <sheetName val="기본단가표"/>
      <sheetName val="Total"/>
      <sheetName val="일위대가(계측기설치)"/>
      <sheetName val="인원계획"/>
      <sheetName val="예산총괄"/>
      <sheetName val="정산내역"/>
      <sheetName val="안양동교 1안"/>
      <sheetName val="인입관수량총괄"/>
      <sheetName val="Sheet3"/>
      <sheetName val="산출내역서집계표"/>
      <sheetName val="일위(시설)"/>
      <sheetName val="일위대가표"/>
      <sheetName val="철거산출근거"/>
      <sheetName val="인건비"/>
      <sheetName val="Sheet2"/>
      <sheetName val="식재"/>
      <sheetName val="시설물"/>
      <sheetName val="식재출력용"/>
      <sheetName val="유지관리"/>
      <sheetName val="대차"/>
      <sheetName val="예가표"/>
      <sheetName val="포장공"/>
      <sheetName val="시화점실행"/>
      <sheetName val="단가대비표"/>
      <sheetName val="내역"/>
      <sheetName val=" HIT-&gt;HMC 견적(3900)"/>
      <sheetName val="부하계산서"/>
      <sheetName val="설계조건"/>
      <sheetName val="B1(반포1차)"/>
      <sheetName val="원가"/>
      <sheetName val="개소별수량산출"/>
      <sheetName val="간접비계산"/>
      <sheetName val="정부노임단가"/>
      <sheetName val="사업수지"/>
      <sheetName val="일위대가(동대문운동장별관)"/>
      <sheetName val="원가서"/>
      <sheetName val="IT-BAT"/>
      <sheetName val="기본단가"/>
      <sheetName val="Tot-sum"/>
      <sheetName val="집계표"/>
      <sheetName val="간접(90)"/>
      <sheetName val="Y-WORK"/>
      <sheetName val="준검 내역서"/>
      <sheetName val="이월가격"/>
      <sheetName val="단위단가"/>
      <sheetName val="연습"/>
      <sheetName val="단위중량"/>
      <sheetName val="3.공통공사대비"/>
      <sheetName val="xxxxxx"/>
      <sheetName val="차액보증"/>
      <sheetName val="재료"/>
      <sheetName val="1유리"/>
      <sheetName val="3BL공동구 수량"/>
      <sheetName val="22인공"/>
      <sheetName val="BOX(1.5X1.5)"/>
      <sheetName val="XL4Poppy"/>
      <sheetName val="3월집계"/>
      <sheetName val="공사비예산서"/>
      <sheetName val="추가예산"/>
      <sheetName val="A LINE"/>
      <sheetName val="총괄표"/>
      <sheetName val="입찰견적보고서"/>
      <sheetName val="Imp-Data"/>
      <sheetName val="관급자재"/>
      <sheetName val="유치원내역"/>
      <sheetName val="CM 1"/>
      <sheetName val="견적"/>
      <sheetName val="배관배선 단가조사"/>
      <sheetName val="일위대가집계"/>
      <sheetName val="단락전류-A"/>
      <sheetName val="SP-B1"/>
      <sheetName val="식음료"/>
      <sheetName val="PAY2002"/>
      <sheetName val="실행기초"/>
      <sheetName val="ABUT수량-A1"/>
      <sheetName val="토목"/>
      <sheetName val="식재인부"/>
      <sheetName val="VXXXXXXX"/>
      <sheetName val="모델명"/>
      <sheetName val="2"/>
      <sheetName val="J直材4"/>
      <sheetName val="본사인상전"/>
      <sheetName val="단가조사서"/>
      <sheetName val="조건표"/>
      <sheetName val="백암비스타내역"/>
      <sheetName val="목차"/>
      <sheetName val="집계"/>
      <sheetName val="본선"/>
      <sheetName val="5.공량산출서"/>
      <sheetName val="I一般比"/>
      <sheetName val="N賃率-職"/>
      <sheetName val="가로등내역서"/>
      <sheetName val="CTEMCOST"/>
      <sheetName val="토공실행"/>
      <sheetName val="노무비"/>
      <sheetName val="9509"/>
      <sheetName val="BID"/>
      <sheetName val="실행대비"/>
      <sheetName val="현장관리비 산출내역"/>
      <sheetName val="예산변경사항"/>
      <sheetName val="Baby일위대가"/>
      <sheetName val="하조서"/>
      <sheetName val="금리계산"/>
      <sheetName val="토목단가"/>
      <sheetName val="기성내역"/>
      <sheetName val="A-4"/>
      <sheetName val="명단"/>
      <sheetName val="기본설계기준"/>
      <sheetName val="6PILE  (돌출)"/>
      <sheetName val="견적정보"/>
      <sheetName val="도로포장면적산출(1)"/>
      <sheetName val="급수공사"/>
      <sheetName val="설계카드"/>
      <sheetName val="J"/>
      <sheetName val="자재일람"/>
      <sheetName val="일위목록"/>
      <sheetName val="대치판정"/>
      <sheetName val="1.수인터널"/>
      <sheetName val="개거총"/>
      <sheetName val="여암교"/>
      <sheetName val="참조"/>
      <sheetName val="가시설수량"/>
      <sheetName val="1공구원가계산서"/>
      <sheetName val="Sheet5"/>
      <sheetName val="토공(1)"/>
      <sheetName val="차수공(1)"/>
      <sheetName val="부대시설"/>
      <sheetName val="단면치수"/>
      <sheetName val="제경비율"/>
      <sheetName val="제출내역 (2)"/>
      <sheetName val="주소"/>
      <sheetName val="첨부1"/>
      <sheetName val="실행내역서 "/>
      <sheetName val="갑"/>
      <sheetName val="파이프류"/>
      <sheetName val="Xunit (단위환산)"/>
      <sheetName val="통신원가"/>
      <sheetName val="6.이토처리시간"/>
      <sheetName val="인건비(VOICE)"/>
      <sheetName val="일위대가(총괄)"/>
      <sheetName val="투찰"/>
      <sheetName val="Proposal"/>
      <sheetName val="골조시행"/>
      <sheetName val="시운전연료비"/>
      <sheetName val="1.적격점수"/>
      <sheetName val="단가표"/>
      <sheetName val="DATA1"/>
      <sheetName val="우수공,맨홀,집수정"/>
      <sheetName val="주요항목별"/>
      <sheetName val="자재단가비교표"/>
      <sheetName val="을 2"/>
      <sheetName val="을 1"/>
      <sheetName val="심의위원명단"/>
      <sheetName val="BJJIN"/>
      <sheetName val="전압강하계산"/>
      <sheetName val="내역서 "/>
      <sheetName val="이설집계(1공구)"/>
      <sheetName val="설계서"/>
      <sheetName val="신고조서"/>
      <sheetName val="일위_파일"/>
      <sheetName val="기계경비"/>
      <sheetName val="조명율표"/>
      <sheetName val="97년 추정"/>
      <sheetName val="WORK"/>
      <sheetName val="일반공사"/>
      <sheetName val="전기"/>
      <sheetName val="일반부표"/>
      <sheetName val="실행"/>
      <sheetName val="경비"/>
      <sheetName val="중기일위대가"/>
      <sheetName val="기준"/>
      <sheetName val="대비"/>
      <sheetName val="2.대외공문"/>
      <sheetName val="실행간접비"/>
      <sheetName val="TEMP1"/>
      <sheetName val="TEMP2"/>
      <sheetName val="BS"/>
      <sheetName val="PL"/>
      <sheetName val="IMP(MAIN)"/>
      <sheetName val="IMP (REACTOR)"/>
      <sheetName val="공사비총괄표"/>
      <sheetName val="단가(자재)"/>
      <sheetName val="단가(노임)"/>
      <sheetName val="기초목록"/>
      <sheetName val="1차 내역서"/>
      <sheetName val="노무비_근거"/>
      <sheetName val="관_자_제작비"/>
      <sheetName val="단가산출_(2)"/>
      <sheetName val="노무비_"/>
      <sheetName val="기술부_VENDOR_LIST"/>
      <sheetName val="전차선로_물량표"/>
      <sheetName val="2_1__노무비_평균단가산출"/>
      <sheetName val="화재_탐지_설비"/>
      <sheetName val="문학간접"/>
      <sheetName val="Sheet4"/>
      <sheetName val="가스"/>
      <sheetName val="내역서(당초변경)"/>
      <sheetName val="4)유동표"/>
      <sheetName val="6월실적"/>
      <sheetName val="Testing"/>
      <sheetName val="손익분석"/>
      <sheetName val="공통가설"/>
      <sheetName val="TABLE"/>
      <sheetName val="공사비 내역 (가)"/>
      <sheetName val="사전총괄표"/>
      <sheetName val="적용인원(지우지말것)"/>
      <sheetName val="공정집계_국별"/>
      <sheetName val="1월"/>
      <sheetName val="Drop Down"/>
      <sheetName val="표지 (2)"/>
      <sheetName val="설 계"/>
      <sheetName val="DATA입력"/>
      <sheetName val="단면상수 및 주빔설계"/>
      <sheetName val="인천제철"/>
      <sheetName val="송전재료비"/>
      <sheetName val="2공구하도급내역서"/>
      <sheetName val="일위집계(기존)"/>
      <sheetName val="위치조서"/>
      <sheetName val="부표(010427)"/>
      <sheetName val="원가계산서(변경)"/>
      <sheetName val="2002하반기노임기준"/>
      <sheetName val="간 지1"/>
      <sheetName val="지급자재"/>
      <sheetName val="통신물량"/>
      <sheetName val="주공 갑지"/>
      <sheetName val="CT"/>
      <sheetName val="단가조사"/>
      <sheetName val="인원DATA"/>
      <sheetName val="Sheet13"/>
      <sheetName val="간선"/>
      <sheetName val="의정부문예회관변경내역"/>
      <sheetName val="공내역"/>
      <sheetName val="기계경비(시간당)"/>
      <sheetName val="전기설계변경"/>
      <sheetName val="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120"/>
      <sheetName val="1120-1"/>
      <sheetName val="1120-2"/>
      <sheetName val="1120-3"/>
      <sheetName val="#REF"/>
      <sheetName val="BID"/>
      <sheetName val="가격조사서"/>
      <sheetName val="결과조달"/>
      <sheetName val="내역서(4층용)"/>
      <sheetName val="금액내역서"/>
      <sheetName val="MOTOR"/>
      <sheetName val="데이타"/>
      <sheetName val="식재인부"/>
      <sheetName val="2000년1차"/>
      <sheetName val="약품공급2"/>
      <sheetName val="조건표"/>
      <sheetName val="설치공사"/>
      <sheetName val="L_RPTA05_목록"/>
      <sheetName val="자금회천-2001년사업계획"/>
      <sheetName val="DATA"/>
      <sheetName val="내역표지"/>
      <sheetName val="일반공사"/>
      <sheetName val="설계조건"/>
      <sheetName val="잡비"/>
      <sheetName val="P-산#1-1(WOWA1)"/>
      <sheetName val="일위대가목록"/>
      <sheetName val="일위대가(계측기설치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  <sheetName val="Sheet3"/>
      <sheetName val="LX-JU"/>
      <sheetName val="F갑지"/>
      <sheetName val="F라인"/>
      <sheetName val="관공"/>
      <sheetName val="추진검토"/>
      <sheetName val="나관"/>
      <sheetName val="Sheet4"/>
      <sheetName val="삼보"/>
      <sheetName val="추진"/>
      <sheetName val="쉬트파일"/>
      <sheetName val="하천횡단"/>
      <sheetName val="실행"/>
      <sheetName val="대비"/>
      <sheetName val="관외주"/>
      <sheetName val="Sheet2"/>
      <sheetName val="Sheet5"/>
      <sheetName val="설계도급하도"/>
      <sheetName val="GRP"/>
      <sheetName val="사급자재"/>
      <sheetName val="m당대비"/>
      <sheetName val="자재단가"/>
      <sheetName val="집수정(600-700)"/>
      <sheetName val="교대"/>
      <sheetName val="EP0618"/>
      <sheetName val="archi(본사)"/>
      <sheetName val="일위대가목차"/>
      <sheetName val="S0"/>
      <sheetName val="적격"/>
      <sheetName val="DATE"/>
      <sheetName val="토공집계표"/>
      <sheetName val="cable-data"/>
      <sheetName val="CAL"/>
      <sheetName val="동해title"/>
      <sheetName val="BID"/>
      <sheetName val="기기리스트"/>
      <sheetName val="EQT-ESTN"/>
      <sheetName val="계수시트"/>
      <sheetName val="원가계산서"/>
      <sheetName val="입찰내역서"/>
      <sheetName val="ITEM"/>
      <sheetName val="제출내역 (2)"/>
      <sheetName val="횡배수공토공집계"/>
      <sheetName val="본체"/>
      <sheetName val="SG"/>
      <sheetName val="tggwan(mac)"/>
      <sheetName val="JUCKEYK"/>
      <sheetName val="우수공"/>
      <sheetName val="배수내역"/>
      <sheetName val="수입"/>
      <sheetName val="G.R300경비"/>
      <sheetName val="하수급견적대비"/>
      <sheetName val="설계가"/>
      <sheetName val="22수량"/>
      <sheetName val="부하LOAD"/>
      <sheetName val="단가대비표"/>
      <sheetName val="터널조도"/>
      <sheetName val="견적대비"/>
      <sheetName val="A"/>
      <sheetName val="2.손익계산서"/>
      <sheetName val="Factor"/>
      <sheetName val="단중표-ST"/>
      <sheetName val="N賃率-職"/>
      <sheetName val="BID-도로"/>
      <sheetName val="대치판정"/>
      <sheetName val="예정(3)"/>
      <sheetName val="동원(3)"/>
      <sheetName val="견적조건"/>
      <sheetName val="집계표"/>
      <sheetName val="전기일위대가"/>
      <sheetName val="견적서"/>
      <sheetName val="Sensitivity and GC Value"/>
      <sheetName val="내역(정지)"/>
      <sheetName val="노무비 근거"/>
      <sheetName val="C3"/>
      <sheetName val="실행내역서 "/>
      <sheetName val="비교표"/>
      <sheetName val="차액보증"/>
      <sheetName val="유동표"/>
      <sheetName val="F°©Áö"/>
      <sheetName val="F¶óÀÎ"/>
      <sheetName val="°ü°ø"/>
      <sheetName val="ÃßÁø°ËÅä"/>
      <sheetName val="³ª°ü"/>
      <sheetName val="»ïº¸"/>
      <sheetName val="ÃßÁø"/>
      <sheetName val="½¬Æ®ÆÄÀÏ"/>
      <sheetName val="ÇÏÃµÈ¾´Ü"/>
      <sheetName val="½ÇÇà"/>
      <sheetName val="´ëºñ"/>
      <sheetName val="°ü¿ÜÁÖ"/>
      <sheetName val="¼³°èµµ±ÞÇÏµµ"/>
      <sheetName val="»ç±ÞÀÚÀç"/>
      <sheetName val="m´ç´ëºñ"/>
      <sheetName val="µ¿ÇØtitle"/>
      <sheetName val="º»Ã¼"/>
      <sheetName val="MOTOR"/>
      <sheetName val="단가비교표"/>
      <sheetName val="수량산출"/>
      <sheetName val="교대시점"/>
      <sheetName val="설계조건"/>
      <sheetName val="가도공"/>
      <sheetName val="1.설계조건"/>
      <sheetName val="총괄집계표"/>
      <sheetName val="TARGET"/>
      <sheetName val="시설일위"/>
      <sheetName val="1NYS(당)"/>
      <sheetName val="중갑지"/>
      <sheetName val="bm(CIcable)"/>
      <sheetName val="품셈(기초)"/>
      <sheetName val="충주"/>
      <sheetName val="총괄"/>
      <sheetName val="7.PILE  (돌출)"/>
      <sheetName val="청구내역(9807)"/>
      <sheetName val="COVER"/>
      <sheetName val="지수"/>
      <sheetName val="UPDATA"/>
      <sheetName val="입찰안"/>
      <sheetName val="토공A"/>
      <sheetName val="빌딩 안내"/>
      <sheetName val="토목"/>
      <sheetName val="노임단가"/>
      <sheetName val="설계명세서"/>
      <sheetName val="예산명세서"/>
      <sheetName val="자료입력"/>
      <sheetName val="단중표"/>
      <sheetName val="화재 탐지 설비"/>
      <sheetName val="b t mong"/>
      <sheetName val="노임"/>
      <sheetName val="TDTKP"/>
      <sheetName val="DK-KH"/>
      <sheetName val="갑지(추정)"/>
      <sheetName val="견적을"/>
      <sheetName val="부하계산서"/>
      <sheetName val="부하(성남)"/>
      <sheetName val="조도계산서 (도서)"/>
      <sheetName val="잡철단가대비"/>
      <sheetName val="LANGUAGE"/>
      <sheetName val="갑지"/>
      <sheetName val="우각부보강"/>
      <sheetName val="내역서-대공연장"/>
      <sheetName val="직재"/>
      <sheetName val="PT_ED"/>
      <sheetName val="건축공사"/>
      <sheetName val="Total"/>
      <sheetName val="2.대외공문"/>
      <sheetName val="공량산출서"/>
      <sheetName val="전차선로 물량표"/>
      <sheetName val="을지"/>
      <sheetName val="슬래브1"/>
      <sheetName val="INPUT"/>
      <sheetName val="연결관산출조서"/>
      <sheetName val="원형1호맨홀토공수량"/>
      <sheetName val="음봉방향"/>
      <sheetName val="단면 (2)"/>
      <sheetName val="Baby일위대가"/>
      <sheetName val="플랜트 설치"/>
      <sheetName val="슬래브"/>
      <sheetName val="JUCK"/>
      <sheetName val="UNIT"/>
      <sheetName val="Macro(차단기)"/>
      <sheetName val="기계경비(시간당)"/>
      <sheetName val="램머"/>
      <sheetName val="설계내역(2000)"/>
      <sheetName val="전체철근집계"/>
      <sheetName val="내역"/>
      <sheetName val="잡철물"/>
      <sheetName val="가설공사내역"/>
      <sheetName val="401"/>
      <sheetName val="#REF"/>
      <sheetName val="Áý¼öÁ¤(600-700)"/>
      <sheetName val="Åä°øÁý°èÇ¥"/>
      <sheetName val="°è¼ö½ÃÆ®"/>
      <sheetName val="¿ø°¡°è»ê¼­"/>
      <sheetName val="도면자료제출일정"/>
      <sheetName val="울산시산표"/>
      <sheetName val="부대내역"/>
      <sheetName val="내역서"/>
      <sheetName val="LOPCALC"/>
      <sheetName val="3차설계"/>
      <sheetName val="1경간당 상부수량"/>
      <sheetName val="품셈TABLE"/>
      <sheetName val="일위대가"/>
      <sheetName val="2_대외공문"/>
      <sheetName val="청하배수"/>
      <sheetName val="토목주소"/>
      <sheetName val="프랜트면허"/>
      <sheetName val="집수정_600_700_"/>
      <sheetName val="왕십리방향"/>
      <sheetName val="RFP002"/>
      <sheetName val="간접비"/>
      <sheetName val="SLAB"/>
      <sheetName val="P-산#1-1(WOWA1)"/>
      <sheetName val="노무비산출"/>
      <sheetName val="표지 (2)"/>
      <sheetName val="천마갑지"/>
      <sheetName val="Final(1)summary"/>
      <sheetName val="001"/>
      <sheetName val="의정부문예회관변경내역"/>
      <sheetName val="SUMMARY"/>
      <sheetName val="월별수입"/>
      <sheetName val="노무비"/>
      <sheetName val="Price List"/>
      <sheetName val="b_balju_cho"/>
      <sheetName val="명세서"/>
      <sheetName val="COPING"/>
      <sheetName val="인건-측정"/>
      <sheetName val="ABUT수량-A1"/>
      <sheetName val="단가"/>
      <sheetName val="CA"/>
      <sheetName val="WORK"/>
      <sheetName val="내역1"/>
      <sheetName val="수량산출(수평맹암거)"/>
      <sheetName val="가설건물"/>
      <sheetName val="MatchCode"/>
      <sheetName val="suk(mac)"/>
      <sheetName val="3련 BOX"/>
      <sheetName val="산출근거"/>
      <sheetName val="2F 회의실견적(5_14 일대)"/>
      <sheetName val="일위대가표"/>
      <sheetName val="주현(해보)"/>
      <sheetName val="주현(영광)"/>
      <sheetName val="ÀÏÀ§´ë°¡¸ñÂ÷"/>
      <sheetName val="Àû°Ý"/>
      <sheetName val="±â±â¸®½ºÆ®"/>
      <sheetName val="ÀÔÂû³»¿ª¼­"/>
      <sheetName val="¿ì¼ö°ø"/>
      <sheetName val="È¾¹è¼ö°øÅä°øÁý°è"/>
      <sheetName val="¹è¼ö³»¿ª"/>
      <sheetName val="¼öÀÔ"/>
      <sheetName val="G.R300°æºñ"/>
      <sheetName val="ÇÏ¼ö±Þ°ßÀû´ëºñ"/>
      <sheetName val="¼³°è°¡"/>
      <sheetName val="ÀÚÀç´Ü°¡"/>
      <sheetName val="22¼ö·®"/>
      <sheetName val="½ÇÇà³»¿ª¼­ "/>
      <sheetName val="°ßÀû´ëºñ"/>
      <sheetName val="BID-µµ·Î"/>
      <sheetName val="°ßÀûÁ¶°Ç"/>
      <sheetName val="Áý°èÇ¥"/>
      <sheetName val="Àü±âÀÏÀ§´ë°¡"/>
      <sheetName val="´Ü°¡ºñ±³Ç¥"/>
      <sheetName val="¿¹Á¤(3)"/>
      <sheetName val="µ¿¿ø(3)"/>
      <sheetName val="´Ü°¡´ëºñÇ¥"/>
      <sheetName val="´ÜÁßÇ¥-ST"/>
      <sheetName val="2.¼ÕÀÍ°è»ê¼­"/>
      <sheetName val="ºÎÇÏLOAD"/>
      <sheetName val="ÅÍ³ÎÁ¶µµ"/>
      <sheetName val="Åä¸ñ"/>
      <sheetName val="Á¦Ãâ³»¿ª (2)"/>
      <sheetName val="´ëÄ¡ÆÇÁ¤"/>
      <sheetName val="À¯µ¿Ç¥"/>
      <sheetName val="°ßÀû¼­"/>
      <sheetName val="ºñ±³Ç¥"/>
      <sheetName val="Â÷¾×º¸Áõ"/>
      <sheetName val="NìüëÒ-òÅ"/>
      <sheetName val="±³´ë½ÃÁ¡"/>
      <sheetName val="°¡µµ°ø"/>
      <sheetName val="¼ö·®»êÃâ"/>
      <sheetName val="¼³°èÁ¶°Ç"/>
      <sheetName val="ºôµù ¾È³»"/>
      <sheetName val="±³´ë"/>
      <sheetName val="´ÜÁßÇ¥"/>
      <sheetName val="ÀÔÂû¾È"/>
      <sheetName val="Åä°øA"/>
      <sheetName val="7.PILE  (µ¹Ãâ)"/>
      <sheetName val="³ëÀÓ´Ü°¡"/>
      <sheetName val="³ë¹«ºñ ±Ù°Å"/>
      <sheetName val="¼³°è¸í¼¼¼­"/>
      <sheetName val="¿¹»ê¸í¼¼¼­"/>
      <sheetName val="ÀÚ·áÀÔ·Â"/>
      <sheetName val="ÃÑ°ýÁý°èÇ¥"/>
      <sheetName val="전기"/>
      <sheetName val="노무비단가"/>
      <sheetName val="지명송금"/>
      <sheetName val="환율"/>
      <sheetName val="입출재고현황 (2)"/>
      <sheetName val="파일의이용"/>
      <sheetName val="내역(을)"/>
      <sheetName val="증감대비"/>
      <sheetName val="잡비"/>
      <sheetName val="설계기준 및 하중계산"/>
      <sheetName val="3.하중계산"/>
      <sheetName val="견적보고"/>
      <sheetName val="중기단가LIST"/>
      <sheetName val="사급자재총괄"/>
      <sheetName val="공종별자재"/>
      <sheetName val="장비"/>
      <sheetName val="Proposal"/>
      <sheetName val="예가표"/>
      <sheetName val="6.노임"/>
      <sheetName val="FCM"/>
      <sheetName val="일위(PN)"/>
      <sheetName val="1"/>
      <sheetName val="보할공정"/>
      <sheetName val="Y-WORK"/>
      <sheetName val="M-MG1"/>
      <sheetName val="인부신상자료"/>
      <sheetName val="411-00 외화장기"/>
      <sheetName val="당정동경상이수"/>
      <sheetName val="당정동공통이수"/>
      <sheetName val="HVAC"/>
      <sheetName val="INDEX"/>
      <sheetName val="수량집계"/>
      <sheetName val="말뚝지지력산정"/>
      <sheetName val="내역기준"/>
      <sheetName val="설계산출표지"/>
      <sheetName val="민감도분석"/>
      <sheetName val="시청방향슬래브수량"/>
      <sheetName val="우수"/>
      <sheetName val="TYPE-B 평균H"/>
      <sheetName val="MAT"/>
      <sheetName val="Piping Design Data"/>
      <sheetName val="링크해지용"/>
      <sheetName val="일위대가목록"/>
      <sheetName val="일반공사"/>
      <sheetName val="실행철강하도"/>
      <sheetName val="터파기및재료"/>
      <sheetName val="자동제어"/>
      <sheetName val="FOOTING단면력"/>
      <sheetName val="ASP"/>
      <sheetName val="실행간접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안보-MBR1"/>
      <sheetName val="공사개요"/>
      <sheetName val="L_RPTA05_목록"/>
      <sheetName val="96.12"/>
      <sheetName val="001BA"/>
      <sheetName val="4.5 휨응력"/>
      <sheetName val="6PILE  (돌출)"/>
      <sheetName val="연결관암거"/>
      <sheetName val="경계석"/>
      <sheetName val="Hauptdaten"/>
      <sheetName val="static.cal"/>
      <sheetName val="단위내역서"/>
      <sheetName val="입찰결과보고"/>
      <sheetName val="1.설계기준"/>
      <sheetName val="골재집계"/>
      <sheetName val="일위대가 "/>
      <sheetName val="조도계산"/>
      <sheetName val="PF_일반수량(35m)"/>
      <sheetName val="집계표1"/>
      <sheetName val="정부노임단가"/>
      <sheetName val="자동화재탐지"/>
      <sheetName val=""/>
      <sheetName val="자재단가_사급"/>
      <sheetName val="중기적산목록"/>
      <sheetName val="교통대책내역"/>
      <sheetName val="공종별지급자재"/>
      <sheetName val="Control"/>
      <sheetName val="당초"/>
      <sheetName val="TTDZ 679"/>
      <sheetName val="MixBed"/>
      <sheetName val="CondPol"/>
      <sheetName val="Languages"/>
      <sheetName val="날개벽수량표"/>
      <sheetName val="국내조달(통합-1)"/>
      <sheetName val="G_R300경비"/>
      <sheetName val="위치조서"/>
      <sheetName val="계정"/>
      <sheetName val="2000전체분"/>
      <sheetName val="2000년1차"/>
      <sheetName val="설계자료"/>
      <sheetName val="기본"/>
      <sheetName val="수량산출서-2"/>
      <sheetName val="전 기"/>
      <sheetName val="영동(D)"/>
      <sheetName val="조명율표"/>
      <sheetName val="물량산출"/>
      <sheetName val="건축집계표"/>
      <sheetName val="중동상가"/>
      <sheetName val="(4-2)열관류값-2"/>
      <sheetName val="보차도경계석"/>
      <sheetName val="우배수"/>
      <sheetName val="교각1"/>
      <sheetName val="FB25JN"/>
      <sheetName val="철근집계표"/>
      <sheetName val="타견적(을)"/>
      <sheetName val="ROOF(ALKALI)"/>
      <sheetName val="수량산출서"/>
      <sheetName val="CP(1)"/>
      <sheetName val="작성"/>
      <sheetName val="견적시담(송포2공구)"/>
      <sheetName val="CODE"/>
      <sheetName val="공문"/>
      <sheetName val="건축내역서"/>
      <sheetName val="설비내역서"/>
      <sheetName val="전기내역서"/>
      <sheetName val="신우"/>
      <sheetName val="아수배전(1회)"/>
      <sheetName val="표지"/>
      <sheetName val="선급법인세 (2)"/>
      <sheetName val="2000자금소요"/>
      <sheetName val="공사비예산서(토목분)"/>
      <sheetName val="3.하중산정4.지지력"/>
      <sheetName val="Sheet1 (2)"/>
      <sheetName val="실행내역"/>
      <sheetName val="세원견적서"/>
      <sheetName val="PROJECT BRIEF"/>
      <sheetName val="견"/>
      <sheetName val="????"/>
      <sheetName val="과천MAIN"/>
      <sheetName val="을"/>
      <sheetName val="포장공"/>
      <sheetName val="DB"/>
      <sheetName val="수질정화시설"/>
      <sheetName val="직접공사비집계표"/>
      <sheetName val="견적정보"/>
      <sheetName val="건축내역"/>
      <sheetName val="선택"/>
      <sheetName val="FORM"/>
      <sheetName val="Variables"/>
      <sheetName val="RCSPlan"/>
      <sheetName val="5.전사투자계획종함안"/>
      <sheetName val="TOP"/>
      <sheetName val="0001new"/>
      <sheetName val="REDUCER"/>
      <sheetName val="WE'T"/>
      <sheetName val="3.바닥판설계"/>
      <sheetName val="주형"/>
      <sheetName val="DATA 입력란"/>
      <sheetName val="용수지선토적"/>
      <sheetName val="도로토적"/>
      <sheetName val="우각부검토"/>
      <sheetName val="도체종-상수표"/>
      <sheetName val="자재"/>
      <sheetName val="토공연장"/>
      <sheetName val="RangeObject"/>
      <sheetName val="데이타"/>
      <sheetName val="신규일위대가"/>
      <sheetName val="가공비"/>
      <sheetName val="D040416"/>
      <sheetName val="기술자료 (연수)"/>
      <sheetName val="공통비"/>
      <sheetName val="설계변경원가계산총괄표(근린,시설,가로,공공)"/>
      <sheetName val="무산소조"/>
      <sheetName val="IW-LIST"/>
      <sheetName val="건축"/>
      <sheetName val="조명율데이타"/>
      <sheetName val="제품정보"/>
      <sheetName val="96작생능"/>
      <sheetName val="대림경상68억"/>
      <sheetName val="DATASPEC(VT1)"/>
      <sheetName val="본부소개"/>
      <sheetName val="날개벽(시점좌측)"/>
      <sheetName val="POWER"/>
      <sheetName val="관급원내역"/>
      <sheetName val="용량(1-2)"/>
      <sheetName val="3BL공동구 수량"/>
      <sheetName val="(A)내역서"/>
      <sheetName val="산근-10"/>
      <sheetName val="ATS단가"/>
      <sheetName val="Macro상수"/>
      <sheetName val="PROJECT BRIEF(EX.NEW)"/>
      <sheetName val="가시설"/>
      <sheetName val="입고장부 (4)"/>
      <sheetName val="로우프"/>
      <sheetName val="장비가동집계표"/>
      <sheetName val="가로등제어반 설치공사(수량)"/>
      <sheetName val="BQ"/>
      <sheetName val="SCHEDULE"/>
    </sheetNames>
    <definedNames>
      <definedName name="Macro1"/>
      <definedName name="Macro11"/>
      <definedName name="Macro3"/>
      <definedName name="Macro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YES"/>
      <sheetName val="Sheet1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4월 실적추정(건축+토목)"/>
      <sheetName val="4월 실적추정(건축)"/>
      <sheetName val="XXXXXX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IR SHOWER(3인용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직노"/>
      <sheetName val="JUCK"/>
      <sheetName val="98지급계획"/>
      <sheetName val="남양시작동자105노65기1.3화1.2"/>
      <sheetName val="견적조건"/>
      <sheetName val="견적조건(을지)"/>
      <sheetName val="을지"/>
      <sheetName val="일반공사"/>
      <sheetName val="일위대가"/>
      <sheetName val="을"/>
      <sheetName val="FILE1"/>
      <sheetName val="N賃率-職"/>
      <sheetName val="간선계산"/>
      <sheetName val="표지 (2)"/>
      <sheetName val="제-노임"/>
      <sheetName val="제직재"/>
      <sheetName val="노무비"/>
      <sheetName val="부대공Ⅱ"/>
      <sheetName val="설계내역서"/>
      <sheetName val="대구실행"/>
      <sheetName val="Baby일위대가"/>
      <sheetName val="입찰안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ITEM"/>
      <sheetName val="0.집계"/>
      <sheetName val="1.수변전설비공사"/>
      <sheetName val="2F 회의실견적(5_14 일대)"/>
      <sheetName val="재집"/>
      <sheetName val="직재"/>
      <sheetName val="연부97-1"/>
      <sheetName val="갑지1"/>
      <sheetName val="부하(성남)"/>
      <sheetName val="J直材4"/>
      <sheetName val="DATA"/>
      <sheetName val="검사원"/>
      <sheetName val="원가"/>
      <sheetName val="중총괄"/>
      <sheetName val="소총괄"/>
      <sheetName val="내역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단가산출"/>
      <sheetName val="매립"/>
      <sheetName val="기초단가"/>
      <sheetName val="MOTOR"/>
      <sheetName val="실행내역"/>
      <sheetName val="아산추가1220"/>
      <sheetName val="200"/>
      <sheetName val="3-1.CB"/>
      <sheetName val="당초"/>
      <sheetName val="MAIN_TABLE"/>
      <sheetName val="1.설계조건"/>
      <sheetName val="재료"/>
      <sheetName val="가로등부표"/>
      <sheetName val="제경비율"/>
      <sheetName val="부하계산서"/>
      <sheetName val="조도계산서 (도서)"/>
      <sheetName val="LOPCALC"/>
      <sheetName val="내역(설계)"/>
      <sheetName val="Macro1"/>
      <sheetName val="식생블럭단위수량"/>
      <sheetName val="말뚝지지력산정"/>
      <sheetName val="1.수인터널"/>
      <sheetName val="정부노임단가"/>
      <sheetName val="48전력선로일위"/>
      <sheetName val="준검 내역서"/>
      <sheetName val="96보완계획7.12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전선 및 전선관"/>
      <sheetName val="조명율표"/>
      <sheetName val="계수시트"/>
      <sheetName val="토공"/>
      <sheetName val="일위대가목차"/>
      <sheetName val="XL4Poppy"/>
      <sheetName val="일위대가(가설)"/>
      <sheetName val="노무비단가"/>
      <sheetName val="입찰보고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본공사"/>
      <sheetName val="DANGA"/>
      <sheetName val="인건비"/>
      <sheetName val="자재단가"/>
      <sheetName val="Total"/>
      <sheetName val="CTEMCOST"/>
      <sheetName val="자료입력"/>
      <sheetName val="단가조사"/>
      <sheetName val="원가계산서"/>
      <sheetName val="금리계산"/>
      <sheetName val="손익분석"/>
      <sheetName val="ITB COST"/>
      <sheetName val="수량"/>
      <sheetName val="단가"/>
      <sheetName val="총괄표"/>
      <sheetName val="집계표"/>
      <sheetName val="unit 4"/>
      <sheetName val="Summary Sheets"/>
      <sheetName val="요율"/>
      <sheetName val="일위목록-기"/>
      <sheetName val="Module11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연습"/>
      <sheetName val="대치판정"/>
      <sheetName val="Macro2"/>
      <sheetName val="가설건물"/>
      <sheetName val="보차도경계석"/>
      <sheetName val="우배수"/>
      <sheetName val="맨홀"/>
      <sheetName val="금호"/>
      <sheetName val="1차설계변경내역"/>
      <sheetName val="대비"/>
      <sheetName val="신우"/>
      <sheetName val="예산명세서"/>
      <sheetName val="율촌법률사무소2내역"/>
      <sheetName val="데이타"/>
      <sheetName val="지주목시비량산출서"/>
      <sheetName val="001"/>
      <sheetName val="총계"/>
      <sheetName val="지급자재"/>
      <sheetName val="99총공사내역서"/>
      <sheetName val="내력서"/>
      <sheetName val="BID-도로"/>
      <sheetName val="실행내역서"/>
      <sheetName val="실행철강하도"/>
      <sheetName val="내역서2안"/>
      <sheetName val="소야공정계획표"/>
      <sheetName val="3.공통공사대비"/>
      <sheetName val="노임"/>
      <sheetName val="타공종이기"/>
      <sheetName val="본선차로수량집계표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차액보증"/>
      <sheetName val="고등학교"/>
      <sheetName val="90.03실행 "/>
      <sheetName val="조명시설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총괄내역서"/>
      <sheetName val="98NS-N"/>
      <sheetName val="단가 및 재료비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부대내역"/>
      <sheetName val="수입"/>
      <sheetName val="조건표"/>
      <sheetName val="JJ"/>
      <sheetName val="설계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코드표"/>
      <sheetName val="Sheet1 (2)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6PILE  (돌출)"/>
      <sheetName val="전차선로 물량표"/>
      <sheetName val="한강운반비"/>
      <sheetName val="자재"/>
      <sheetName val="공통(20-91)"/>
      <sheetName val="적용공정"/>
      <sheetName val="L_RPTB02_01"/>
      <sheetName val="Sheet17"/>
      <sheetName val="기초자료"/>
      <sheetName val="여과지동"/>
      <sheetName val="내역표지"/>
      <sheetName val="NYS"/>
      <sheetName val="주사무실종합"/>
      <sheetName val="중기일위대가"/>
      <sheetName val="플랜트 설치"/>
      <sheetName val="총수량집계표"/>
      <sheetName val="고분전시관"/>
      <sheetName val="설비"/>
      <sheetName val="기계경비일람"/>
      <sheetName val="공종별내역서"/>
      <sheetName val="연령현황"/>
      <sheetName val="부대시설"/>
      <sheetName val="Apt내역"/>
      <sheetName val="대외공문"/>
      <sheetName val="포장공"/>
      <sheetName val="별표"/>
      <sheetName val="지진시"/>
      <sheetName val="토량산출서"/>
      <sheetName val="인건-측정"/>
      <sheetName val="기자재비"/>
      <sheetName val="현장관리비내역서"/>
      <sheetName val="포장복구집계"/>
      <sheetName val="간접비"/>
      <sheetName val="건축공사"/>
      <sheetName val="유첨#2"/>
      <sheetName val="철거집계"/>
      <sheetName val="I一般比"/>
      <sheetName val="사전공사"/>
      <sheetName val="적상기초자료"/>
      <sheetName val="설직재-1"/>
      <sheetName val="현장지지물물량"/>
      <sheetName val="MIJIBI"/>
      <sheetName val="건축직"/>
      <sheetName val="품의서"/>
      <sheetName val="물가시세"/>
      <sheetName val="SG"/>
      <sheetName val="전신환매도율"/>
      <sheetName val="물가자료"/>
      <sheetName val="EACT10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입찰결과(DATA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맨홀수량산출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대림산업"/>
      <sheetName val="WEON"/>
      <sheetName val="말뚝물량"/>
      <sheetName val="경상"/>
      <sheetName val="가설"/>
      <sheetName val="철거산출근거"/>
      <sheetName val="품셈"/>
      <sheetName val="설비내역서"/>
      <sheetName val="건축내역서"/>
      <sheetName val="전기내역서"/>
      <sheetName val="연결임시"/>
      <sheetName val="계산식"/>
      <sheetName val="가도공"/>
      <sheetName val="DATE"/>
      <sheetName val="설계명세서"/>
      <sheetName val="L_RPTA05_목록"/>
      <sheetName val="교각별철근수량집계표"/>
      <sheetName val="1공구 건정토건 토공"/>
      <sheetName val="역T형교대(말뚝기초)"/>
      <sheetName val="3련 BOX"/>
      <sheetName val="토목주소"/>
      <sheetName val="프랜트면허"/>
      <sheetName val="경산"/>
      <sheetName val="세목전체"/>
      <sheetName val="PROJECT BRIEF"/>
      <sheetName val="C3"/>
      <sheetName val="펌프장수량산출(토)"/>
      <sheetName val="BOQ"/>
      <sheetName val="본부소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가시설흙막이"/>
      <sheetName val="경상직원"/>
      <sheetName val="일반수량"/>
      <sheetName val="건축내역"/>
      <sheetName val="EKOG10건축"/>
      <sheetName val="49-119"/>
      <sheetName val="노원열병합  건축공사기성내역서"/>
      <sheetName val="CA지입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20관리비율"/>
      <sheetName val="입적표"/>
      <sheetName val="COVER"/>
      <sheetName val="U-TYPE(1)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FOOTING단면력"/>
      <sheetName val="분전함신설"/>
      <sheetName val="접지1종"/>
      <sheetName val="공비대비"/>
      <sheetName val="빌딩 안내"/>
      <sheetName val="데리네이타현황"/>
      <sheetName val="EQUIPMENT -2"/>
      <sheetName val="MBR9"/>
      <sheetName val="발신정보"/>
      <sheetName val="집수정(600-700)"/>
      <sheetName val="현관"/>
      <sheetName val="구리토평1전기"/>
      <sheetName val="세부내역"/>
      <sheetName val="전체"/>
      <sheetName val="TYPE-1"/>
      <sheetName val="전기2005"/>
      <sheetName val="통신2005"/>
      <sheetName val="단가 "/>
      <sheetName val="기계경비(시간당)"/>
      <sheetName val="램머"/>
      <sheetName val="단위단가"/>
      <sheetName val="부하LOAD"/>
      <sheetName val="내역서 (2)"/>
      <sheetName val="시중노임단가"/>
      <sheetName val="기본DATA"/>
      <sheetName val="전선"/>
      <sheetName val="CABLE"/>
      <sheetName val="단  가  대  비  표"/>
      <sheetName val="일  위  대  가  목  록"/>
      <sheetName val="위치조서"/>
      <sheetName val="노무비 근거"/>
      <sheetName val="건축공사실행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관접합및부설"/>
      <sheetName val="날개벽수량표"/>
      <sheetName val="CODE"/>
      <sheetName val="공종"/>
      <sheetName val="화재 탐지 설비"/>
      <sheetName val="사원등록"/>
      <sheetName val="호봉 (2)"/>
      <sheetName val="제품"/>
      <sheetName val="암거날개벽재료집계"/>
      <sheetName val="중기사용료"/>
      <sheetName val="개요"/>
      <sheetName val="간접"/>
      <sheetName val="문학간접"/>
      <sheetName val="ELECTRIC"/>
      <sheetName val="SCHEDULE"/>
      <sheetName val="1._x0018_변전설비"/>
      <sheetName val="BJJIN"/>
      <sheetName val="DWPM"/>
      <sheetName val="내역서(토목)"/>
      <sheetName val="BOQ(전체)"/>
      <sheetName val="유동표(변경)"/>
      <sheetName val="BSD (2)"/>
      <sheetName val="기초코드"/>
      <sheetName val="3.내역서"/>
      <sheetName val="변경내역을"/>
      <sheetName val="총괄집계표"/>
      <sheetName val="고창터널(고창방향)"/>
      <sheetName val="1공구(을)"/>
      <sheetName val="과세내역(세부)"/>
      <sheetName val="const."/>
      <sheetName val="보합"/>
      <sheetName val="보할공정"/>
      <sheetName val="대공종"/>
      <sheetName val="단"/>
      <sheetName val="2000년 공정표"/>
      <sheetName val="금액내역서"/>
      <sheetName val="입고장부 (4)"/>
      <sheetName val="내역서(총)"/>
      <sheetName val="12월31일"/>
      <sheetName val="주방환기"/>
      <sheetName val="SLAB&quot;1&quot;"/>
      <sheetName val=" 견적서"/>
      <sheetName val="교통대책내역"/>
      <sheetName val="인사자료총집계"/>
      <sheetName val="노임변동률"/>
      <sheetName val="COMPRESSOR"/>
      <sheetName val="TOT"/>
      <sheetName val="공통가설"/>
      <sheetName val="실행"/>
      <sheetName val="GAEYO"/>
      <sheetName val="실행간접비용"/>
      <sheetName val="2002하반기노임기준"/>
      <sheetName val="본부장"/>
      <sheetName val="PIPE"/>
      <sheetName val="VALVE"/>
      <sheetName val="Languages"/>
      <sheetName val="원내역서3"/>
      <sheetName val="101동"/>
      <sheetName val="동해title"/>
      <sheetName val="3도로"/>
      <sheetName val="백암비스타내역"/>
      <sheetName val="DB"/>
      <sheetName val="노무비산출"/>
      <sheetName val="9GNG운반"/>
      <sheetName val="BabyÀÏÀ§´ë°¡"/>
      <sheetName val="NìüëÒ-òÅ"/>
      <sheetName val="°£¼±°è»ê"/>
      <sheetName val="TRE TABLE"/>
      <sheetName val="³ëÀÓ"/>
      <sheetName val="토공(우물통,기타) 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AS복구"/>
      <sheetName val="중기터파기"/>
      <sheetName val="변수값"/>
      <sheetName val="중기상차"/>
      <sheetName val="단면가정"/>
      <sheetName val="증감대비"/>
      <sheetName val="옹벽수량집계"/>
      <sheetName val="BASIC (2)"/>
      <sheetName val="자재목록"/>
      <sheetName val="세부견적서(DAS Call Back)"/>
      <sheetName val="OPGW기별"/>
      <sheetName val="TEL"/>
      <sheetName val="예산조서(무선)"/>
      <sheetName val="저"/>
      <sheetName val="교대"/>
      <sheetName val="마산방향"/>
      <sheetName val="진주방향"/>
      <sheetName val="차종별"/>
      <sheetName val="구동"/>
      <sheetName val="내역서(전체)"/>
      <sheetName val="접지수량"/>
      <sheetName val="1차 내역서"/>
      <sheetName val="기계설비"/>
      <sheetName val="우수"/>
      <sheetName val="Customer Databas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설계예시"/>
      <sheetName val="기계경비시간당손료목록"/>
      <sheetName val="동력부하(도산)"/>
      <sheetName val="관리,공감"/>
      <sheetName val="수로교총재료집계"/>
      <sheetName val="MFAB"/>
      <sheetName val="MFRT"/>
      <sheetName val="MPKG"/>
      <sheetName val="MPRD"/>
      <sheetName val="일위"/>
      <sheetName val="캔개발배경"/>
      <sheetName val="시장"/>
      <sheetName val="일정표"/>
      <sheetName val="TABLE"/>
      <sheetName val="지하1층"/>
      <sheetName val="TYPE-A"/>
      <sheetName val="단가조사-1"/>
      <sheetName val="단가조사-2"/>
      <sheetName val="산출내역서"/>
      <sheetName val="산#2-1 (2)"/>
      <sheetName val="표층포설및다짐"/>
      <sheetName val="POOM_MOTO"/>
      <sheetName val="밀양노선별공사비명세서"/>
      <sheetName val="대창(함평)-창열"/>
      <sheetName val="대창(장성)"/>
      <sheetName val="바닥판"/>
      <sheetName val="s"/>
      <sheetName val="직원동원SCH"/>
      <sheetName val="기본설계도급항목"/>
      <sheetName val="CB"/>
      <sheetName val="CS2"/>
      <sheetName val="통신물량"/>
      <sheetName val="가설공사내역"/>
      <sheetName val="인건비 "/>
      <sheetName val="구조물철거타공정이월"/>
      <sheetName val="변경비교-을"/>
      <sheetName val="기본단가표"/>
      <sheetName val="5.공종별예산내역서"/>
      <sheetName val="2000.11¿ù¼³餀㢘ԯ_x0000_缀_x0000_"/>
      <sheetName val="변경총괄지(1)"/>
      <sheetName val="날개벽(시점좌측)"/>
      <sheetName val="단양 00 아파트-세부내역"/>
      <sheetName val="Vari by Vendor"/>
      <sheetName val="합천내역"/>
      <sheetName val="220 (2)"/>
      <sheetName val="총인원"/>
      <sheetName val="직급인원"/>
      <sheetName val="Man Power &amp; Comp"/>
      <sheetName val="대림경상68억"/>
      <sheetName val="경비_원본"/>
      <sheetName val="AS포장복구 "/>
      <sheetName val=" 상부공통집계(총괄)"/>
      <sheetName val="간접1"/>
      <sheetName val="2000전체분"/>
      <sheetName val="VA_code"/>
      <sheetName val="공종별원가계산"/>
      <sheetName val="말고개터널조명전압강하"/>
      <sheetName val="외주"/>
      <sheetName val="Macro(차단기)"/>
      <sheetName val="상수도토공집계표"/>
      <sheetName val="연결관산출조서"/>
      <sheetName val="통장출금액"/>
      <sheetName val="조경일람"/>
      <sheetName val="경비2내역"/>
      <sheetName val="일위대가표 (2)"/>
      <sheetName val="REACTION(USD지진시)"/>
      <sheetName val="REACTION(USE평시)"/>
      <sheetName val="단가대비표"/>
      <sheetName val="Testing"/>
      <sheetName val="계화배수"/>
      <sheetName val="방음벽 기초 일반수량"/>
      <sheetName val="I.설계조건"/>
      <sheetName val="부재력정리"/>
      <sheetName val="BLOCK(1)"/>
      <sheetName val="단면치수"/>
      <sheetName val="NEYOK"/>
      <sheetName val="참조-(1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물량표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단중표"/>
      <sheetName val="견적"/>
      <sheetName val="조명율데이타"/>
      <sheetName val="주차구획선수량"/>
      <sheetName val="2.펌프장(사급자재)"/>
      <sheetName val="전기"/>
      <sheetName val="예산서"/>
      <sheetName val="월선수금"/>
      <sheetName val="15"/>
      <sheetName val="1안"/>
      <sheetName val="견적대비"/>
      <sheetName val="48일위"/>
      <sheetName val="48수량"/>
      <sheetName val="22수량"/>
      <sheetName val="49일위"/>
      <sheetName val="22일위"/>
      <sheetName val="49수량"/>
      <sheetName val="AILC004"/>
      <sheetName val="현장관리비 "/>
      <sheetName val="금액결정"/>
      <sheetName val="입출재고현황 (2)"/>
      <sheetName val="설계가"/>
      <sheetName val="제수변수량"/>
      <sheetName val="공기변수량"/>
      <sheetName val="자재단가표"/>
      <sheetName val="관로"/>
      <sheetName val="품셈TABLE"/>
      <sheetName val="품셈표"/>
      <sheetName val="부대대비"/>
      <sheetName val="냉연집계"/>
      <sheetName val="약품설비"/>
      <sheetName val="테이블"/>
      <sheetName val="시공계획"/>
      <sheetName val="MACRO(전선관)"/>
      <sheetName val="현금"/>
      <sheetName val="현장"/>
      <sheetName val="Piping Design Data"/>
      <sheetName val="종배수관"/>
      <sheetName val="工완성공사율"/>
      <sheetName val="wall"/>
      <sheetName val="Àåºñ´Ü°¡»êÃâ"/>
      <sheetName val="µ¿¿ø(3)"/>
      <sheetName val="¿¹Á¤(3)"/>
      <sheetName val="ÁÖÇü"/>
      <sheetName val="H PILE수량"/>
      <sheetName val="H-PILE수량집계"/>
      <sheetName val="8. 안정검토"/>
      <sheetName val="TC표지"/>
      <sheetName val="2003상반기노임기준"/>
      <sheetName val="중기조종사 단위단가"/>
      <sheetName val="전기공사일위대가"/>
      <sheetName val="일위(설)"/>
      <sheetName val="일위단가"/>
      <sheetName val="A 견적"/>
      <sheetName val="일위목차"/>
      <sheetName val="건축원가"/>
      <sheetName val="투찰내역"/>
      <sheetName val="당사실시1"/>
      <sheetName val="내역전기"/>
      <sheetName val="증감분석"/>
      <sheetName val="참조자료"/>
      <sheetName val="지수"/>
      <sheetName val="Proposal"/>
      <sheetName val="결합부검토"/>
      <sheetName val="IMPEADENCE MAP 취수장"/>
      <sheetName val="통합"/>
      <sheetName val="BOX"/>
      <sheetName val="산출(전주P7)"/>
      <sheetName val="하중계산"/>
      <sheetName val="NOMUBI"/>
      <sheetName val="sw1"/>
      <sheetName val="위성"/>
      <sheetName val="남양구조시험동"/>
      <sheetName val="갑지(추정)"/>
      <sheetName val="계획금액"/>
      <sheetName val="내역(토목)"/>
      <sheetName val="우각부보강"/>
      <sheetName val="공용시설내역"/>
      <sheetName val="97 사업추정(WEKI)"/>
      <sheetName val="기계경비및산출근거서"/>
      <sheetName val="경비"/>
      <sheetName val="산출0"/>
      <sheetName val="토공산출(주차장)"/>
      <sheetName val="토목공사"/>
      <sheetName val="급명"/>
      <sheetName val="일위대가(건축)"/>
      <sheetName val="경율산정"/>
      <sheetName val="건설장비기초단가"/>
      <sheetName val="내역총괄"/>
      <sheetName val="내역총괄2"/>
      <sheetName val="내역총괄3"/>
      <sheetName val="EP0618"/>
      <sheetName val="평3"/>
      <sheetName val="아수배전(1회)"/>
      <sheetName val="인건비_조사"/>
      <sheetName val="실행예산"/>
      <sheetName val="기초대가"/>
      <sheetName val="산출목록표"/>
      <sheetName val="수원공"/>
      <sheetName val="구분자"/>
      <sheetName val="단가표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견적서1"/>
      <sheetName val="2002상반기노임기준"/>
      <sheetName val="자재목록표"/>
      <sheetName val="자재 단가표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변경후-SHEET"/>
      <sheetName val="5.정산서"/>
      <sheetName val="견적의뢰서"/>
      <sheetName val="일위집계표"/>
      <sheetName val="중동상가"/>
      <sheetName val="업체별기성내역"/>
      <sheetName val="보호"/>
      <sheetName val="MEXICO-C"/>
      <sheetName val="다이꾸"/>
      <sheetName val="단위수량"/>
      <sheetName val="맨홀토공수량"/>
      <sheetName val=" 총괄표"/>
      <sheetName val="96정변2"/>
      <sheetName val="자재집계"/>
      <sheetName val="연결관암거"/>
      <sheetName val="HRSG SMALL07220"/>
      <sheetName val="사각맨홀"/>
      <sheetName val="LP-S"/>
      <sheetName val="개소별수량산출"/>
      <sheetName val="검사조서"/>
      <sheetName val="집계(총괄)"/>
      <sheetName val="구성비"/>
      <sheetName val="실적보고"/>
      <sheetName val="표준안전집계"/>
      <sheetName val="표준안전내역"/>
      <sheetName val="성남여성복지내역"/>
      <sheetName val="(A)내역서"/>
      <sheetName val="약품공급2"/>
      <sheetName val="2공구산출내역"/>
      <sheetName val="간지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"/>
      <sheetName val="세동별비상"/>
      <sheetName val="세부내역서(전기)"/>
      <sheetName val="비䕝疄"/>
      <sheetName val="년도별노임표"/>
      <sheetName val="중기목록표"/>
      <sheetName val="출력X"/>
      <sheetName val="화설내"/>
      <sheetName val="정공공사"/>
      <sheetName val="기초일위"/>
      <sheetName val="시설일위"/>
      <sheetName val="조명일위"/>
      <sheetName val="두앙"/>
      <sheetName val="토공정보"/>
      <sheetName val="2"/>
      <sheetName val="전기설계변경"/>
      <sheetName val="품종별-이름"/>
      <sheetName val=" 갑  지 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소방사항"/>
      <sheetName val="역T형"/>
      <sheetName val="공종단가"/>
      <sheetName val="LD일"/>
      <sheetName val="FA설치명세"/>
      <sheetName val="FD"/>
      <sheetName val="가시설단위수량"/>
      <sheetName val="SORCE1"/>
      <sheetName val="토량1-1"/>
      <sheetName val="PO-BOQ"/>
      <sheetName val="일반수량총괄"/>
      <sheetName val="의왕내역"/>
      <sheetName val="탑(을지)"/>
      <sheetName val="b_balju_cho"/>
      <sheetName val="명세서"/>
      <sheetName val="시멘트"/>
      <sheetName val="단가목록"/>
      <sheetName val="대구-교대(A1-A2)"/>
      <sheetName val="원형1호맨홀토공수량"/>
      <sheetName val="IP좌표"/>
      <sheetName val="토공계산서(부체도로)"/>
      <sheetName val="견적서세부내용"/>
      <sheetName val="견적내용입력"/>
      <sheetName val="지장물C"/>
      <sheetName val="sum1 (2)"/>
      <sheetName val="General Data"/>
      <sheetName val="차도조도계산"/>
      <sheetName val="ATS단가"/>
      <sheetName val="Site Expenses"/>
      <sheetName val="단위세대"/>
      <sheetName val="c_balju"/>
      <sheetName val="원형맨홀수량"/>
      <sheetName val="설계내역(2001)"/>
      <sheetName val="투자효율분석"/>
      <sheetName val="집1"/>
      <sheetName val="투찰"/>
      <sheetName val="MACRO(MCC)"/>
      <sheetName val="1SPAN"/>
      <sheetName val="N賃率_職"/>
      <sheetName val="접속슬라브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기자재대비표"/>
      <sheetName val="Data&amp;Result"/>
      <sheetName val="일위대가(출입)"/>
      <sheetName val="아파트기별"/>
      <sheetName val="공리일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KMT물량"/>
      <sheetName val="실행갑지"/>
      <sheetName val="견적990322"/>
      <sheetName val="재료집계"/>
      <sheetName val="담장산출"/>
      <sheetName val="일위대가(계측기설치)"/>
      <sheetName val="가격조사서"/>
      <sheetName val="교통량조사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LEGEND"/>
      <sheetName val="총집계표"/>
      <sheetName val="basic"/>
      <sheetName val="할증 "/>
      <sheetName val="plan&amp;section of foundation"/>
      <sheetName val="9811"/>
      <sheetName val="COVER-P"/>
      <sheetName val="기본단가"/>
      <sheetName val="영업소실적"/>
      <sheetName val="결과조달"/>
      <sheetName val="경상비"/>
      <sheetName val="부안일위"/>
      <sheetName val="실행대비"/>
      <sheetName val="청천내"/>
      <sheetName val="1공구 건정토건 철콘"/>
      <sheetName val="2공구하도급내역서"/>
      <sheetName val="도급내역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식재인부"/>
      <sheetName val="일위대가(1)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충주"/>
      <sheetName val="종합기별"/>
      <sheetName val="노무비명세서"/>
      <sheetName val="소요자재명세서"/>
      <sheetName val="예비품"/>
      <sheetName val="기초자료입력"/>
      <sheetName val="백호우계수"/>
      <sheetName val="단위목록"/>
      <sheetName val="기계경비목록"/>
      <sheetName val="평교-내역"/>
      <sheetName val="건축개요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자  재"/>
      <sheetName val="노임(1차)"/>
      <sheetName val="조견표"/>
      <sheetName val="제품별"/>
      <sheetName val="2공구수량"/>
      <sheetName val="부서현황"/>
      <sheetName val="감액총괄표"/>
      <sheetName val="신공항A-9(원가수정)"/>
      <sheetName val="전기혼잡제경비(45)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단가산출서"/>
      <sheetName val="노임,재료비"/>
      <sheetName val="공내역"/>
      <sheetName val="접속도로1"/>
      <sheetName val="사업수지"/>
      <sheetName val="견적율"/>
      <sheetName val="공사별 가중치 산출근거(토목)"/>
      <sheetName val="가중치근거(조경)"/>
      <sheetName val="목동1절주.bh01"/>
      <sheetName val="건축내역서 (경제상무실)"/>
      <sheetName val="실행(표지,갑,을)"/>
      <sheetName val="몰탈재료산출"/>
      <sheetName val="관급"/>
      <sheetName val="토사(PE)"/>
      <sheetName val="제수"/>
      <sheetName val="공기"/>
      <sheetName val="대,유,램"/>
      <sheetName val="경산(을)"/>
      <sheetName val="Rates"/>
      <sheetName val="정화조동내역"/>
      <sheetName val="관리사무소"/>
      <sheetName val="건축"/>
      <sheetName val="단가산출서 (2)"/>
      <sheetName val="DATA 입력란"/>
      <sheetName val="1. 설계조건 2.단면가정 3. 하중계산"/>
      <sheetName val="공사비집계"/>
      <sheetName val="준공평가"/>
      <sheetName val="일위대가목록(1)"/>
      <sheetName val="단가대비표(1)"/>
      <sheetName val="수질정화시설"/>
      <sheetName val="통로box전기"/>
      <sheetName val="밧데리"/>
      <sheetName val="사급자재"/>
      <sheetName val="지주설치제원"/>
      <sheetName val="인상효1"/>
      <sheetName val="내역(중앙)"/>
      <sheetName val="내역(창신)"/>
      <sheetName val="물가"/>
      <sheetName val="정화조방수미장"/>
      <sheetName val="단위량당중기"/>
      <sheetName val="P-산#1-1(WOWA1)"/>
      <sheetName val="FAX"/>
      <sheetName val="하중산정"/>
      <sheetName val="과세표준율-2"/>
      <sheetName val="면적분양가"/>
      <sheetName val="분양면적(1123)"/>
      <sheetName val="출력소스"/>
      <sheetName val="통합내역"/>
      <sheetName val="기기리스트"/>
      <sheetName val="36신설수량"/>
      <sheetName val="cost"/>
      <sheetName val="1-1"/>
      <sheetName val="1단계"/>
      <sheetName val="산근"/>
      <sheetName val="진우+대광"/>
      <sheetName val="공사별 가중치 산출근거(건축)"/>
      <sheetName val="집수A"/>
      <sheetName val="진접"/>
      <sheetName val="CIVIL"/>
      <sheetName val="copy"/>
      <sheetName val="서식"/>
      <sheetName val="4월"/>
      <sheetName val="8월"/>
      <sheetName val="CAT_5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선정요령"/>
      <sheetName val="메서,변+증"/>
      <sheetName val="자재비"/>
      <sheetName val="공통비"/>
      <sheetName val="VENDOR LIST"/>
      <sheetName val="TYPE집계표"/>
      <sheetName val="제진기"/>
      <sheetName val="개보수공사BM"/>
      <sheetName val="노무"/>
      <sheetName val="인수공총괄"/>
      <sheetName val="공사진행"/>
      <sheetName val="견적서(대외) (2)"/>
      <sheetName val="__MAIN"/>
      <sheetName val="철근량 검토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8.PILE  (돌출)"/>
      <sheetName val="MCC제원"/>
      <sheetName val="부산4"/>
      <sheetName val="CALCULATION"/>
      <sheetName val="3_바닥판설계"/>
      <sheetName val="STBOX"/>
      <sheetName val="가공비"/>
      <sheetName val="기준액"/>
      <sheetName val="연습장소"/>
      <sheetName val="상세내역,전력산출서"/>
      <sheetName val="일위대가 집계표"/>
      <sheetName val="횡배수관토공수량"/>
      <sheetName val="7.1유효폭"/>
      <sheetName val="유기공정"/>
      <sheetName val="Ampecity Data"/>
      <sheetName val="공사기본자료"/>
      <sheetName val="IBASE"/>
      <sheetName val="Cost bd-&quot;A&quot;"/>
      <sheetName val="저리조양"/>
      <sheetName val="예산M6-B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01AC"/>
      <sheetName val="본선토량운반계산서(1)0"/>
      <sheetName val="1,2공구원가계산서"/>
      <sheetName val="1공구산출내역서"/>
      <sheetName val="암거단위"/>
      <sheetName val="토공A"/>
      <sheetName val="소포내역 (2)"/>
      <sheetName val="Macro3"/>
      <sheetName val="깨기수량"/>
      <sheetName val="내역서(삼호)"/>
      <sheetName val="배수관토공"/>
      <sheetName val="송우내역서"/>
      <sheetName val="웅진교-S2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예산M11A"/>
      <sheetName val="실행내역서 "/>
      <sheetName val="공조기"/>
      <sheetName val="萀⅜"/>
      <sheetName val="단가비교표_공통1"/>
      <sheetName val="실행(1)"/>
      <sheetName val="장비당단가 (1)"/>
      <sheetName val="세부내역서"/>
      <sheetName val="토적표"/>
      <sheetName val="대비내역"/>
      <sheetName val="70%"/>
      <sheetName val="단면"/>
      <sheetName val="소운반"/>
      <sheetName val="공종구간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ITEM"/>
      <sheetName val="전선"/>
      <sheetName val="전기"/>
      <sheetName val="INPUT"/>
      <sheetName val="일위대가(계측기설치)"/>
      <sheetName val="11.자재단가"/>
      <sheetName val="공통가설"/>
      <sheetName val="설계조건"/>
      <sheetName val="입출재고현황 (2)"/>
      <sheetName val="선로정수계산"/>
      <sheetName val="조도계산서"/>
      <sheetName val="비용"/>
      <sheetName val="송라터널총괄"/>
      <sheetName val="과천MAIN"/>
      <sheetName val="기별(종합)"/>
      <sheetName val="포장복구집계"/>
      <sheetName val="COPING"/>
      <sheetName val="정부노임단가"/>
      <sheetName val="공사비예산서(토목분)"/>
      <sheetName val="Macro(전선)"/>
      <sheetName val="손익분석"/>
      <sheetName val="SLAB&quot;1&quot;"/>
      <sheetName val="단가비교표"/>
      <sheetName val="조건표"/>
      <sheetName val="INPUT(덕도방향-시점)"/>
      <sheetName val="MOTOR"/>
      <sheetName val="11.우각부 보강"/>
      <sheetName val="9GNG운반"/>
      <sheetName val="동원(3)"/>
      <sheetName val="예정(3)"/>
      <sheetName val="내역"/>
      <sheetName val="간선계산"/>
      <sheetName val="내역서"/>
      <sheetName val="Sheet1"/>
      <sheetName val="설계변경원가계산총괄표"/>
      <sheetName val="견적"/>
      <sheetName val="표지"/>
      <sheetName val="성남여성복지내역"/>
      <sheetName val="공량산출서"/>
      <sheetName val="직공비"/>
      <sheetName val="실행철강하도"/>
      <sheetName val="예산서"/>
      <sheetName val="교량전기"/>
      <sheetName val="3.일반설비"/>
      <sheetName val="#REF"/>
      <sheetName val="TEST1"/>
      <sheetName val="CODE"/>
      <sheetName val="당초수량"/>
      <sheetName val="DATE"/>
      <sheetName val="11.1 단면hwp"/>
      <sheetName val="북방3터널"/>
      <sheetName val="Sheet1 (2)"/>
      <sheetName val="단면 (2)"/>
      <sheetName val="CABLE SIZE-3"/>
      <sheetName val="말뚝물량"/>
      <sheetName val="guard(mac)"/>
      <sheetName val="1-1"/>
      <sheetName val="01"/>
      <sheetName val="현장관리비"/>
      <sheetName val="3련 BOX"/>
      <sheetName val="sum1 (2)"/>
      <sheetName val=" 견적서"/>
      <sheetName val="설 계"/>
      <sheetName val="3CHBDC"/>
      <sheetName val="단가"/>
      <sheetName val="Sheet5"/>
      <sheetName val="노임"/>
      <sheetName val="BID"/>
      <sheetName val="전단면보수"/>
      <sheetName val="반단면보수"/>
      <sheetName val="콘크리트패칭"/>
      <sheetName val="아스.노면팻칭"/>
      <sheetName val="아스.노면절삭"/>
      <sheetName val="산출근거"/>
      <sheetName val="식생블럭단위수량"/>
      <sheetName val="입찰안"/>
      <sheetName val="케이블및전선관규격표"/>
      <sheetName val="안정검토"/>
      <sheetName val="단면설계"/>
      <sheetName val="교각1"/>
      <sheetName val="ABUT수량-A1"/>
      <sheetName val="노임단가"/>
      <sheetName val="단가산출"/>
      <sheetName val="Macro(차단기)"/>
      <sheetName val="工완성공사율"/>
      <sheetName val="자판실행"/>
      <sheetName val="CAT_5"/>
      <sheetName val="PART_DISCOUNT"/>
      <sheetName val="부표총괄"/>
      <sheetName val="품셈1-17"/>
      <sheetName val="작성기준"/>
      <sheetName val="원가입력"/>
      <sheetName val="SILICATE"/>
      <sheetName val="EACT10"/>
      <sheetName val="기계내역"/>
      <sheetName val="CIVIL"/>
      <sheetName val="사용성검토"/>
      <sheetName val="대로근거"/>
      <sheetName val="중로근거"/>
      <sheetName val="날개벽(시점좌측)"/>
      <sheetName val="단면가정"/>
      <sheetName val="전차선로 물량표"/>
      <sheetName val="재료집계"/>
      <sheetName val="일위대가(목록)"/>
      <sheetName val="재료비"/>
      <sheetName val="Manual Valve List"/>
      <sheetName val="COST"/>
      <sheetName val="CTDG"/>
      <sheetName val="THVT"/>
      <sheetName val="Sheet3"/>
      <sheetName val="수원역(전체분)설계서"/>
      <sheetName val="기본 상수"/>
      <sheetName val="역T형"/>
      <sheetName val="일위대가시트"/>
      <sheetName val="단가표"/>
      <sheetName val="TB-내역서"/>
      <sheetName val="기둥(하중)"/>
      <sheetName val="KMT물량"/>
      <sheetName val="집행(2-1)"/>
      <sheetName val="PARAMETER"/>
      <sheetName val="LEGEND"/>
      <sheetName val="FORM-0"/>
      <sheetName val="2000년1차"/>
      <sheetName val="적용률"/>
      <sheetName val="JUCK"/>
      <sheetName val="단면치수"/>
      <sheetName val="방송일위대가"/>
      <sheetName val="갑지1"/>
      <sheetName val="GAEYO"/>
      <sheetName val="점수계산1-2"/>
      <sheetName val="일반전기"/>
      <sheetName val="眞비상(진주)"/>
      <sheetName val="제품"/>
      <sheetName val="중기일위대가"/>
      <sheetName val="ACDIM6D"/>
      <sheetName val="1.설계조건"/>
      <sheetName val="부하계산서"/>
      <sheetName val="단가 및 재료비"/>
      <sheetName val="중기사용료산출근거"/>
      <sheetName val="001"/>
      <sheetName val="원가"/>
      <sheetName val="표지 (2)"/>
      <sheetName val="교각계산"/>
      <sheetName val="건축내역"/>
      <sheetName val="단가조사서"/>
      <sheetName val="개요"/>
      <sheetName val="(포장)BOQ-실적공사"/>
      <sheetName val="가점"/>
      <sheetName val="index"/>
      <sheetName val="etc"/>
      <sheetName val="노무비"/>
      <sheetName val="동관마찰손실표"/>
      <sheetName val="투찰"/>
      <sheetName val="토목내역서"/>
      <sheetName val="공정코드"/>
      <sheetName val="설계"/>
      <sheetName val="MCC제원"/>
      <sheetName val="1월"/>
      <sheetName val="순공사비산출내역"/>
      <sheetName val="일위대가표1"/>
      <sheetName val="단가산출서 "/>
      <sheetName val="공사개요"/>
      <sheetName val="옹벽기초자료"/>
      <sheetName val="현황산출서"/>
      <sheetName val="수안보-MBR1"/>
      <sheetName val="WORK"/>
      <sheetName val="입력DATA"/>
      <sheetName val="건축집계"/>
      <sheetName val="인건비"/>
      <sheetName val="집수정"/>
      <sheetName val="일위대가목록"/>
      <sheetName val="DAN"/>
      <sheetName val="CATCH BASIN"/>
      <sheetName val="차도조도계산"/>
      <sheetName val="사급자재"/>
      <sheetName val="플랜트 설치"/>
      <sheetName val="원가계산서"/>
      <sheetName val="삼성전기"/>
      <sheetName val="기본DATA"/>
      <sheetName val="70%"/>
      <sheetName val="양산물금"/>
      <sheetName val="내촌육교방음벽수량집계표"/>
      <sheetName val="시추주상도"/>
      <sheetName val="조명시설"/>
      <sheetName val="하중계산"/>
      <sheetName val="품목납기"/>
      <sheetName val="말뚝설계"/>
      <sheetName val="원형1호맨홀토공수량"/>
      <sheetName val="관기성공.내"/>
      <sheetName val="취수탑"/>
      <sheetName val="청산공사"/>
      <sheetName val="백암비스타내역"/>
      <sheetName val="횡배수관토공수량"/>
      <sheetName val="하중"/>
      <sheetName val="간접비내역-1"/>
      <sheetName val="원가계산(총괄)"/>
      <sheetName val="설비"/>
      <sheetName val="산업"/>
      <sheetName val="조경일람"/>
      <sheetName val="통합"/>
      <sheetName val="LABTOTAL"/>
      <sheetName val="단가조서"/>
      <sheetName val="일위대가"/>
      <sheetName val="자재단가비교표"/>
      <sheetName val="General Data"/>
      <sheetName val="회로내역(승인)"/>
      <sheetName val="우석문틀"/>
      <sheetName val="진주방향"/>
      <sheetName val="물가자료"/>
      <sheetName val="DANGA"/>
      <sheetName val="결재판"/>
      <sheetName val="Total"/>
      <sheetName val="표준건축비"/>
      <sheetName val="MAT"/>
      <sheetName val="sw1"/>
      <sheetName val="봉양~조차장간고하개명(신설)"/>
      <sheetName val="부속동"/>
      <sheetName val="Y-WORK"/>
      <sheetName val="L_RPTB02_01"/>
      <sheetName val="포장직선구간"/>
      <sheetName val="예가표"/>
      <sheetName val="Cost bd-&quot;A&quot;"/>
      <sheetName val="자압"/>
      <sheetName val="1.취수장"/>
      <sheetName val="단가대비"/>
      <sheetName val="명세서"/>
      <sheetName val="현장관리비집계표"/>
      <sheetName val="기둥"/>
      <sheetName val="저판(버림100)"/>
      <sheetName val="신규(07년01월)"/>
      <sheetName val="A-4"/>
      <sheetName val="기둥(원형)"/>
      <sheetName val="당초"/>
      <sheetName val="깨기"/>
      <sheetName val="배수공"/>
      <sheetName val="bearing"/>
      <sheetName val="계산근거"/>
      <sheetName val="PS-2A구조물방수"/>
      <sheetName val="제수"/>
      <sheetName val="공기"/>
      <sheetName val="CLAUSE"/>
      <sheetName val="현황CODE"/>
      <sheetName val="손익현황"/>
      <sheetName val="공사비집계"/>
      <sheetName val="열린교실"/>
      <sheetName val="BSD (2)"/>
      <sheetName val="시멘트"/>
      <sheetName val="산1"/>
      <sheetName val="ilch"/>
      <sheetName val="copy"/>
      <sheetName val="서식"/>
      <sheetName val="일반공사"/>
      <sheetName val="경비"/>
      <sheetName val="Sikje_ingun"/>
      <sheetName val="TREE_D"/>
      <sheetName val="공사비 내역"/>
      <sheetName val="4)유동표"/>
      <sheetName val="BQ(실행)"/>
      <sheetName val="대전노은1차_조적_집계표"/>
      <sheetName val="증감대비"/>
      <sheetName val="홈통받이수량"/>
      <sheetName val="gvl"/>
      <sheetName val="체감식(합정로)_"/>
      <sheetName val="체감식__(원본)"/>
      <sheetName val="진입로_(원본)"/>
      <sheetName val="11_우각부_보강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MAIN"/>
      <sheetName val="추원 상가(1)"/>
      <sheetName val="기초공"/>
      <sheetName val="CPM챠트"/>
      <sheetName val="98수문일위"/>
      <sheetName val="I一般比"/>
      <sheetName val="수습"/>
      <sheetName val="1공구 건정토건 토공"/>
      <sheetName val="내역총괄"/>
      <sheetName val="내역총괄2"/>
      <sheetName val="내역총괄3"/>
      <sheetName val="5.모델링"/>
      <sheetName val="BASIC (2)"/>
      <sheetName val="금액내역서"/>
      <sheetName val="인건-측정"/>
      <sheetName val="유기공정"/>
      <sheetName val="L형 옹벽"/>
      <sheetName val="PIPE"/>
      <sheetName val="간지"/>
      <sheetName val="장문교(대전)"/>
      <sheetName val="LS re sales"/>
      <sheetName val="FLANGE"/>
      <sheetName val="VALVE"/>
      <sheetName val="MixBed"/>
      <sheetName val="CondPol"/>
      <sheetName val="Menu"/>
      <sheetName val="타공종이기"/>
      <sheetName val="POOM_MOTO"/>
      <sheetName val="POOM_MOTO2"/>
      <sheetName val="내역표지"/>
      <sheetName val="AILC004"/>
      <sheetName val="Sheet7"/>
      <sheetName val="각종양식"/>
      <sheetName val="견적기준"/>
      <sheetName val="품목"/>
      <sheetName val="일대목차"/>
      <sheetName val="Data&amp;Result"/>
      <sheetName val="UNIT"/>
      <sheetName val="매원개착터널총괄"/>
      <sheetName val="4 &amp; 10-inch, CO2 Combo &amp; Sweep"/>
      <sheetName val="현장관리비 산출내역"/>
      <sheetName val="부하(성남)"/>
      <sheetName val="FOOTING단면력"/>
      <sheetName val="SPEC"/>
      <sheetName val="주형"/>
      <sheetName val="기초단가"/>
      <sheetName val="실행자재"/>
      <sheetName val="남양시작동자105노65기1.3화1.2"/>
      <sheetName val="관람석제출"/>
      <sheetName val="단중표"/>
      <sheetName val="신내택지내역서"/>
      <sheetName val="조도계산서 (도서)"/>
      <sheetName val="Summary Sheets"/>
      <sheetName val="대전월평내역"/>
      <sheetName val="__MAIN"/>
      <sheetName val="출근부"/>
      <sheetName val="기본"/>
      <sheetName val="기준"/>
      <sheetName val="품셈기준"/>
      <sheetName val="내역(을)"/>
      <sheetName val="보할공정"/>
      <sheetName val="C1ㅇ"/>
      <sheetName val="Sheet4"/>
      <sheetName val="품셈TABLE"/>
      <sheetName val="도급예산내역서총괄표"/>
      <sheetName val="PW3"/>
      <sheetName val="PW4"/>
      <sheetName val="SC1"/>
      <sheetName val="PE"/>
      <sheetName val="PM"/>
      <sheetName val="TR"/>
      <sheetName val="데이타"/>
      <sheetName val="기계경비(시간당)"/>
      <sheetName val="램머"/>
      <sheetName val="Option"/>
      <sheetName val="금액"/>
      <sheetName val="IMPEADENCE MAP 취수장"/>
      <sheetName val="수량산출"/>
      <sheetName val="우각부보강"/>
      <sheetName val="1"/>
      <sheetName val="실행내역서 "/>
      <sheetName val="실행비교"/>
      <sheetName val="토목"/>
      <sheetName val="일위(철거)"/>
      <sheetName val="RE9604"/>
      <sheetName val="민감도분석"/>
      <sheetName val="ROI"/>
      <sheetName val="세부추진"/>
      <sheetName val="상용보강"/>
      <sheetName val="표면정지 집계"/>
      <sheetName val="PET MAT집계"/>
      <sheetName val="LP-S"/>
      <sheetName val="별표 "/>
      <sheetName val="견적조건"/>
      <sheetName val="요율"/>
      <sheetName val="견적서"/>
      <sheetName val="구의33고"/>
      <sheetName val="연부97-1"/>
      <sheetName val="견적시담(송포2공구)"/>
      <sheetName val="estm_mech"/>
      <sheetName val="154TW"/>
      <sheetName val="1SPAN"/>
      <sheetName val="_15_0"/>
      <sheetName val="Assump"/>
      <sheetName val="AS복구"/>
      <sheetName val="중기터파기"/>
      <sheetName val="변수값"/>
      <sheetName val="중기상차"/>
      <sheetName val="교통처리우회도로"/>
      <sheetName val="단위수량"/>
      <sheetName val="현황"/>
      <sheetName val="맨홀수량집계"/>
      <sheetName val="3BL공동구 수량"/>
      <sheetName val="단위중량"/>
      <sheetName val="갑지"/>
      <sheetName val="산근"/>
      <sheetName val="공문"/>
      <sheetName val="재료"/>
      <sheetName val="LIST"/>
      <sheetName val="장비부하"/>
      <sheetName val="배수장공사비"/>
      <sheetName val="터파기및재료"/>
      <sheetName val="주방환기"/>
      <sheetName val="소비자가"/>
      <sheetName val="YANG"/>
      <sheetName val="PROCESS"/>
      <sheetName val="PROJECT BRIEF(EX.NEW)"/>
      <sheetName val="일위대가목차"/>
      <sheetName val="CF"/>
      <sheetName val="SG"/>
      <sheetName val="MATRLDATA"/>
      <sheetName val="현대물량"/>
      <sheetName val="COA-17"/>
      <sheetName val="C-18"/>
      <sheetName val="콤보박스와 리스트박스의 연결"/>
      <sheetName val="일위대가표"/>
      <sheetName val="Sat tron"/>
      <sheetName val="산출내역서집계표"/>
      <sheetName val="노무비 근거"/>
      <sheetName val="광로3 - 48m"/>
      <sheetName val="가공비"/>
      <sheetName val="가시설흙막이"/>
      <sheetName val="Dae_Jiju"/>
      <sheetName val="소상 &quot;1&quot;"/>
      <sheetName val="견적990322"/>
      <sheetName val="일위"/>
      <sheetName val="목차"/>
      <sheetName val="참조"/>
      <sheetName val="뚝토공"/>
      <sheetName val="토공산출(주차장)"/>
      <sheetName val="Inputs"/>
      <sheetName val="Cost Inputs"/>
      <sheetName val="케이블"/>
      <sheetName val="Breakdown"/>
      <sheetName val="UnitRate"/>
      <sheetName val="工관리비율"/>
      <sheetName val="입력1"/>
      <sheetName val="국공유지및사유지"/>
      <sheetName val="CALCULATION"/>
      <sheetName val="1차증가원가계산"/>
      <sheetName val="배수공 주요자재 집계표"/>
      <sheetName val="PBS"/>
      <sheetName val="내역변"/>
      <sheetName val="LOPCALC"/>
      <sheetName val="2.가정단면"/>
      <sheetName val="기준자료"/>
      <sheetName val="물량산출 (전력간선,전열)"/>
      <sheetName val="물량산출 (전등)"/>
      <sheetName val="6PILE  (돌출)"/>
      <sheetName val="COVER"/>
      <sheetName val="예산M11A"/>
      <sheetName val="부안일위"/>
      <sheetName val="환율적용표"/>
      <sheetName val="NOMUBI"/>
      <sheetName val="약품공급2"/>
      <sheetName val="부대내역"/>
      <sheetName val="49단"/>
      <sheetName val="22단"/>
      <sheetName val="부서현황"/>
      <sheetName val="#3E1_GCR"/>
      <sheetName val="간접비"/>
      <sheetName val="부재리스트"/>
      <sheetName val="철거산출근거"/>
      <sheetName val="OD5000"/>
      <sheetName val="c_balju"/>
      <sheetName val="지급자재"/>
      <sheetName val="6.1.3단가산출서(노임단가)_신호무선전송"/>
      <sheetName val="갑지(추정)"/>
      <sheetName val="분전함신설"/>
      <sheetName val="접지1종"/>
      <sheetName val="#3_일위대가목록"/>
      <sheetName val="허용전류-IEC"/>
      <sheetName val="토목주소"/>
      <sheetName val="프랜트면허"/>
      <sheetName val="Eq. Mobilization"/>
      <sheetName val="2.4.1 여수토수량산출"/>
      <sheetName val="장비"/>
      <sheetName val="TYPE-A"/>
      <sheetName val="Hours.CodeST"/>
      <sheetName val="단가및재료비"/>
      <sheetName val="부대공Ⅱ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종합기별"/>
      <sheetName val="노무비명세서"/>
      <sheetName val="소요자재명세서"/>
      <sheetName val="COPING-1"/>
      <sheetName val="역T형교대-2수량"/>
      <sheetName val="배수장공사비명세서"/>
      <sheetName val="안정계산"/>
      <sheetName val="단면검토"/>
      <sheetName val="자료입력"/>
      <sheetName val="도장수량(하1)"/>
      <sheetName val="포장공"/>
      <sheetName val="토공A"/>
      <sheetName val="날개벽수량표"/>
      <sheetName val="물가시세"/>
      <sheetName val="No-&gt;Code"/>
      <sheetName val="TB_내역서"/>
      <sheetName val="품셈(기초)"/>
      <sheetName val="수량3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6동"/>
      <sheetName val="본사일보"/>
      <sheetName val="XL4Poppy"/>
      <sheetName val="집계표"/>
      <sheetName val="경비_원본"/>
      <sheetName val="건축"/>
      <sheetName val="매출"/>
      <sheetName val="Input Page"/>
      <sheetName val="주식"/>
      <sheetName val="교통대책내역"/>
      <sheetName val="토공"/>
      <sheetName val="piping"/>
      <sheetName val="9-1차이내역"/>
      <sheetName val="을"/>
      <sheetName val="견"/>
      <sheetName val="96정변2"/>
      <sheetName val="2000년하반기"/>
      <sheetName val="계화배수"/>
      <sheetName val="와동25-3(변경)"/>
      <sheetName val="매입세율"/>
      <sheetName val="L-type"/>
      <sheetName val="사통"/>
      <sheetName val="건설노임"/>
      <sheetName val="project management"/>
      <sheetName val="참고"/>
      <sheetName val="SIHEUNG"/>
      <sheetName val="Tables"/>
      <sheetName val="COPING설계"/>
      <sheetName val="직노"/>
      <sheetName val="실행내역"/>
      <sheetName val="품산출서"/>
      <sheetName val="부재치수입력"/>
      <sheetName val="가설건물"/>
      <sheetName val="전체도급"/>
      <sheetName val="CONCRETE"/>
      <sheetName val="표지판단위"/>
      <sheetName val="산출근거1"/>
      <sheetName val="반중력식옹벽"/>
      <sheetName val="기준액"/>
      <sheetName val="기계경비"/>
      <sheetName val="인건비(환율)"/>
      <sheetName val="데리네이타현황"/>
      <sheetName val="말뚝기초"/>
      <sheetName val="SUMMARY"/>
      <sheetName val="PAINT"/>
      <sheetName val="기초분물량표"/>
      <sheetName val="사다리"/>
      <sheetName val="배수관공"/>
      <sheetName val="차액보증"/>
      <sheetName val="무담보1"/>
      <sheetName val="정산입력"/>
      <sheetName val="원가총괄"/>
      <sheetName val="투찰(하수)"/>
      <sheetName val="단면확대공"/>
      <sheetName val="H-BEAM(S2,3)"/>
      <sheetName val="단부정착장치"/>
      <sheetName val="Piping(Methanol)"/>
      <sheetName val="D-3109"/>
      <sheetName val="말뚝지지력산정"/>
      <sheetName val="2.단면가정"/>
      <sheetName val="TOT"/>
      <sheetName val="식재인부"/>
      <sheetName val="기술자료 (광화문)"/>
      <sheetName val="데이터"/>
      <sheetName val="초기화면"/>
      <sheetName val="본관토공 및 포장공 산출조서"/>
      <sheetName val="tggwan(mac)"/>
      <sheetName val="ⴭⴭⴭⴭⴭ"/>
      <sheetName val="통계연보"/>
      <sheetName val="산5-7"/>
      <sheetName val="부대공사비"/>
      <sheetName val="철근단면적"/>
      <sheetName val="전기일위대가"/>
      <sheetName val="전계가"/>
      <sheetName val="토목내역"/>
      <sheetName val="지중자재단가"/>
      <sheetName val="신길1동"/>
      <sheetName val="운영및유지보수"/>
      <sheetName val="CABLE"/>
      <sheetName val="공예을"/>
      <sheetName val="Baby일위대가"/>
      <sheetName val="AS포장복구 "/>
      <sheetName val="PS실 추가 공사"/>
      <sheetName val="할증 "/>
      <sheetName val="화재 탐지 설비"/>
      <sheetName val="Graph (LGEN)"/>
      <sheetName val="out_prog"/>
      <sheetName val="선적schedule (2)"/>
      <sheetName val="-15.0"/>
      <sheetName val="un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esco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1.수,변전설비 (1차작업)"/>
      <sheetName val="2.옥외전력(침매함-수정-1차작업)"/>
      <sheetName val="3.옥외전력(사장교-수정-1차작업)"/>
      <sheetName val="4.인입선교체공사"/>
      <sheetName val="2000.11월설계내역"/>
      <sheetName val="준검 내역서"/>
      <sheetName val="조명율표"/>
      <sheetName val="노임"/>
      <sheetName val="기성내역"/>
      <sheetName val="DATA"/>
      <sheetName val="laroux"/>
      <sheetName val="일위,한전"/>
      <sheetName val="원가계산서"/>
      <sheetName val="단가조사서"/>
      <sheetName val="1. 가로등 설치공사(2공구)"/>
      <sheetName val="내역서 (2)"/>
      <sheetName val="전체"/>
      <sheetName val="CODE"/>
      <sheetName val="실행철강하도"/>
      <sheetName val="노임단가"/>
      <sheetName val="수목단가"/>
      <sheetName val="시설수량표"/>
      <sheetName val="식재수량표"/>
      <sheetName val="자재단가"/>
      <sheetName val="을"/>
      <sheetName val="2공구산출내역"/>
      <sheetName val="터파기및재료"/>
      <sheetName val="#REF"/>
      <sheetName val="강교(Sub)"/>
      <sheetName val="부대내역"/>
      <sheetName val="2000,9월 일위"/>
      <sheetName val="MOTOR"/>
      <sheetName val="원가계산서 "/>
      <sheetName val="실행간접비용"/>
      <sheetName val="수량산출"/>
      <sheetName val="기둥(원형)"/>
      <sheetName val="예정(3)"/>
      <sheetName val="동원(3)"/>
      <sheetName val="중기일위대가"/>
      <sheetName val="견적단가"/>
      <sheetName val="Sheet1"/>
      <sheetName val="산출7-본선2"/>
      <sheetName val="산출7-본선3"/>
      <sheetName val="설명"/>
      <sheetName val="공사개요"/>
      <sheetName val="샘플표지"/>
      <sheetName val="IT-BAT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Sheet2"/>
      <sheetName val="표지 (2)"/>
      <sheetName val="토사(PE)"/>
      <sheetName val="Sheet3"/>
      <sheetName val="안정검토(온1)"/>
      <sheetName val="중간부"/>
      <sheetName val="설계내역서"/>
      <sheetName val="총 원가계산"/>
      <sheetName val="수량산출서"/>
      <sheetName val="표지"/>
      <sheetName val="인건-측정"/>
      <sheetName val="데이타"/>
      <sheetName val="단락전류-A"/>
      <sheetName val="갈현동"/>
      <sheetName val="공구원가계산"/>
      <sheetName val="일위대가표"/>
      <sheetName val="관로분포도"/>
      <sheetName val="1안"/>
      <sheetName val="건축내역서"/>
      <sheetName val="설비내역서"/>
      <sheetName val="전기내역서"/>
      <sheetName val="집계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현황CODE"/>
      <sheetName val="손익현황"/>
      <sheetName val="단가비교표"/>
      <sheetName val="단가"/>
      <sheetName val="방지책개소별명세"/>
      <sheetName val="배수내역"/>
      <sheetName val="주형"/>
      <sheetName val="AS복구"/>
      <sheetName val="중기터파기"/>
      <sheetName val="변수값"/>
      <sheetName val="중기상차"/>
      <sheetName val="노임(1차)"/>
      <sheetName val="DT"/>
      <sheetName val="롤러"/>
      <sheetName val="BH"/>
      <sheetName val="펌프차타설"/>
      <sheetName val="I一般比"/>
      <sheetName val="48수량"/>
      <sheetName val="49일위"/>
      <sheetName val="22일위"/>
      <sheetName val="49수량"/>
      <sheetName val="9GNG운반"/>
      <sheetName val="산출내역서"/>
      <sheetName val="견적대비표"/>
      <sheetName val="집수정(600-700)"/>
      <sheetName val="2.대외공문"/>
      <sheetName val="일위대가(가설)"/>
      <sheetName val="6호기"/>
      <sheetName val="일위목록"/>
      <sheetName val="터널조도"/>
      <sheetName val="동해title"/>
      <sheetName val="평교-내역"/>
      <sheetName val="소야공정계획표"/>
      <sheetName val="건축-물가변동"/>
      <sheetName val="목차"/>
      <sheetName val="1. 공사개요"/>
      <sheetName val="2. 현장기구조직표"/>
      <sheetName val="3. 공사진행[터,토,구]"/>
      <sheetName val="4. 투자대비"/>
      <sheetName val="5. 실행대비"/>
      <sheetName val="6. 금월분 투자대비"/>
      <sheetName val="2002년도 사업계획서"/>
      <sheetName val="결재란"/>
      <sheetName val="1,2공구원가계산서"/>
      <sheetName val="1공구산출내역서"/>
      <sheetName val="실행내역"/>
      <sheetName val="정부노임단가"/>
      <sheetName val="현장관리비"/>
      <sheetName val="말뚝지지력산정"/>
      <sheetName val="JUCKEYK"/>
      <sheetName val="MACRO(MCC)"/>
      <sheetName val="소요자재"/>
      <sheetName val="노무산출서"/>
      <sheetName val="예산총괄"/>
      <sheetName val="설계예산서(2_소천우회토목)"/>
      <sheetName val="토공"/>
      <sheetName val="Sheet1 (3)"/>
      <sheetName val="설계명세서"/>
      <sheetName val="예산명세서"/>
      <sheetName val="자료입력"/>
      <sheetName val="약품공급2"/>
      <sheetName val="Y-WORK"/>
      <sheetName val="가로등"/>
      <sheetName val="산업개발안내서"/>
      <sheetName val="타공종이기"/>
      <sheetName val="매립"/>
      <sheetName val="JUCK"/>
      <sheetName val="금액"/>
      <sheetName val="현장관리비 산출내역"/>
      <sheetName val="106C0300"/>
      <sheetName val="기흥하도용"/>
      <sheetName val="요율"/>
      <sheetName val="비목군분류일위"/>
      <sheetName val="원가계산"/>
      <sheetName val="2000년1차"/>
      <sheetName val="SG"/>
      <sheetName val="자동제어"/>
      <sheetName val="MAT_N048"/>
      <sheetName val="공내역"/>
      <sheetName val="BQ"/>
      <sheetName val="2000.11¿ù¼³°è³»¿ª"/>
      <sheetName val="ÁØ°Ë ³»¿ª¼­"/>
      <sheetName val="POL6차-PIPING"/>
      <sheetName val="신표지1"/>
      <sheetName val="ITEM"/>
      <sheetName val="링크해지용"/>
      <sheetName val="인사자료총집계"/>
      <sheetName val="외주"/>
      <sheetName val="실행예산"/>
      <sheetName val="2000_11월설계내역"/>
      <sheetName val="준검_내역서"/>
      <sheetName val="1_수,변전설비_(1차작업)"/>
      <sheetName val="2_옥외전력(침매함-수정-1차작업)"/>
      <sheetName val="3_옥외전력(사장교-수정-1차작업)"/>
      <sheetName val="4_인입선교체공사"/>
      <sheetName val="1__가로등_설치공사(2공구)"/>
      <sheetName val="내역서_(2)"/>
      <sheetName val="2000,9월_일위"/>
      <sheetName val="AHU집계"/>
      <sheetName val="공조기휀"/>
      <sheetName val="공조기"/>
      <sheetName val="계좌번호"/>
      <sheetName val="공사현황 "/>
      <sheetName val="투입현황"/>
      <sheetName val="중,재,유청구"/>
      <sheetName val="직영"/>
      <sheetName val="투입현황 (LG)"/>
      <sheetName val="중기가동"/>
      <sheetName val="외주기성(이재남)"/>
      <sheetName val="사토운반"/>
      <sheetName val="외주모작투입"/>
      <sheetName val="외주공제현황"/>
      <sheetName val="용역 (2)"/>
      <sheetName val="목공"/>
      <sheetName val="철근"/>
      <sheetName val="이상헌"/>
      <sheetName val="경유사용내역  "/>
      <sheetName val="휘발유사용내역   (2)"/>
      <sheetName val="품셈총괄표"/>
      <sheetName val="(14)전기품셈정산"/>
      <sheetName val="(12)전기경비"/>
      <sheetName val="일반토공견적"/>
      <sheetName val="Front"/>
      <sheetName val="wall"/>
      <sheetName val="내역"/>
      <sheetName val="신우"/>
      <sheetName val="견적율"/>
      <sheetName val="A"/>
      <sheetName val="단가산출"/>
      <sheetName val="설계조건"/>
      <sheetName val="부안일위"/>
      <sheetName val="조도계산서1"/>
      <sheetName val="기초자료"/>
      <sheetName val="ABUT수량-A1"/>
      <sheetName val="주안3차A-A"/>
      <sheetName val="가감수량"/>
      <sheetName val="맨홀수량산출"/>
      <sheetName val="Total"/>
      <sheetName val="에너지동"/>
      <sheetName val="견적의뢰서"/>
      <sheetName val="3차설계"/>
      <sheetName val="통신단가조사"/>
      <sheetName val="일위집계표"/>
      <sheetName val="산출내역서집계표"/>
      <sheetName val="약품설비"/>
      <sheetName val="일위대가(목록)"/>
      <sheetName val="재료비"/>
      <sheetName val="설계서(7)"/>
      <sheetName val="관급"/>
      <sheetName val="CC16-내역서"/>
      <sheetName val="단가일람"/>
      <sheetName val="조경일람"/>
      <sheetName val="참조-(1)"/>
      <sheetName val="Customer Databas"/>
      <sheetName val="접속도로"/>
      <sheetName val="접속도로1"/>
      <sheetName val="경상비"/>
      <sheetName val="금광1터널"/>
      <sheetName val="woo(mac)"/>
      <sheetName val="b_balju_cho"/>
      <sheetName val="단가산출서"/>
      <sheetName val="TEL"/>
      <sheetName val="CM 1"/>
      <sheetName val="STBOX"/>
      <sheetName val="기본단가표"/>
      <sheetName val="자탐"/>
      <sheetName val="N賃率-職"/>
      <sheetName val="갑지(추정)"/>
      <sheetName val="말고개터널조명전압강하"/>
      <sheetName val="Chart1"/>
      <sheetName val="단위내역목록"/>
      <sheetName val="단위내역서"/>
      <sheetName val="총괄표"/>
      <sheetName val="원가(1)"/>
      <sheetName val="원가(2)"/>
      <sheetName val="공량산출서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한강운반비"/>
      <sheetName val="전기"/>
      <sheetName val="철거산출근거"/>
      <sheetName val="설계서"/>
      <sheetName val="CABLE SIZE-3"/>
      <sheetName val="1SPAN"/>
      <sheetName val="일위대가목차"/>
      <sheetName val="산근"/>
      <sheetName val=""/>
      <sheetName val="기술자료 (연수)"/>
      <sheetName val="설비"/>
      <sheetName val="내역서 제출"/>
      <sheetName val="노무비"/>
      <sheetName val="의왕내역"/>
      <sheetName val="공사비"/>
      <sheetName val="7단가"/>
      <sheetName val="BEND LOSS"/>
      <sheetName val="danga"/>
      <sheetName val="ilch"/>
      <sheetName val="기계경비일람"/>
      <sheetName val="BEND_LOSS"/>
      <sheetName val="설직재-1"/>
      <sheetName val="단가(1)"/>
      <sheetName val="EJ"/>
      <sheetName val="변압기 및 발전기 용량"/>
      <sheetName val="기자재대비표"/>
      <sheetName val="연습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Sheet1 (2)"/>
      <sheetName val="일위대가(건축)"/>
      <sheetName val="자단"/>
      <sheetName val="COPING"/>
      <sheetName val="유치원내역"/>
      <sheetName val="공통가설"/>
      <sheetName val="Module1"/>
      <sheetName val="건              축"/>
      <sheetName val="별표 "/>
      <sheetName val="노임이"/>
      <sheetName val="중기사용료"/>
      <sheetName val="단가대비표"/>
      <sheetName val="실행내역 "/>
      <sheetName val="guard(mac)"/>
      <sheetName val="MYUN(MAC)"/>
      <sheetName val="tggwan(mac)"/>
      <sheetName val="suk(mac)"/>
      <sheetName val="1월"/>
      <sheetName val="주소록"/>
      <sheetName val="2003상반기노임기준"/>
      <sheetName val="투찰"/>
      <sheetName val="기준액"/>
      <sheetName val="수량산출(수평맹암거)"/>
      <sheetName val="내역서01"/>
      <sheetName val="Sheet13"/>
      <sheetName val="Sheet14"/>
      <sheetName val="전기자료"/>
      <sheetName val="H-PILE수량집계"/>
      <sheetName val="인부신상자료"/>
      <sheetName val="산출2-기기동력"/>
      <sheetName val="Macro(차단기)"/>
      <sheetName val="효성CB 1P기초"/>
      <sheetName val="3.바닥판설계"/>
      <sheetName val="골재집계"/>
      <sheetName val="전선 및 전선관"/>
      <sheetName val="200"/>
      <sheetName val="본체"/>
      <sheetName val="플랜트 설치"/>
      <sheetName val="2006기계경비산출표"/>
      <sheetName val="지수"/>
      <sheetName val="건축공사"/>
      <sheetName val="원형1호맨홀토공수량"/>
      <sheetName val="접지수량"/>
      <sheetName val="P-산#1-1(WOWA1)"/>
      <sheetName val="조경"/>
      <sheetName val="D&amp;P특기사항"/>
      <sheetName val="단가산출서(기계)"/>
      <sheetName val="간선계산"/>
      <sheetName val="총괄"/>
      <sheetName val="토공집계표"/>
      <sheetName val="과세표준율-2"/>
      <sheetName val="면적분양가"/>
      <sheetName val="분양면적(1123)"/>
      <sheetName val="출력소스"/>
      <sheetName val="재료집계"/>
      <sheetName val="사급자재"/>
      <sheetName val="3.골재원검토의견서 갑지"/>
      <sheetName val="공문"/>
      <sheetName val="간접"/>
      <sheetName val="기초자료입력"/>
      <sheetName val="TDI ISBL"/>
      <sheetName val="인건비"/>
      <sheetName val="M_F"/>
      <sheetName val="Graph (LGEN)"/>
      <sheetName val="out_prog"/>
      <sheetName val="선적schedule (2)"/>
      <sheetName val="산#3-1"/>
      <sheetName val="산#3-2"/>
      <sheetName val="산#3-2-2"/>
      <sheetName val="RFP002"/>
      <sheetName val="TIE-INS"/>
      <sheetName val="간접비"/>
      <sheetName val="문학간접"/>
      <sheetName val="날개벽"/>
      <sheetName val="암거단위"/>
      <sheetName val="보건노"/>
      <sheetName val="건축내역"/>
      <sheetName val="김남권내역9"/>
      <sheetName val="을지"/>
      <sheetName val="날개벽(TYPE1)"/>
      <sheetName val="예비품"/>
      <sheetName val="빌딩 안내"/>
      <sheetName val="입찰안"/>
      <sheetName val="입고"/>
      <sheetName val="결재갑지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단가표"/>
      <sheetName val="DATE"/>
      <sheetName val="변경도급"/>
      <sheetName val="하부철근수량"/>
      <sheetName val="제출내역 (2)"/>
      <sheetName val="설계"/>
      <sheetName val="일용직"/>
      <sheetName val="학생내역"/>
      <sheetName val="21301동"/>
      <sheetName val="건축공정"/>
      <sheetName val="방진공정"/>
      <sheetName val="조경공정"/>
      <sheetName val="수량산출(음암)"/>
      <sheetName val="돌담교 상부수량"/>
      <sheetName val="Ekog10"/>
      <sheetName val="지급자재"/>
      <sheetName val="날개벽수량표"/>
      <sheetName val="tong du toan"/>
      <sheetName val="공사비집계"/>
      <sheetName val="계수시트"/>
      <sheetName val="Baby일위대가"/>
      <sheetName val="설비공사"/>
      <sheetName val="토목변경"/>
      <sheetName val="교각1"/>
      <sheetName val="시중노임(공사)"/>
      <sheetName val="1.수인터널"/>
    </sheetNames>
    <definedNames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요청갑지"/>
      <sheetName val="공사비내역서"/>
      <sheetName val="정산합의서"/>
      <sheetName val="직장평가서"/>
      <sheetName val="하도급평가서"/>
      <sheetName val="갑지"/>
      <sheetName val="목차"/>
      <sheetName val="1.사진대지"/>
      <sheetName val="2.공사현황"/>
      <sheetName val="3.도급및실행변경"/>
      <sheetName val="4.직원편제"/>
      <sheetName val="5.공사비정산현황"/>
      <sheetName val="6.비목별정산"/>
      <sheetName val="7.항목별정산-1"/>
      <sheetName val="7.항목별정산-2"/>
      <sheetName val="7.항목별정산-3"/>
      <sheetName val="7.항목별정산-4"/>
      <sheetName val="7.항목별정산-5"/>
      <sheetName val="7.항목별정산-6"/>
      <sheetName val="8.안전관리"/>
      <sheetName val="9.품질관리"/>
      <sheetName val="10.기술개발"/>
      <sheetName val="11.협력업체평가현황"/>
      <sheetName val="12.협력업체명부"/>
      <sheetName val="13.인계인수품목"/>
      <sheetName val="14.준공후미결사항"/>
      <sheetName val="15.예상하자및대책"/>
      <sheetName val="16.애로및건의"/>
      <sheetName val="17.준공현장평가표"/>
      <sheetName val="18.준공현장평가기준표"/>
      <sheetName val="내역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의정부갑지"/>
      <sheetName val="의정부을"/>
      <sheetName val="공수표"/>
      <sheetName val="의정부갑지 (2)"/>
      <sheetName val="의정부을 (2)"/>
      <sheetName val="의정부갑지 (3)"/>
      <sheetName val="의정부을 (3)"/>
      <sheetName val="변경을"/>
      <sheetName val="변경을 (2)"/>
      <sheetName val="의정부갑지 (4)"/>
      <sheetName val="의정부을 (4)"/>
      <sheetName val="외자재"/>
      <sheetName val="의정부을 (5)"/>
      <sheetName val="의정부문예회관변경내역"/>
      <sheetName val="현장변경98210"/>
      <sheetName val="변경요청"/>
      <sheetName val="의정부갑지 980523"/>
      <sheetName val="의정부문예변경980523"/>
      <sheetName val="변경990108"/>
      <sheetName val="변경990108 (2)"/>
      <sheetName val="변경990108 (4)"/>
      <sheetName val="변경990108 (3)"/>
      <sheetName val="확인990113"/>
      <sheetName val="변경990210 (4)"/>
      <sheetName val="변경991215"/>
      <sheetName val="변경200124"/>
      <sheetName val="의정부"/>
      <sheetName val="의정내"/>
      <sheetName val="변경991215 (2)"/>
      <sheetName val="변경991215 (3)"/>
      <sheetName val="의정부변경"/>
      <sheetName val="JUCK"/>
      <sheetName val="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8TON트럭"/>
      <sheetName val="콘크리트 캇타"/>
      <sheetName val="대형브레이카"/>
      <sheetName val="소형브레이카"/>
      <sheetName val="공기압축기"/>
      <sheetName val="유압식백호우(0.2)"/>
      <sheetName val="유압식백호우(0.2)-보"/>
      <sheetName val="유압식백호우 (0.4)"/>
      <sheetName val="유압식백호우(0.4)-보"/>
      <sheetName val="램머"/>
      <sheetName val="원치부라인트럭"/>
      <sheetName val="원치부라인트럭 (보)"/>
      <sheetName val="코아드릴"/>
      <sheetName val="포장절단"/>
      <sheetName val="포장깨기-0.2"/>
      <sheetName val="포장깨기-0.4"/>
      <sheetName val="중기터파기"/>
      <sheetName val="중기되메우기"/>
      <sheetName val="다짐-램머"/>
      <sheetName val="골재운반"/>
      <sheetName val="변수값"/>
      <sheetName val="잔토운반"/>
      <sheetName val="운반비산출근거"/>
      <sheetName val="나. 현장 소운반"/>
      <sheetName val="FLOWMOLE공사비산출표"/>
      <sheetName val="FLOW-MOLE"/>
      <sheetName val="flowmole1set"/>
      <sheetName val="폐기물"/>
      <sheetName val="라바콘,교통표지판.공사안내판"/>
      <sheetName val="양수작업시간산출"/>
      <sheetName val="가설울타리"/>
      <sheetName val="라바콘,교통표지판,공사안내판"/>
      <sheetName val="PE전선관피스표"/>
      <sheetName val="경고테이프"/>
      <sheetName val="FC관자재산출"/>
      <sheetName val="지수푸럭설치"/>
      <sheetName val="관구보호몰탈"/>
      <sheetName val="관구보호몰탈(그림)"/>
      <sheetName val="벽체구멍뚫기"/>
      <sheetName val="벽체구멍뚫기(표)"/>
      <sheetName val="인수공재료계산서(수공2호)"/>
      <sheetName val="인수공재료계산서(L형1호)"/>
      <sheetName val="압입(FM)수량산출"/>
      <sheetName val="공제대산출"/>
      <sheetName val="단가표"/>
      <sheetName val="손료"/>
      <sheetName val="#REF"/>
      <sheetName val="G.R300경비"/>
      <sheetName val="확약서"/>
      <sheetName val="3"/>
      <sheetName val="4차원가계산서"/>
      <sheetName val="노임이"/>
      <sheetName val="입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총공사비"/>
      <sheetName val="장비자재비"/>
      <sheetName val="장비설치비"/>
      <sheetName val="배관 자재비 "/>
      <sheetName val="배관 설치비"/>
      <sheetName val="기계공사비(장래분)"/>
      <sheetName val="장비자재비 (장래분)"/>
      <sheetName val="장비설치비 (장래분)"/>
      <sheetName val="배관 공사비 (장래분)"/>
      <sheetName val="일위대가목차"/>
      <sheetName val="양구일위"/>
      <sheetName val="장비단가비교표 "/>
      <sheetName val="단가조사서"/>
      <sheetName val="인건비"/>
      <sheetName val="1.전처리 설비BM"/>
      <sheetName val="2.1차처리 설비BM"/>
      <sheetName val="3.2차처리 설비BM"/>
      <sheetName val="4.3차처리 설비BM"/>
      <sheetName val="5.고도처리 설비(장래분)BM"/>
      <sheetName val="6.슬러지 처리설비BM"/>
      <sheetName val="7.약품 공급설비BM"/>
      <sheetName val="8.기타설비BM"/>
      <sheetName val="G.R300경비"/>
      <sheetName val="의정부문예회관변경내역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DATA"/>
      <sheetName val="수안보-MBR1"/>
      <sheetName val="설계"/>
      <sheetName val="Macro1"/>
      <sheetName val="LX-CAL"/>
      <sheetName val="Sheet1"/>
      <sheetName val="Sheet7"/>
      <sheetName val="Macro(차단기)"/>
      <sheetName val="Pjny"/>
      <sheetName val="Total"/>
      <sheetName val="기계내역"/>
      <sheetName val="실행철강하도"/>
      <sheetName val="????"/>
      <sheetName val="CONCRETE"/>
      <sheetName val="단면치수"/>
      <sheetName val="내역서"/>
      <sheetName val="LOPCALC"/>
      <sheetName val="공사비집계"/>
      <sheetName val="BQ(실행)"/>
      <sheetName val="우각부보강"/>
      <sheetName val="COPING"/>
      <sheetName val="Cost bd-&quot;A&quot;"/>
      <sheetName val="현금"/>
      <sheetName val="기기리스트"/>
      <sheetName val="흥양2교토공집계표"/>
      <sheetName val="계수시트"/>
      <sheetName val="원가계산서"/>
      <sheetName val="사용성검토"/>
      <sheetName val="동해title"/>
      <sheetName val="5.모델링"/>
      <sheetName val="외천교"/>
      <sheetName val="Graph (LGEN)"/>
      <sheetName val="out_prog"/>
      <sheetName val="선적schedule (2)"/>
      <sheetName val="PROJECT BRIEF(EX.NEW)"/>
      <sheetName val="소상 &quot;1&quot;"/>
      <sheetName val="MOTOR"/>
      <sheetName val="PIPE내역(FCN)"/>
      <sheetName val="감가상각"/>
      <sheetName val="#REF"/>
      <sheetName val="자압"/>
      <sheetName val="매입세"/>
      <sheetName val="데이타"/>
      <sheetName val="1.설계조건"/>
      <sheetName val="가설건물"/>
      <sheetName val="ÅÍ³ÎÁ¶µµ"/>
      <sheetName val="Àü¾Ð°­ÇÏ-»óÇà"/>
      <sheetName val="Àü¾Ð°­ÇÏ-ÇÏÇà"/>
      <sheetName val="&quot;u&quot; TYPE ±¸°£ Á¶¸í"/>
      <sheetName val="&quot;U&quot;TYPE Àü¾Ð°­ÇÏ"/>
      <sheetName val="TR¿ë·®"/>
      <sheetName val="TR¿ë·® (2)"/>
      <sheetName val="°£¼±±½±â ¼³¸í"/>
      <sheetName val="°£¼±±½±â"/>
      <sheetName val="Á¢Áö"/>
      <sheetName val="Á÷·ùÀü¿ø"/>
      <sheetName val="ºÒÆòÇü °è»ê½Ä"/>
      <sheetName val="°è»ê1"/>
      <sheetName val="°è»ê2"/>
      <sheetName val="»ç¿ë¼º°ËÅä"/>
      <sheetName val="준검 내역서"/>
      <sheetName val="공종단가"/>
      <sheetName val="UNIT"/>
      <sheetName val="세부내역서"/>
      <sheetName val="ELECTRIC"/>
      <sheetName val="10.1"/>
      <sheetName val="DATE"/>
      <sheetName val="Dae_Jiju"/>
      <sheetName val="Sikje_ingun"/>
      <sheetName val="TREE_D"/>
      <sheetName val="2.단면가정"/>
      <sheetName val="공용시설내역"/>
      <sheetName val="TARGET"/>
      <sheetName val="정부노임단가"/>
      <sheetName val="INPUT"/>
      <sheetName val="교대"/>
      <sheetName val="내역"/>
      <sheetName val="본선 토공 분배표"/>
      <sheetName val="Parem"/>
      <sheetName val="2.손익계산서"/>
      <sheetName val="JUCKEYK"/>
      <sheetName val="부하(반월)"/>
      <sheetName val="유동표(변경)"/>
      <sheetName val="와동25-3(변경)"/>
      <sheetName val="일반공사"/>
      <sheetName val="약품설비"/>
      <sheetName val="회로내역(승인)"/>
      <sheetName val="환율적용표"/>
      <sheetName val="동원(3)"/>
      <sheetName val="예정(3)"/>
      <sheetName val="부대내역"/>
      <sheetName val="노임"/>
      <sheetName val="표지 (2)"/>
      <sheetName val="Macro2"/>
      <sheetName val="BID"/>
      <sheetName val="집수정(600-700)"/>
      <sheetName val="매입세율"/>
      <sheetName val="Data&amp;Result"/>
      <sheetName val="BSD (2)"/>
      <sheetName val="Sheet3"/>
      <sheetName val="Factor"/>
      <sheetName val="c_balju"/>
      <sheetName val="자압1"/>
      <sheetName val="IN"/>
      <sheetName val="공사개요"/>
      <sheetName val="청구내역(9807)"/>
      <sheetName val="ITEM"/>
      <sheetName val="현관"/>
      <sheetName val="일위대가목차"/>
      <sheetName val="NA"/>
      <sheetName val="h-013211-2"/>
      <sheetName val="VESSEL Sh. 1"/>
      <sheetName val="S0"/>
      <sheetName val="6PILE  (돌출)"/>
      <sheetName val="Sheet6"/>
      <sheetName val="수질정화시설"/>
      <sheetName val="¼³°è"/>
      <sheetName val="¼ö¾Èº¸-MBR1"/>
      <sheetName val="´Ü¸éÄ¡¼ö"/>
      <sheetName val="°ø»çºñÁý°è"/>
      <sheetName val="BQ(½ÇÇà)"/>
      <sheetName val="¿ì°¢ºÎº¸°­"/>
      <sheetName val="½ÇÇàÃ¶°­ÇÏµµ"/>
      <sheetName val="지급자재"/>
      <sheetName val="입고장부 (4)"/>
      <sheetName val="월선수금"/>
      <sheetName val="List(rev.B)"/>
      <sheetName val="설계가"/>
      <sheetName val="1공구(을)"/>
      <sheetName val="플랜트 설치"/>
      <sheetName val="EP0618"/>
      <sheetName val="공량산출서"/>
      <sheetName val="JUCK"/>
      <sheetName val="기술자료 (광화문)"/>
      <sheetName val="수입"/>
      <sheetName val="배수내역"/>
      <sheetName val="명세서"/>
      <sheetName val="입력DATA"/>
      <sheetName val="A-4"/>
      <sheetName val="특별교실"/>
      <sheetName val="가도공"/>
      <sheetName val="ABUT수량-A1"/>
      <sheetName val="입찰보고"/>
      <sheetName val="Sheet17"/>
      <sheetName val="MOTOR3"/>
      <sheetName val="교각계산"/>
      <sheetName val="G.R300경비"/>
      <sheetName val="b_balju_cho"/>
      <sheetName val="경상비"/>
      <sheetName val="말뚝지지력산정"/>
      <sheetName val="부하LOAD"/>
      <sheetName val="대치판정"/>
      <sheetName val="입찰내역서"/>
      <sheetName val="차액보증"/>
      <sheetName val="배수공 주요자재 집계표"/>
      <sheetName val="포설list원본"/>
      <sheetName val="공사기본자료"/>
      <sheetName val="상세내역,전력산출서"/>
      <sheetName val="MFAB"/>
      <sheetName val="MFRT"/>
      <sheetName val="MPKG"/>
      <sheetName val="MPRD"/>
      <sheetName val="설계조건"/>
      <sheetName val="6호기"/>
      <sheetName val="³»¿ª¼­"/>
      <sheetName val="Çö±Ý"/>
      <sheetName val="±â±â¸®½ºÆ®"/>
      <sheetName val="Èï¾ç2±³Åä°øÁý°èÇ¥"/>
      <sheetName val="°è¼ö½ÃÆ®"/>
      <sheetName val="¿ø°¡°è»ê¼­"/>
      <sheetName val="µ¿ÇØtitle"/>
      <sheetName val="5.¸ðµ¨¸µ"/>
      <sheetName val="¿ÜÃµ±³"/>
      <sheetName val="¼±Àûschedule (2)"/>
      <sheetName val="Macro(Â÷´Ü±â)"/>
      <sheetName val="±â°è³»¿ª"/>
      <sheetName val="¼Ò»ó &quot;1&quot;"/>
      <sheetName val="ÁØ°Ë ³»¿ª¼­"/>
      <sheetName val="ÀÚ¾Ð"/>
      <sheetName val="1.¼³°èÁ¶°Ç"/>
      <sheetName val="°¡¼³°Ç¹°"/>
      <sheetName val="°¨°¡»ó°¢"/>
      <sheetName val="Á¤ºÎ³ëÀÓ´Ü°¡"/>
      <sheetName val="°øÁ¾´Ü°¡"/>
      <sheetName val="PIPE³»¿ª(FCN)"/>
      <sheetName val="표지(1)"/>
      <sheetName val="KL HSMT tinh thieu"/>
      <sheetName val="설계서(설치)"/>
      <sheetName val="단가"/>
      <sheetName val="품셈집계표"/>
      <sheetName val="자재조사표(참고용)"/>
      <sheetName val="일반부표집계표"/>
      <sheetName val="POOM_MOTO"/>
      <sheetName val="22-2M단"/>
      <sheetName val="22-1소단"/>
      <sheetName val="Y-WORK"/>
      <sheetName val="L형 옹벽"/>
      <sheetName val="2000전체분"/>
      <sheetName val="2000년1차"/>
      <sheetName val="list"/>
      <sheetName val="총괄내역"/>
      <sheetName val="진로도급"/>
      <sheetName val="인원투입계획"/>
      <sheetName val="공사개요(사업승인변경)"/>
      <sheetName val="Key assumption"/>
      <sheetName val="indirect"/>
      <sheetName val="슬래브1"/>
      <sheetName val="L_RPTA05_목록"/>
      <sheetName val="LG제품"/>
      <sheetName val="05년"/>
      <sheetName val="cable-data"/>
      <sheetName val="견적기준"/>
      <sheetName val="매입부가세율(동림)"/>
      <sheetName val="BACK DATA"/>
      <sheetName val="copy"/>
      <sheetName val="잡비"/>
      <sheetName val="일위대가목록"/>
      <sheetName val="____"/>
      <sheetName val="건축내역서"/>
      <sheetName val="토목내역서"/>
      <sheetName val="단가대비표"/>
      <sheetName val="분석가정"/>
      <sheetName val="노무비"/>
      <sheetName val="우수"/>
      <sheetName val="주형"/>
      <sheetName val="N賃率-職"/>
      <sheetName val="일위대가 "/>
      <sheetName val="일위대가-1"/>
      <sheetName val="A"/>
      <sheetName val="입력정보"/>
      <sheetName val="Data &amp; Result"/>
      <sheetName val="&quot;u&quot;_TYPE_구간_조명"/>
      <sheetName val="&quot;U&quot;TYPE_전압강하"/>
      <sheetName val="TR용량_(2)"/>
      <sheetName val="간선굵기_설명"/>
      <sheetName val="불평형_계산식"/>
      <sheetName val="Cost_bd-&quot;A&quot;"/>
      <sheetName val="5_모델링"/>
      <sheetName val="준검_내역서"/>
      <sheetName val="설비내역서"/>
      <sheetName val="SELTDATA"/>
      <sheetName val="1"/>
      <sheetName val="을지"/>
      <sheetName val="우배수"/>
      <sheetName val="계산식"/>
      <sheetName val="GRACE"/>
      <sheetName val="1-1"/>
      <sheetName val="터파기및재료"/>
      <sheetName val="토목"/>
      <sheetName val="부하계산서"/>
      <sheetName val="수량산출"/>
      <sheetName val="C3"/>
      <sheetName val="MAT"/>
      <sheetName val="실행내역서 "/>
      <sheetName val="목차"/>
      <sheetName val="노임단가"/>
      <sheetName val="부하(성남)"/>
      <sheetName val="tggwan(mac)"/>
      <sheetName val="cost"/>
      <sheetName val="정산내임"/>
      <sheetName val="공통(20-91)"/>
      <sheetName val="입찰안"/>
      <sheetName val="TSS Part List"/>
      <sheetName val="봉양~조차장간고하개명(신설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왕십리방향"/>
      <sheetName val="1을"/>
      <sheetName val="ⴭⴭⴭⴭ"/>
      <sheetName val="구의33고"/>
      <sheetName val="#2_일위대가목록"/>
      <sheetName val="OZ049E"/>
      <sheetName val="배수개거재(신)"/>
      <sheetName val="출근부"/>
      <sheetName val="3련 BOX"/>
      <sheetName val="토공A"/>
      <sheetName val="EQT-ESTN"/>
      <sheetName val="조명율데이타"/>
      <sheetName val="견적정보"/>
      <sheetName val="조정금액결과표 (차수별)"/>
      <sheetName val="Summary - Budget"/>
      <sheetName val="토공사"/>
      <sheetName val="일위대가"/>
      <sheetName val="&quot;u&quot;_TYPE_구간_조명1"/>
      <sheetName val="&quot;U&quot;TYPE_전압강하1"/>
      <sheetName val="TR용량_(2)1"/>
      <sheetName val="간선굵기_설명1"/>
      <sheetName val="불평형_계산식1"/>
      <sheetName val="Graph_(LGEN)"/>
      <sheetName val="선적schedule_(2)"/>
      <sheetName val="&quot;u&quot;_TYPE_±¸°£_Á¶¸í"/>
      <sheetName val="&quot;U&quot;TYPE_Àü¾Ð°­ÇÏ"/>
      <sheetName val="TR¿ë·®_(2)"/>
      <sheetName val="°£¼±±½±â_¼³¸í"/>
      <sheetName val="ºÒÆòÇü_°è»ê½Ä"/>
      <sheetName val="1_설계조건"/>
      <sheetName val="6PILE__(돌출)"/>
      <sheetName val="2_단면가정"/>
      <sheetName val="표지_(2)"/>
      <sheetName val="PROJECT_BRIEF(EX_NEW)"/>
      <sheetName val="중동상가"/>
      <sheetName val="밸브설치"/>
      <sheetName val="참고"/>
      <sheetName val="신관(1)"/>
      <sheetName val="정산K산출"/>
      <sheetName val="96작생능"/>
      <sheetName val="기초계산(Pmax)"/>
      <sheetName val="기계경비(시간당)"/>
      <sheetName val="램머"/>
      <sheetName val="평가데이터"/>
      <sheetName val="청천내"/>
      <sheetName val="식재총괄"/>
      <sheetName val="일위목록"/>
      <sheetName val="산출근거"/>
      <sheetName val="PROJECT BRIEF_EX_NEW_"/>
      <sheetName val="견적"/>
      <sheetName val="장비내역서"/>
      <sheetName val="UPDATA"/>
      <sheetName val="전기"/>
      <sheetName val="Param"/>
      <sheetName val="HVAC"/>
      <sheetName val="설산1.나"/>
      <sheetName val="본사S"/>
      <sheetName val="WORK"/>
      <sheetName val="적격"/>
      <sheetName val="단가 "/>
      <sheetName val="일위총괄표"/>
      <sheetName val="동력부하(도산)"/>
      <sheetName val="No-&gt;Code"/>
      <sheetName val="타공종이기"/>
      <sheetName val="자재수량"/>
      <sheetName val="배선DATA"/>
      <sheetName val="자재단가"/>
      <sheetName val="집1"/>
      <sheetName val="선급법인세 (2)"/>
      <sheetName val="1-최종안"/>
      <sheetName val="사업분석-분양가결정"/>
      <sheetName val="sw1"/>
      <sheetName val="NOMUBI"/>
      <sheetName val="노무비 "/>
      <sheetName val="견적조건"/>
      <sheetName val="REDUCER"/>
      <sheetName val="WE'T"/>
      <sheetName val="구조물철거타공정이월"/>
      <sheetName val="최종"/>
      <sheetName val="공통가설"/>
      <sheetName val="SG"/>
      <sheetName val="411-00 외화장기"/>
      <sheetName val="충주"/>
      <sheetName val="환경기계공정표 (3)"/>
      <sheetName val="2월가격"/>
      <sheetName val="토공집계"/>
      <sheetName val="표지판단위"/>
      <sheetName val="적용기준"/>
      <sheetName val="기초자료입력"/>
      <sheetName val="2000상반기노임"/>
      <sheetName val="STORAGE"/>
      <sheetName val="토공집계표"/>
      <sheetName val="설계명세서"/>
      <sheetName val="예산명세서"/>
      <sheetName val="자료입력"/>
      <sheetName val="인건-측정"/>
      <sheetName val="AS복구"/>
      <sheetName val="중기터파기"/>
      <sheetName val="변수값"/>
      <sheetName val="중기상차"/>
      <sheetName val="포장복구집계"/>
      <sheetName val="부대토목"/>
      <sheetName val="실행비교"/>
      <sheetName val="WC96709"/>
      <sheetName val="갑지"/>
      <sheetName val="지수"/>
      <sheetName val="(A)내역서"/>
      <sheetName val="Table"/>
      <sheetName val="ilch"/>
      <sheetName val="투찰"/>
      <sheetName val="Site Expenses"/>
      <sheetName val="0001(arch)"/>
      <sheetName val="우수공"/>
      <sheetName val="통합"/>
      <sheetName val="1,2공구원가계산서"/>
      <sheetName val="2공구산출내역"/>
      <sheetName val="1공구산출내역서"/>
      <sheetName val="토공(완충)"/>
      <sheetName val="계산근거"/>
      <sheetName val="집계표"/>
      <sheetName val="Licences"/>
      <sheetName val="내역(정지)"/>
      <sheetName val="입력"/>
      <sheetName val="총괄표"/>
      <sheetName val="TNHCHINH"/>
      <sheetName val="1.Pre"/>
      <sheetName val="Food court "/>
      <sheetName val="직원동원계획"/>
      <sheetName val="기계-설변"/>
      <sheetName val="CALCULATION"/>
      <sheetName val="기본일위"/>
      <sheetName val="wall"/>
      <sheetName val="Front"/>
      <sheetName val="할증 "/>
      <sheetName val="간접"/>
      <sheetName val="20관리비율"/>
      <sheetName val="FOOTING단면력"/>
      <sheetName val="3BL공동구 수량"/>
      <sheetName val="담당자"/>
      <sheetName val="3.하중산정4.지지력"/>
      <sheetName val="001"/>
      <sheetName val="공사개요 (2)"/>
      <sheetName val="CAT_5"/>
      <sheetName val="P-산#1-1(WOWA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수목표준대가"/>
      <sheetName val="일위대가표 "/>
      <sheetName val="1단계"/>
      <sheetName val="남대문빌딩"/>
      <sheetName val="실행대비"/>
      <sheetName val="자재단가"/>
      <sheetName val="건축내역"/>
      <sheetName val="DATA"/>
      <sheetName val="진입도로"/>
      <sheetName val="기자재비"/>
      <sheetName val="노임단가"/>
      <sheetName val="내역서"/>
      <sheetName val="수목데이타 "/>
      <sheetName val="수목집계"/>
      <sheetName val="관수"/>
      <sheetName val="산출내역서"/>
      <sheetName val="원가서"/>
      <sheetName val="TRE TABLE"/>
      <sheetName val="const."/>
      <sheetName val="을지"/>
      <sheetName val="코드표"/>
      <sheetName val="총괄"/>
      <sheetName val="DATE"/>
      <sheetName val="공조기"/>
      <sheetName val="2.냉난방설비공사"/>
      <sheetName val="7.자동제어공사"/>
      <sheetName val="자료"/>
      <sheetName val="예산분개"/>
      <sheetName val="인건비"/>
      <sheetName val="2공구산출내역"/>
      <sheetName val="제경비율"/>
      <sheetName val="일위대가목차"/>
      <sheetName val="간접"/>
      <sheetName val="계수시트"/>
      <sheetName val="원가계산서"/>
      <sheetName val="내역"/>
      <sheetName val="노임"/>
    </sheetNames>
    <sheetDataSet>
      <sheetData sheetId="0" refreshError="1"/>
      <sheetData sheetId="1" refreshError="1">
        <row r="5">
          <cell r="B5" t="str">
            <v xml:space="preserve">  팔당H/P 사택포장 및 기타공사</v>
          </cell>
        </row>
        <row r="10">
          <cell r="B10" t="str">
            <v>장 석 우 (인)</v>
          </cell>
        </row>
        <row r="11">
          <cell r="B11" t="str">
            <v>김 영 수 (인)</v>
          </cell>
        </row>
        <row r="12">
          <cell r="B12" t="str">
            <v>1997.  9.   .</v>
          </cell>
        </row>
        <row r="13">
          <cell r="B13" t="str">
            <v xml:space="preserve">  착   공 : 1997년  9월   일</v>
          </cell>
        </row>
        <row r="14">
          <cell r="B14" t="str">
            <v xml:space="preserve">  준   공 : 1997년 10월   일    착공후  30   일</v>
          </cell>
        </row>
        <row r="16">
          <cell r="B16" t="str">
            <v xml:space="preserve">  수.유.구.수 ( 54 - 1 - 7 )</v>
          </cell>
        </row>
      </sheetData>
      <sheetData sheetId="2" refreshError="1"/>
      <sheetData sheetId="3" refreshError="1"/>
      <sheetData sheetId="4" refreshError="1">
        <row r="81">
          <cell r="J81">
            <v>31784717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Y-WORK"/>
      <sheetName val="STORAGE"/>
      <sheetName val="YES"/>
      <sheetName val="터널조도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조명율표"/>
      <sheetName val="품셈"/>
      <sheetName val="예정(3)"/>
      <sheetName val="동원(3)"/>
      <sheetName val="MOTOR"/>
      <sheetName val="Sheet2"/>
      <sheetName val="과천MAIN"/>
      <sheetName val="주형"/>
      <sheetName val="1.설계기준"/>
      <sheetName val="3차설계"/>
      <sheetName val="노임"/>
      <sheetName val="현황CODE"/>
      <sheetName val="손익현황"/>
      <sheetName val="기둥(원형)"/>
      <sheetName val="옹벽"/>
      <sheetName val="단가비교표"/>
      <sheetName val="ABUT수량-A1"/>
      <sheetName val="DATA"/>
      <sheetName val="밸브설치"/>
      <sheetName val="Sheet1 (2)"/>
      <sheetName val="3.바닥판설계"/>
      <sheetName val="조건"/>
      <sheetName val="여흥"/>
      <sheetName val="인건-측정"/>
      <sheetName val="BOX"/>
      <sheetName val="工완성공사율"/>
      <sheetName val="JUCK"/>
      <sheetName val="t형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총계"/>
      <sheetName val="수안보-MBR1"/>
      <sheetName val="입력DATA"/>
      <sheetName val="2000.11월설계내역"/>
      <sheetName val="8. 안정검토"/>
      <sheetName val="9GNG운반"/>
      <sheetName val="영업소실적"/>
      <sheetName val="공사진행"/>
      <sheetName val="견적서(대외) (2)"/>
      <sheetName val="__MAIN"/>
      <sheetName val="Sheet6"/>
      <sheetName val="현장지지물물량"/>
      <sheetName val="6PILE  (돌출)"/>
      <sheetName val="시공계획"/>
      <sheetName val="데이타"/>
      <sheetName val="WORK"/>
      <sheetName val="MACRO(전선관)"/>
      <sheetName val="Macro(차단기)"/>
      <sheetName val="소방사항"/>
      <sheetName val="ITEM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견적서"/>
      <sheetName val="호계"/>
      <sheetName val="제암"/>
      <sheetName val="월마트"/>
      <sheetName val="월드컵"/>
      <sheetName val="Sheet1"/>
      <sheetName val="Sheet3"/>
      <sheetName val="Sheet4"/>
      <sheetName val="Sheet5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견적조건"/>
      <sheetName val="견적조건(을지)"/>
      <sheetName val="대구실행"/>
      <sheetName val="Baby일위대가"/>
      <sheetName val="일반공사"/>
      <sheetName val="을"/>
      <sheetName val="N賃率-職"/>
      <sheetName val="표지 (2)"/>
      <sheetName val="간선계산"/>
      <sheetName val="FILE1"/>
      <sheetName val="입찰안"/>
      <sheetName val="대치판정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기성"/>
      <sheetName val="기성내역 진짜"/>
      <sheetName val="기성갑지"/>
      <sheetName val="총괄표"/>
      <sheetName val="2회기성사정"/>
      <sheetName val="3회기성갑지"/>
      <sheetName val="3회총괄"/>
      <sheetName val="3회기성"/>
      <sheetName val="TRE TABLE"/>
      <sheetName val="토목"/>
      <sheetName val="설계예산서"/>
      <sheetName val="수량집계"/>
      <sheetName val="EACT10"/>
      <sheetName val="가로등내역서"/>
      <sheetName val="수량산출서"/>
      <sheetName val="#REF"/>
      <sheetName val="터파기및재료"/>
      <sheetName val="집계표"/>
      <sheetName val="단가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준검 내역서"/>
      <sheetName val="단가조사"/>
      <sheetName val="6호기"/>
      <sheetName val="봉양~조차장간고하개명(신설)"/>
      <sheetName val="수량산출"/>
      <sheetName val="내역"/>
      <sheetName val="보증수수료산출"/>
      <sheetName val="주상도"/>
      <sheetName val="설계가"/>
      <sheetName val="- INFORMATION -"/>
      <sheetName val="현금"/>
      <sheetName val="현장"/>
      <sheetName val="설비"/>
      <sheetName val="철근량 검토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Á¶¸íÀ²Ç¥"/>
      <sheetName val="µ¿¿ø(3)"/>
      <sheetName val="¿¹Á¤(3)"/>
      <sheetName val="°úÃµMAIN"/>
      <sheetName val="ÁÖÇü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Ç¥Áö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2000.11¿ù¼³°è³»¿ª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정부노임단가"/>
      <sheetName val="DANGA"/>
      <sheetName val="설계조건"/>
      <sheetName val="원형1호맨홀토공수량"/>
      <sheetName val="TYPE-A"/>
      <sheetName val="8.PILE  (돌출)"/>
      <sheetName val="NOMUBI"/>
      <sheetName val="MCC제원"/>
      <sheetName val="BASIC (2)"/>
      <sheetName val="부산4"/>
      <sheetName val="갑지1"/>
      <sheetName val="연부97-1"/>
      <sheetName val="CALCULATION"/>
      <sheetName val="자재"/>
      <sheetName val="일위대가표"/>
      <sheetName val="날개벽(시점좌측)"/>
      <sheetName val="3_바닥판설계"/>
      <sheetName val="Piping Design Data"/>
      <sheetName val="wall"/>
      <sheetName val="H PILE수량"/>
      <sheetName val="H-PILE수량집계"/>
      <sheetName val="TC표지"/>
      <sheetName val="종배수관"/>
      <sheetName val="산출(전주P7)"/>
      <sheetName val="전기일위대가"/>
      <sheetName val="통합"/>
      <sheetName val="STBOX"/>
      <sheetName val="품의서"/>
      <sheetName val="부하계산서"/>
      <sheetName val="물가시세"/>
      <sheetName val="SG"/>
      <sheetName val="전신환매도율"/>
      <sheetName val="물가자료"/>
      <sheetName val="2000년1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공사비예산서(토목분)"/>
      <sheetName val="guard(mac)"/>
      <sheetName val="단면 (2)"/>
      <sheetName val="품셈TABLE"/>
      <sheetName val="품셈표"/>
      <sheetName val="자재단가"/>
      <sheetName val="부대대비"/>
      <sheetName val="냉연집계"/>
      <sheetName val="BSD (2)"/>
      <sheetName val="하조서"/>
      <sheetName val="1.수인터널"/>
      <sheetName val="가로등"/>
      <sheetName val="기계경비"/>
      <sheetName val="INPUT"/>
      <sheetName val="각형맨홀"/>
      <sheetName val="수목단가"/>
      <sheetName val="시설수량표"/>
      <sheetName val="식재수량표"/>
      <sheetName val="일위목록"/>
      <sheetName val="산출내역서"/>
      <sheetName val="수목데이타 "/>
      <sheetName val="변압기 및 발전기 용량"/>
      <sheetName val="저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LAB&quot;1&quot;"/>
      <sheetName val="경상비"/>
      <sheetName val="BQ"/>
      <sheetName val="설계내역서"/>
      <sheetName val="현장관리비집계표"/>
      <sheetName val="Macro1"/>
      <sheetName val="내역(설계)"/>
      <sheetName val="예산변경사항"/>
      <sheetName val="대비"/>
      <sheetName val="직공비"/>
      <sheetName val="부대공사비"/>
      <sheetName val="직노"/>
      <sheetName val="실행내역"/>
      <sheetName val="200"/>
      <sheetName val="2F 회의실견적(5_14 일대)"/>
      <sheetName val="식생블럭단위수량"/>
      <sheetName val="을지"/>
      <sheetName val="기초단가"/>
      <sheetName val="0.집계"/>
      <sheetName val="가로등부표"/>
      <sheetName val="001"/>
      <sheetName val="노무비"/>
      <sheetName val="본선차로수량집계표"/>
      <sheetName val="단가 및 재료비"/>
      <sheetName val="일위대가(목록)"/>
      <sheetName val="재료비"/>
      <sheetName val="참고"/>
      <sheetName val="공사개요"/>
      <sheetName val="부대내역"/>
      <sheetName val="입찰보고"/>
      <sheetName val="노무비단가"/>
      <sheetName val="매립"/>
      <sheetName val="내력서"/>
      <sheetName val="1.설계조건"/>
      <sheetName val="일위대가목차"/>
      <sheetName val="3-1.CB"/>
      <sheetName val="MAIN_TABLE"/>
      <sheetName val="재료"/>
      <sheetName val="제경비율"/>
      <sheetName val="조도계산서 (도서)"/>
      <sheetName val="LOPCALC"/>
      <sheetName val="아산추가1220"/>
      <sheetName val="당초"/>
      <sheetName val="인건비"/>
      <sheetName val="98지급계획"/>
      <sheetName val="XL4Poppy"/>
      <sheetName val="본공사"/>
      <sheetName val="일위대가(가설)"/>
      <sheetName val="BID-도로"/>
      <sheetName val="실행내역서"/>
      <sheetName val="설 계"/>
      <sheetName val="타공종이기"/>
      <sheetName val="수입"/>
      <sheetName val="JUCKEYK"/>
      <sheetName val="연습"/>
      <sheetName val="수주현황2월"/>
      <sheetName val="토공유동표"/>
      <sheetName val="교각계산"/>
      <sheetName val="ASP포장"/>
      <sheetName val="단가산출서(기계)"/>
      <sheetName val="내역서(전기)"/>
      <sheetName val="3BL공동구 수량"/>
      <sheetName val="에너지동"/>
      <sheetName val="Total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주관사업"/>
      <sheetName val="JJ"/>
      <sheetName val="조건표"/>
      <sheetName val="설계"/>
      <sheetName val="수문일1"/>
      <sheetName val="1차설계변경내역"/>
      <sheetName val="발주설계서(당초)"/>
      <sheetName val="가설건물"/>
      <sheetName val="토공"/>
      <sheetName val="교각1"/>
      <sheetName val="ETC"/>
      <sheetName val="돌망태단위수량"/>
      <sheetName val="요율"/>
      <sheetName val="자재대"/>
      <sheetName val="소요자재"/>
      <sheetName val="노무산출서"/>
      <sheetName val="코드표"/>
      <sheetName val="가공비"/>
      <sheetName val="우각부보강"/>
      <sheetName val="nys"/>
      <sheetName val="기준액"/>
      <sheetName val="노무비 근거"/>
      <sheetName val="연습장소"/>
      <sheetName val="상세내역,전력산출서"/>
      <sheetName val="날개벽(TYPE3)"/>
      <sheetName val="비교표"/>
      <sheetName val="대창(함평)-창열"/>
      <sheetName val="대창(장성)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단면(RW1)"/>
      <sheetName val="시설물일위"/>
      <sheetName val="차액보증"/>
      <sheetName val="소비자가"/>
      <sheetName val="ilch"/>
      <sheetName val="A-4"/>
      <sheetName val="맨홀수량집계"/>
      <sheetName val="IMP(MAIN)"/>
      <sheetName val="IMP (REACTOR)"/>
      <sheetName val="오산갈곳"/>
      <sheetName val="안정계산"/>
      <sheetName val="단면검토"/>
      <sheetName val="경비2내역"/>
      <sheetName val="현장관리비내역서"/>
      <sheetName val="포장복구집계"/>
      <sheetName val="조명시설"/>
      <sheetName val="일위대가목록"/>
      <sheetName val="DATA1"/>
      <sheetName val="Testing"/>
      <sheetName val="REACTION(USD지진시)"/>
      <sheetName val="안정검토"/>
      <sheetName val="REACTION(USE평시)"/>
      <sheetName val="단가대비표"/>
      <sheetName val="일위대가표 (2)"/>
      <sheetName val="계화배수"/>
      <sheetName val="I一般比"/>
      <sheetName val="AS포장복구 "/>
      <sheetName val="¼³°è¿¹»ê¼­"/>
      <sheetName val="¼ö·®Áý°è"/>
      <sheetName val="ÃÑ°ý"/>
      <sheetName val="Åä¸ñ"/>
      <sheetName val="°¡·Îµî³»¿ª¼­"/>
      <sheetName val="¼ö·®»êÃâ¼­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동력부하(도산)"/>
      <sheetName val="신우"/>
      <sheetName val="말뚝물량"/>
      <sheetName val="우수맨홀공제단위수량"/>
      <sheetName val="공구원가계산"/>
      <sheetName val="2000전체분"/>
      <sheetName val="입찰결과(DATA)"/>
      <sheetName val="일반수량"/>
      <sheetName val="일위대가표(유단가)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총괄내역서"/>
      <sheetName val="일위대가 집계표"/>
      <sheetName val="횡배수관토공수량"/>
      <sheetName val="원가"/>
      <sheetName val="지급자재"/>
      <sheetName val="부안일위"/>
      <sheetName val="7.1유효폭"/>
      <sheetName val="유기공정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정화조동내역"/>
      <sheetName val="BLOCK(1)"/>
      <sheetName val="단면치수"/>
      <sheetName val="DATE"/>
      <sheetName val="원가계산서"/>
      <sheetName val="Ampecity Data"/>
      <sheetName val="하중계산"/>
      <sheetName val="공사기본자료"/>
      <sheetName val="전기혼잡제경비(45)"/>
      <sheetName val="IBASE"/>
      <sheetName val="Cost bd-&quot;A&quot;"/>
      <sheetName val="갑지(추정)"/>
      <sheetName val=""/>
      <sheetName val="1호맨홀토공"/>
      <sheetName val="CONCRETE"/>
      <sheetName val="1-1"/>
    </sheetNames>
    <definedNames>
      <definedName name="Macro13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S포장복구 "/>
      <sheetName val="실행철강하도"/>
      <sheetName val="시중노임단가"/>
      <sheetName val="시운전연료"/>
      <sheetName val="최종견"/>
      <sheetName val="실행단가철(ems코드적용)"/>
      <sheetName val="을지"/>
      <sheetName val="집계"/>
      <sheetName val="조명시설"/>
      <sheetName val="수량산출"/>
      <sheetName val="wall"/>
      <sheetName val="Baby일위대가"/>
      <sheetName val="맨홀수량"/>
      <sheetName val="DATE"/>
      <sheetName val="내역서"/>
      <sheetName val="N賃率-職"/>
      <sheetName val="#REF"/>
      <sheetName val="인건비"/>
      <sheetName val="철거산출근거"/>
      <sheetName val="10단가~1"/>
      <sheetName val="내역"/>
      <sheetName val="설계서을"/>
      <sheetName val="단가산출"/>
      <sheetName val="증감내역서"/>
      <sheetName val="기초코드"/>
      <sheetName val="DATA입력"/>
      <sheetName val="총집계표"/>
      <sheetName val="bid"/>
      <sheetName val="2000년1차"/>
      <sheetName val="입찰"/>
      <sheetName val="현경"/>
      <sheetName val="집계표"/>
      <sheetName val="G.R300경비"/>
      <sheetName val="을"/>
      <sheetName val="기흥하도용"/>
      <sheetName val="s"/>
      <sheetName val="금액내역서"/>
      <sheetName val="코드표"/>
      <sheetName val="대창(장성)"/>
      <sheetName val="하도급대비"/>
      <sheetName val="견적대비표"/>
      <sheetName val="EQ"/>
      <sheetName val="예정(3)"/>
      <sheetName val="동원(3)"/>
      <sheetName val="내역(중앙)"/>
      <sheetName val="1차증가원가계산"/>
      <sheetName val="⑻동원인원산출서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炷舅?XLS]데이타'!$E$124"/>
      <sheetName val="ls]노임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소일위대가코드표"/>
      <sheetName val="炷舅?XLS"/>
      <sheetName val="ls"/>
      <sheetName val="토공사"/>
      <sheetName val="품셈집계표"/>
      <sheetName val="자재조사표(참고용)"/>
      <sheetName val="일반부표집계표"/>
      <sheetName val="간접"/>
      <sheetName val="원가계산"/>
      <sheetName val="품셈TABLE"/>
      <sheetName val="수목일위"/>
      <sheetName val="6호기"/>
      <sheetName val="Total"/>
      <sheetName val="가설공사비"/>
      <sheetName val="도로구조공사비"/>
      <sheetName val="도로토공공사비"/>
      <sheetName val="여수토공사비"/>
      <sheetName val="수목데이타"/>
      <sheetName val="표지 (2)"/>
      <sheetName val="2000.11월설계내역"/>
      <sheetName val="Sheet1"/>
      <sheetName val="Customer Databas"/>
      <sheetName val=""/>
      <sheetName val="건축2"/>
      <sheetName val="공종단가"/>
      <sheetName val="시설물일위"/>
      <sheetName val="가설공사"/>
      <sheetName val="단가결정"/>
      <sheetName val="내역아"/>
      <sheetName val="울타리"/>
      <sheetName val="문학간접"/>
      <sheetName val="원내역"/>
      <sheetName val="기타 정보통신공사"/>
      <sheetName val="설명"/>
      <sheetName val="노임단가"/>
      <sheetName val="단가조사"/>
      <sheetName val="갑  지"/>
      <sheetName val="수목표준대가"/>
      <sheetName val="참고"/>
      <sheetName val="공사개요"/>
      <sheetName val="기초일위"/>
      <sheetName val="장비별표(오거보링)(Ø400)(12M)"/>
      <sheetName val="단가대비표"/>
      <sheetName val="䈘목(중국단풍-)"/>
      <sheetName val="접속도로1"/>
      <sheetName val="평가데이터"/>
      <sheetName val="시설일위"/>
      <sheetName val="조명일위"/>
      <sheetName val="자재단가조사표-수목"/>
      <sheetName val="준검 내역서"/>
      <sheetName val="공종별원가계산"/>
      <sheetName val="화재 탐지 설비"/>
      <sheetName val="unit 4"/>
      <sheetName val="1"/>
      <sheetName val="2"/>
      <sheetName val="3"/>
      <sheetName val="4"/>
      <sheetName val="5"/>
      <sheetName val="전익자재"/>
      <sheetName val="수량산출서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간선계산"/>
      <sheetName val="1차증가원가계산"/>
      <sheetName val="직재"/>
      <sheetName val="재집"/>
      <sheetName val="금액"/>
      <sheetName val="골조시행"/>
      <sheetName val="일위대가(가설)"/>
      <sheetName val="기본단가표"/>
      <sheetName val="금액내역서"/>
      <sheetName val="총괄내역"/>
      <sheetName val="공종목록표"/>
      <sheetName val="교사기준면적(초등)"/>
      <sheetName val="금융비용"/>
      <sheetName val="단가 및 재료비"/>
      <sheetName val="단가산출2"/>
      <sheetName val="내역"/>
      <sheetName val="건축-물가변동"/>
      <sheetName val="데리네이타현황"/>
      <sheetName val="현장관리비"/>
      <sheetName val="이름표지정"/>
      <sheetName val="일위대가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Sheet1 (2)"/>
      <sheetName val="노무,재료"/>
      <sheetName val="9811"/>
      <sheetName val="49"/>
      <sheetName val="2000년1차"/>
      <sheetName val="2000전체분"/>
      <sheetName val="남양내역"/>
      <sheetName val="Sheet4"/>
      <sheetName val="A"/>
      <sheetName val="가감수량"/>
      <sheetName val="맨홀수량산출"/>
      <sheetName val="EACT10"/>
      <sheetName val="10공구일위"/>
      <sheetName val="별표집계"/>
      <sheetName val="자재단가"/>
      <sheetName val="9509"/>
      <sheetName val="노임(1차)"/>
      <sheetName val="시멘트"/>
      <sheetName val="철콘"/>
      <sheetName val="개인"/>
      <sheetName val="일위대가-1"/>
      <sheetName val="data"/>
      <sheetName val="직접경비"/>
      <sheetName val="직접인건비"/>
      <sheetName val="노임이"/>
      <sheetName val="총괄내역서"/>
      <sheetName val="입찰"/>
      <sheetName val="현경"/>
      <sheetName val="DANGA"/>
      <sheetName val="기초자료입력"/>
      <sheetName val="세부내역"/>
      <sheetName val="년도별시공"/>
      <sheetName val="단가"/>
      <sheetName val="DT"/>
      <sheetName val="롤러"/>
      <sheetName val="펌프차타설"/>
      <sheetName val="배수내역"/>
      <sheetName val="참조"/>
      <sheetName val="횡배수관토공수량"/>
      <sheetName val="전기혼잡제경비(45)"/>
      <sheetName val="견적시담(송포2공구)"/>
      <sheetName val="단가산출1"/>
      <sheetName val="현장"/>
      <sheetName val="비목군분류일위"/>
      <sheetName val="2공구산출내역"/>
      <sheetName val="토공산출(주차장)"/>
      <sheetName val="현장관리"/>
      <sheetName val="공통가설"/>
      <sheetName val="매입"/>
      <sheetName val="토공산출 (아파트)"/>
      <sheetName val="연습"/>
      <sheetName val="단가산출"/>
      <sheetName val="전주2本1"/>
      <sheetName val="조명시설"/>
      <sheetName val="1.설계조건"/>
      <sheetName val="품셈"/>
      <sheetName val="전체"/>
      <sheetName val="기계경비적용기준"/>
      <sheetName val="수목단가"/>
      <sheetName val="식재수량표"/>
      <sheetName val="식재일위"/>
      <sheetName val="간접비"/>
      <sheetName val="123"/>
      <sheetName val="전기"/>
      <sheetName val="공구원가계산"/>
      <sheetName val="중기사용료산출근거"/>
      <sheetName val="Mc1"/>
      <sheetName val="평가내역"/>
      <sheetName val="개소별수량산출"/>
      <sheetName val="토목주소"/>
      <sheetName val="공사비예산서(토목분)"/>
      <sheetName val="시설수량표"/>
      <sheetName val="교육종류"/>
      <sheetName val="수안보-MBR1"/>
      <sheetName val="일위"/>
      <sheetName val="산출내역서집계표"/>
      <sheetName val="DC-O-4-S(설명서)"/>
      <sheetName val="물가자료"/>
      <sheetName val="BID"/>
      <sheetName val="INPUT"/>
      <sheetName val="지주목시비량산출서"/>
      <sheetName val="Ⅶ-2.현장경비산출"/>
      <sheetName val="수량산출"/>
      <sheetName val="말고개터널조명전압강하"/>
      <sheetName val="자재 집계표"/>
      <sheetName val="내역(APT)"/>
      <sheetName val="기계설비-물가변동"/>
      <sheetName val="예산명세서"/>
      <sheetName val="설계명세서"/>
      <sheetName val="자료입력"/>
      <sheetName val="5 일위목록"/>
      <sheetName val="7 단가조사"/>
      <sheetName val="6 일위대가"/>
      <sheetName val="정렬"/>
      <sheetName val="E.P.T수량산출서"/>
      <sheetName val="파일의이용"/>
      <sheetName val="일위목록"/>
      <sheetName val="카렌스센터계량기설치공사"/>
      <sheetName val="입력자료"/>
      <sheetName val="골조대비내역"/>
      <sheetName val="설계서"/>
      <sheetName val="식재"/>
      <sheetName val="시설물"/>
      <sheetName val="식재출력용"/>
      <sheetName val="유지관리"/>
      <sheetName val="절감계산"/>
      <sheetName val="토공수량"/>
      <sheetName val="설계내역일위"/>
      <sheetName val="부하계산"/>
      <sheetName val="조건"/>
      <sheetName val="공내역"/>
      <sheetName val="밸브설치"/>
      <sheetName val="참조M"/>
      <sheetName val="일반부표"/>
      <sheetName val="실행간접비용"/>
      <sheetName val="合成単価作成表-BLDG"/>
      <sheetName val="삭제금지단가"/>
      <sheetName val="공사기본내용입력"/>
      <sheetName val="공통"/>
      <sheetName val="ABUT수량-A1"/>
      <sheetName val="시설물기초"/>
      <sheetName val="설계예산서"/>
      <sheetName val="퍼스트"/>
      <sheetName val="2.대외공문"/>
      <sheetName val="중기일위대가"/>
      <sheetName val="총괄표"/>
      <sheetName val="부하계산서"/>
      <sheetName val="대가표(품셈)"/>
      <sheetName val="공사별 가중치 산출근거(토목)"/>
      <sheetName val="가중치근거(조경)"/>
      <sheetName val="DB@Acess"/>
      <sheetName val="Civil"/>
      <sheetName val="준공정산"/>
      <sheetName val="견적"/>
      <sheetName val="단가표 (2)"/>
      <sheetName val="입찰안"/>
      <sheetName val="GAS"/>
      <sheetName val="공사요율산출표"/>
      <sheetName val="에너지동"/>
      <sheetName val="계수시트"/>
      <sheetName val="기초자료"/>
      <sheetName val="금융"/>
      <sheetName val="1차 내역서"/>
      <sheetName val="예가표"/>
      <sheetName val="관공일위대가"/>
      <sheetName val="충주"/>
      <sheetName val="상 부"/>
      <sheetName val="3.바닥판  "/>
      <sheetName val="SG"/>
      <sheetName val="공작물조직표(용배수)"/>
      <sheetName val="제수"/>
      <sheetName val="공기"/>
      <sheetName val="일위대가목차"/>
      <sheetName val="운동장 (2)"/>
      <sheetName val="동해title"/>
      <sheetName val="JUCKEYK"/>
      <sheetName val="단위단가"/>
      <sheetName val="부대공Ⅱ"/>
      <sheetName val="경산"/>
      <sheetName val="가도공"/>
      <sheetName val="현관"/>
      <sheetName val="인원"/>
      <sheetName val="전선 및 전선관"/>
      <sheetName val="귀래 설계 공내역서"/>
      <sheetName val="MOTOR"/>
      <sheetName val="소야공정계획표"/>
      <sheetName val="주관사업"/>
      <sheetName val="공통비총괄표"/>
      <sheetName val="시추주상도"/>
      <sheetName val="건축(을)"/>
      <sheetName val="근거(기밀댐퍼)"/>
      <sheetName val="기성청구"/>
      <sheetName val="약품설비"/>
      <sheetName val="기기리스트"/>
      <sheetName val="퇴직금(울산천상)"/>
      <sheetName val="설계내역서"/>
      <sheetName val="부대공1(65-77,93-95)"/>
      <sheetName val="부대공2(78-"/>
      <sheetName val="구조물공1(51~56)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예산갑지"/>
      <sheetName val="총괄표1"/>
      <sheetName val="토공집계"/>
      <sheetName val="설계내역"/>
      <sheetName val="설계내"/>
      <sheetName val="견적율"/>
      <sheetName val="와동25-3(변경)"/>
      <sheetName val="일위집계표"/>
      <sheetName val="4-10"/>
      <sheetName val="자료"/>
      <sheetName val="간선"/>
      <sheetName val="전압"/>
      <sheetName val="조도"/>
      <sheetName val="동력"/>
      <sheetName val="내역서2안"/>
      <sheetName val="간지"/>
      <sheetName val="배수공"/>
      <sheetName val="BH"/>
      <sheetName val="SCHE"/>
      <sheetName val="정부노임단가"/>
      <sheetName val="설계"/>
      <sheetName val="산출근거"/>
      <sheetName val="주요항목별"/>
      <sheetName val="WORK"/>
      <sheetName val="자단"/>
      <sheetName val="인공산출"/>
      <sheetName val="조명율표"/>
      <sheetName val="내역서01"/>
      <sheetName val="사전공사"/>
      <sheetName val="적용기준"/>
      <sheetName val="공종집계"/>
      <sheetName val="노무비단가"/>
      <sheetName val="천방교접속"/>
      <sheetName val="D&amp;P특기사항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지수"/>
      <sheetName val="대치판정"/>
      <sheetName val="JUCK"/>
      <sheetName val="11월"/>
      <sheetName val="발생토"/>
      <sheetName val="EQT-ESTN"/>
      <sheetName val="부안일위"/>
      <sheetName val="위치조서"/>
      <sheetName val="과세내역(세부)"/>
      <sheetName val="단가비교"/>
      <sheetName val="평교-내역"/>
      <sheetName val="날개벽(좌,우=60도-4개)"/>
      <sheetName val="사급자재"/>
      <sheetName val="1안"/>
      <sheetName val="정화조방수미장"/>
      <sheetName val="코드"/>
      <sheetName val="인건비"/>
      <sheetName val="03하반기내역서"/>
      <sheetName val="04상반기"/>
      <sheetName val="약품공급2"/>
      <sheetName val="평형별수량표"/>
      <sheetName val="가설개략"/>
      <sheetName val="을지"/>
      <sheetName val="평당"/>
      <sheetName val="매입세"/>
      <sheetName val="창호"/>
      <sheetName val="PW3"/>
      <sheetName val="PW4"/>
      <sheetName val="SC1"/>
      <sheetName val="PE"/>
      <sheetName val="PM"/>
      <sheetName val="TR"/>
      <sheetName val="cable-data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설계예시"/>
      <sheetName val="품셈표"/>
      <sheetName val="계산내역(설비)"/>
      <sheetName val="공정코드"/>
      <sheetName val="Ⅶ-2_현장경비산출"/>
      <sheetName val="귀래_설계_공내역서"/>
      <sheetName val="자재_집계표"/>
      <sheetName val="5_일위목록"/>
      <sheetName val="7_단가조사"/>
      <sheetName val="6_일위대가"/>
      <sheetName val="E_P_T수량산출서"/>
      <sheetName val="전선_및_전선관"/>
      <sheetName val="GAS저장소"/>
      <sheetName val="라인마킹"/>
      <sheetName val="위험물저장소"/>
      <sheetName val="일반창고동"/>
      <sheetName val="기초1"/>
      <sheetName val="참조(2)"/>
      <sheetName val="제잡비"/>
      <sheetName val="토집"/>
      <sheetName val="가스(내역)"/>
      <sheetName val="ITEM"/>
      <sheetName val="22인공"/>
      <sheetName val="JOIN(2span)"/>
      <sheetName val="바닥판"/>
      <sheetName val="주빔의 설계"/>
      <sheetName val="철근량산정및사용성검토"/>
      <sheetName val="입력DATA"/>
      <sheetName val="노무비"/>
      <sheetName val="1호인버트수량"/>
      <sheetName val="석축설면"/>
      <sheetName val="법면단"/>
      <sheetName val="설계조건"/>
      <sheetName val="안정계산"/>
      <sheetName val="단면검토"/>
      <sheetName val="계약내역서(을지)"/>
      <sheetName val="토공집계표"/>
      <sheetName val="날개벽수량표"/>
      <sheetName val="bearing"/>
      <sheetName val="단가표_(2)"/>
      <sheetName val="잡비"/>
      <sheetName val="투찰금액"/>
      <sheetName val="지급자재"/>
      <sheetName val="가스내역"/>
      <sheetName val="가격조사서"/>
      <sheetName val="부대내역"/>
      <sheetName val="제잡비집계"/>
      <sheetName val="가설건물"/>
      <sheetName val="70%"/>
      <sheetName val="터널조도"/>
      <sheetName val="EQUIP-H"/>
      <sheetName val="건축내역서"/>
      <sheetName val="설비내역서"/>
      <sheetName val="전기내역서"/>
      <sheetName val="담장산출"/>
      <sheetName val="전기일위대가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관리,공감"/>
      <sheetName val="총괄"/>
      <sheetName val="ENTRY"/>
      <sheetName val="참고자료"/>
      <sheetName val="진주방향"/>
      <sheetName val=" 견적서"/>
      <sheetName val="하수급견적대비"/>
      <sheetName val="기성내역"/>
      <sheetName val="공사비집계표"/>
      <sheetName val="동력부하계산"/>
      <sheetName val="炷舅_XLS_데이타'!$E$124"/>
      <sheetName val="ls_노임"/>
      <sheetName val="炷舅_XLS"/>
      <sheetName val="가격비"/>
      <sheetName val="투자효율분석"/>
      <sheetName val="오억미만"/>
      <sheetName val="공사발의서"/>
      <sheetName val="S0"/>
      <sheetName val="3.공통공사대비"/>
      <sheetName val="전차선로 물량표"/>
      <sheetName val="한강운반비"/>
      <sheetName val="자재"/>
      <sheetName val="공통(20-91)"/>
      <sheetName val="Sheet6"/>
      <sheetName val="목차 "/>
      <sheetName val="계획서"/>
      <sheetName val="연장"/>
      <sheetName val="위치도(점용허가용)"/>
      <sheetName val="신청서"/>
      <sheetName val="기계실 D200"/>
      <sheetName val="자"/>
      <sheetName val="노"/>
      <sheetName val="6PILE  (돌출)"/>
      <sheetName val="가설"/>
      <sheetName val="구조포설"/>
      <sheetName val="복구"/>
      <sheetName val="부대"/>
      <sheetName val="부호표"/>
      <sheetName val="토공"/>
      <sheetName val="월별"/>
      <sheetName val="FB25JN"/>
      <sheetName val="당초내역서"/>
      <sheetName val="기성2"/>
      <sheetName val="실행철강하도"/>
      <sheetName val="예정(3)"/>
      <sheetName val="9GNG운반"/>
      <sheetName val="설계가"/>
      <sheetName val="01"/>
      <sheetName val="토목"/>
      <sheetName val="전기공사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Y-WORK"/>
      <sheetName val="을"/>
      <sheetName val="영업.일1"/>
      <sheetName val="전등설비"/>
      <sheetName val="영창26"/>
      <sheetName val="Front"/>
      <sheetName val="wall"/>
      <sheetName val="설명서"/>
      <sheetName val="예정공정표"/>
      <sheetName val="표지1"/>
      <sheetName val="수량집계표"/>
      <sheetName val="공종별수량집계"/>
      <sheetName val="부하(성남)"/>
      <sheetName val="자판실행"/>
      <sheetName val="COVER"/>
      <sheetName val="단목"/>
      <sheetName val="토목수량"/>
      <sheetName val="성곽내역서"/>
      <sheetName val="재료단가"/>
      <sheetName val="이름정의"/>
      <sheetName val="초기화면"/>
      <sheetName val="공사비산출내역"/>
      <sheetName val="현장조사"/>
      <sheetName val="요약&amp;결과"/>
      <sheetName val="연돌일위집계"/>
      <sheetName val="토공실행"/>
      <sheetName val="원가"/>
      <sheetName val="N賃率-職"/>
      <sheetName val="단면 (2)"/>
      <sheetName val="b_balju"/>
      <sheetName val="배수판"/>
      <sheetName val="전계가"/>
      <sheetName val="TEL"/>
      <sheetName val="PAINT"/>
      <sheetName val="말뚝지지력산정"/>
      <sheetName val="대공종"/>
      <sheetName val="실행"/>
      <sheetName val="수량집계"/>
      <sheetName val="A-4"/>
      <sheetName val="교대시점"/>
      <sheetName val="설계기준"/>
      <sheetName val="2.2.10.샤시등"/>
      <sheetName val="내역1"/>
      <sheetName val="신표지1"/>
      <sheetName val="인제내역"/>
      <sheetName val="sub"/>
      <sheetName val="인부신상자료"/>
      <sheetName val="EJ"/>
      <sheetName val="소요자재"/>
      <sheetName val="노무산출서"/>
      <sheetName val="횡배수관수량집계"/>
      <sheetName val="횡배수관기초"/>
      <sheetName val="기성내역서표지"/>
      <sheetName val="1.가설"/>
      <sheetName val="4.목공사"/>
      <sheetName val="덕소내역"/>
      <sheetName val="기계경비일람"/>
      <sheetName val="기타경비"/>
      <sheetName val="잔토처리"/>
      <sheetName val="터파기,되메우기,램머,코아"/>
      <sheetName val="절단,포장깨기"/>
      <sheetName val="G.R300경비"/>
      <sheetName val="가감수량(2호)"/>
      <sheetName val="맨홀수량산출(2호)"/>
      <sheetName val="수목데이타 "/>
      <sheetName val="기준액"/>
      <sheetName val="각종단가"/>
      <sheetName val="일위대가목록"/>
      <sheetName val="우수공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3차준공"/>
      <sheetName val="MAIN"/>
      <sheetName val="단면가정"/>
      <sheetName val="견적서"/>
      <sheetName val="철거산출근거"/>
      <sheetName val="환경기계공정표 (3)"/>
      <sheetName val="3.하중산정4.지지력"/>
      <sheetName val="관내역"/>
      <sheetName val="내역서-전체낙찰율"/>
      <sheetName val="2호맨홀공제수량"/>
      <sheetName val="구조물철거타공정이월"/>
      <sheetName val="소방"/>
      <sheetName val="현장관리비 산출내역"/>
      <sheetName val="테이블"/>
      <sheetName val="수로단위수량"/>
      <sheetName val="Cost bd-&quot;A&quot;"/>
      <sheetName val="설계변경조서"/>
      <sheetName val="TRE TABLE"/>
      <sheetName val="TB-내역서"/>
      <sheetName val="Sheet13"/>
      <sheetName val="발전기"/>
      <sheetName val="Sheet14"/>
      <sheetName val="대비표"/>
      <sheetName val="투입비"/>
      <sheetName val="철근량"/>
      <sheetName val="邅☳"/>
      <sheetName val="GAEYO"/>
      <sheetName val="영동(D)"/>
      <sheetName val="방호시설검토"/>
      <sheetName val="98지급계획"/>
      <sheetName val="실행(표지,갑,을)"/>
      <sheetName val="-배수구조물⳵토공"/>
      <sheetName val="경상비"/>
      <sheetName val="내역서(전기)"/>
      <sheetName val="D16"/>
      <sheetName val="D25"/>
      <sheetName val="D22"/>
      <sheetName val="인사자료총집계"/>
      <sheetName val="신.분"/>
      <sheetName val="(A)내역서"/>
      <sheetName val="신우"/>
      <sheetName val="7단가"/>
      <sheetName val="원형1호맨홀토공수량"/>
      <sheetName val="2.가로등(영구)"/>
      <sheetName val="건축공사집계"/>
      <sheetName val="H-pile(298x299)"/>
      <sheetName val="H-pile(250x250)"/>
      <sheetName val="날개벽"/>
      <sheetName val="단위수량산출"/>
      <sheetName val="환율 및 노임"/>
      <sheetName val="속 일위대가"/>
      <sheetName val="우배수"/>
      <sheetName val="원형맨홀수량"/>
      <sheetName val="2000,9월 일위"/>
      <sheetName val="품의서(0217)"/>
      <sheetName val="월별입차량"/>
      <sheetName val="tggwan(mac)"/>
      <sheetName val="시화점실행"/>
      <sheetName val="타견적(을)"/>
      <sheetName val="부시수량"/>
      <sheetName val="고개가설"/>
      <sheetName val="MAT"/>
      <sheetName val="자금청구"/>
      <sheetName val="기성고조서 "/>
      <sheetName val="봉급(직영)"/>
      <sheetName val="200"/>
      <sheetName val="기타공사"/>
      <sheetName val="단청(제외)"/>
      <sheetName val="목공집계"/>
      <sheetName val="미장(2)"/>
      <sheetName val="운반"/>
      <sheetName val="지붕(기와)"/>
      <sheetName val="경비산출"/>
      <sheetName val="안정검토(온1)"/>
      <sheetName val="잡철물"/>
      <sheetName val="신규품셈목차"/>
      <sheetName val="시중노임단가"/>
      <sheetName val="건축공사"/>
      <sheetName val="총괄집계표"/>
      <sheetName val="견적대비"/>
      <sheetName val="일위(PN)"/>
      <sheetName val="6.가격조사서 "/>
      <sheetName val="현장관리비 "/>
      <sheetName val="코드표"/>
      <sheetName val="1.설계기준"/>
      <sheetName val="HVAC"/>
      <sheetName val="날개벽(시점좌측)"/>
      <sheetName val="도시가스현황"/>
      <sheetName val="결재갑지"/>
      <sheetName val="통합내역"/>
      <sheetName val="재정비직인"/>
      <sheetName val="자재단가대비표"/>
      <sheetName val="식재일위대가"/>
      <sheetName val="CC16-내역서"/>
      <sheetName val="단위수량"/>
      <sheetName val="일위대가(건축)"/>
      <sheetName val="내2"/>
      <sheetName val="직노"/>
      <sheetName val="경비"/>
      <sheetName val="I一般比"/>
      <sheetName val="경율산정.XLS"/>
      <sheetName val="table"/>
      <sheetName val="차수"/>
      <sheetName val="Ȁ_x0004_夁瓅"/>
      <sheetName val="기초공"/>
      <sheetName val="기둥(원형)"/>
      <sheetName val="관기성공.내"/>
      <sheetName val="프랜트면허"/>
      <sheetName val="cal"/>
      <sheetName val="단위세대물량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간선토공재집"/>
      <sheetName val="지선토공재집"/>
      <sheetName val="1공구내역서(1)"/>
      <sheetName val="결재판(삭제하지말아주세요)"/>
      <sheetName val="O＆P"/>
      <sheetName val="일위_파일"/>
      <sheetName val="3BL공동구 수량"/>
      <sheetName val="XL4Poppy"/>
      <sheetName val="자재표"/>
      <sheetName val="기구조직"/>
      <sheetName val="집계"/>
      <sheetName val="예가비교표"/>
      <sheetName val="설계서(본관)"/>
      <sheetName val="우각부보강"/>
      <sheetName val="공사원가"/>
      <sheetName val="3.바닥판설계"/>
      <sheetName val="중갑지"/>
      <sheetName val="내역서(기성청구)"/>
      <sheetName val="청천내"/>
      <sheetName val="산출2-기기동력"/>
      <sheetName val="인건비 "/>
      <sheetName val="X17-TOTAL"/>
      <sheetName val="P-산#1-1(WOWA1)"/>
      <sheetName val="증감내역서"/>
      <sheetName val="현장지지물물량"/>
      <sheetName val="수입"/>
      <sheetName val="DATA1"/>
      <sheetName val="내역(토목)"/>
      <sheetName val="대비표(토공1안)"/>
      <sheetName val="직원투입계획"/>
      <sheetName val="36+45-113-18+19+20I"/>
      <sheetName val="부속동"/>
      <sheetName val="연결임시"/>
      <sheetName val="환율표"/>
      <sheetName val="공사비총괄표"/>
      <sheetName val="표  지"/>
      <sheetName val="노임 단가"/>
      <sheetName val="3연box"/>
      <sheetName val="단 box"/>
      <sheetName val="CODE"/>
      <sheetName val="99.12"/>
      <sheetName val="교각1"/>
      <sheetName val="재정비내역"/>
      <sheetName val="지적고시내역"/>
      <sheetName val="VXXXXX"/>
      <sheetName val="입출재고현황 (2)"/>
      <sheetName val="암거단위"/>
      <sheetName val="횡 연장"/>
      <sheetName val="노 무 비"/>
      <sheetName val="중기사용료"/>
      <sheetName val="계정"/>
      <sheetName val="별표 "/>
      <sheetName val="무시"/>
      <sheetName val="전익정산집계"/>
      <sheetName val="단가 산출서(산근#1~#102)"/>
      <sheetName val="남양시작동자105노65기1.3화1.2"/>
      <sheetName val="남양시작동010313100%"/>
      <sheetName val="조명율"/>
      <sheetName val="항목등록"/>
      <sheetName val="남양구조시험동"/>
      <sheetName val="48일위"/>
      <sheetName val="48수량"/>
      <sheetName val="22수량"/>
      <sheetName val="49일위"/>
      <sheetName val="22일위"/>
      <sheetName val="49수량"/>
      <sheetName val="빙장비사양"/>
      <sheetName val="장비사양"/>
      <sheetName val="LF자재단가"/>
      <sheetName val="※참고자료※"/>
      <sheetName val="단중표-ST"/>
      <sheetName val="기준표"/>
      <sheetName val="선급금신청서"/>
      <sheetName val="철집"/>
      <sheetName val="Factor"/>
      <sheetName val="General Data"/>
      <sheetName val="1안내역"/>
      <sheetName val="공사대장"/>
      <sheetName val="토적계산"/>
      <sheetName val="토목-물가"/>
      <sheetName val="F4-F7"/>
      <sheetName val="내역표지"/>
      <sheetName val="단가(자재)"/>
      <sheetName val="단가(노임)"/>
      <sheetName val="기초목록"/>
      <sheetName val="열린교실"/>
      <sheetName val="EQUIP LIST"/>
      <sheetName val="1단계"/>
      <sheetName val="단가입력"/>
      <sheetName val="장비가동"/>
      <sheetName val="XXXXXX"/>
      <sheetName val="아파트"/>
      <sheetName val="부대시설"/>
      <sheetName val="안내"/>
      <sheetName val="입력"/>
      <sheetName val="대비"/>
      <sheetName val="설계내역서 "/>
      <sheetName val="소비자가"/>
      <sheetName val="날개벽(좌,우=45도,75도)"/>
      <sheetName val="샘플표지"/>
      <sheetName val="평형별㓈_x0019_؟"/>
      <sheetName val="앉음벽 (2)"/>
      <sheetName val="투찰내역"/>
      <sheetName val="교대철근집계"/>
      <sheetName val="마포토정"/>
      <sheetName val="건축공사수량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PriceSummary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동일대내"/>
      <sheetName val="설비2차"/>
      <sheetName val="고창방향"/>
      <sheetName val="내역서1"/>
      <sheetName val="토공총괄표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0.09</v>
          </cell>
        </row>
        <row r="18">
          <cell r="B18">
            <v>0.14000000000000001</v>
          </cell>
          <cell r="C18">
            <v>0.09</v>
          </cell>
        </row>
        <row r="19">
          <cell r="B19">
            <v>0.23</v>
          </cell>
          <cell r="C19">
            <v>0.14000000000000001</v>
          </cell>
        </row>
        <row r="20">
          <cell r="B20">
            <v>0.32</v>
          </cell>
          <cell r="C20">
            <v>0.19</v>
          </cell>
        </row>
        <row r="22">
          <cell r="B22">
            <v>0.5</v>
          </cell>
          <cell r="C22">
            <v>0.28999999999999998</v>
          </cell>
        </row>
        <row r="24">
          <cell r="B24">
            <v>0.68</v>
          </cell>
          <cell r="C24">
            <v>0.39</v>
          </cell>
        </row>
        <row r="48">
          <cell r="B48">
            <v>0.11</v>
          </cell>
          <cell r="C48">
            <v>7.0000000000000007E-2</v>
          </cell>
        </row>
        <row r="49">
          <cell r="B49">
            <v>0.17</v>
          </cell>
          <cell r="C49">
            <v>0.1</v>
          </cell>
        </row>
        <row r="50">
          <cell r="B50">
            <v>0.23</v>
          </cell>
          <cell r="C50">
            <v>0.14000000000000001</v>
          </cell>
        </row>
        <row r="51">
          <cell r="B51">
            <v>0.3</v>
          </cell>
          <cell r="C51">
            <v>0.18</v>
          </cell>
        </row>
        <row r="52">
          <cell r="B52">
            <v>0.37</v>
          </cell>
          <cell r="C52">
            <v>0.22</v>
          </cell>
        </row>
        <row r="54">
          <cell r="B54">
            <v>0.51</v>
          </cell>
          <cell r="C54">
            <v>0.3</v>
          </cell>
        </row>
        <row r="56">
          <cell r="B56">
            <v>0.65</v>
          </cell>
          <cell r="C56">
            <v>0.39</v>
          </cell>
        </row>
        <row r="59">
          <cell r="B59">
            <v>0.87</v>
          </cell>
          <cell r="C59">
            <v>0.52</v>
          </cell>
        </row>
      </sheetData>
      <sheetData sheetId="4" refreshError="1"/>
      <sheetData sheetId="5" refreshError="1">
        <row r="2">
          <cell r="E2">
            <v>23200</v>
          </cell>
        </row>
        <row r="3">
          <cell r="E3">
            <v>44600</v>
          </cell>
        </row>
        <row r="4">
          <cell r="E4">
            <v>66500</v>
          </cell>
        </row>
        <row r="5">
          <cell r="E5">
            <v>123000</v>
          </cell>
        </row>
        <row r="6">
          <cell r="E6">
            <v>3600</v>
          </cell>
        </row>
        <row r="7">
          <cell r="E7">
            <v>6400</v>
          </cell>
        </row>
        <row r="8">
          <cell r="E8">
            <v>13000</v>
          </cell>
        </row>
        <row r="9">
          <cell r="E9">
            <v>22300</v>
          </cell>
        </row>
        <row r="10">
          <cell r="E10">
            <v>47700</v>
          </cell>
        </row>
        <row r="11">
          <cell r="E11">
            <v>203800</v>
          </cell>
        </row>
        <row r="12">
          <cell r="E12">
            <v>407710</v>
          </cell>
        </row>
        <row r="13">
          <cell r="E13">
            <v>815430</v>
          </cell>
        </row>
        <row r="14">
          <cell r="E14">
            <v>1630860</v>
          </cell>
        </row>
        <row r="15">
          <cell r="E15">
            <v>6100</v>
          </cell>
        </row>
        <row r="16">
          <cell r="E16">
            <v>9700</v>
          </cell>
        </row>
        <row r="17">
          <cell r="E17">
            <v>13500</v>
          </cell>
        </row>
        <row r="18">
          <cell r="E18">
            <v>20800</v>
          </cell>
        </row>
        <row r="19">
          <cell r="E19">
            <v>37500</v>
          </cell>
        </row>
        <row r="20">
          <cell r="E20">
            <v>18600</v>
          </cell>
        </row>
        <row r="21">
          <cell r="E21">
            <v>42000</v>
          </cell>
        </row>
        <row r="22">
          <cell r="E22">
            <v>41500</v>
          </cell>
        </row>
        <row r="23">
          <cell r="E23">
            <v>68250</v>
          </cell>
        </row>
        <row r="24">
          <cell r="E24">
            <v>76100</v>
          </cell>
        </row>
        <row r="25">
          <cell r="E25">
            <v>157500</v>
          </cell>
        </row>
        <row r="26">
          <cell r="E26">
            <v>127000</v>
          </cell>
        </row>
        <row r="27">
          <cell r="E27">
            <v>380</v>
          </cell>
        </row>
        <row r="28">
          <cell r="E28">
            <v>910</v>
          </cell>
        </row>
        <row r="29">
          <cell r="E29">
            <v>1400</v>
          </cell>
        </row>
        <row r="30">
          <cell r="E30">
            <v>3460</v>
          </cell>
        </row>
        <row r="31">
          <cell r="E31">
            <v>3100</v>
          </cell>
        </row>
        <row r="32">
          <cell r="E32">
            <v>5300</v>
          </cell>
        </row>
        <row r="33">
          <cell r="E33">
            <v>8500</v>
          </cell>
        </row>
        <row r="34">
          <cell r="E34">
            <v>23700</v>
          </cell>
        </row>
        <row r="35">
          <cell r="E35">
            <v>71170</v>
          </cell>
        </row>
        <row r="36">
          <cell r="E36">
            <v>4070</v>
          </cell>
        </row>
        <row r="37">
          <cell r="E37">
            <v>5100</v>
          </cell>
        </row>
        <row r="38">
          <cell r="E38">
            <v>10000</v>
          </cell>
        </row>
        <row r="39">
          <cell r="E39">
            <v>23500</v>
          </cell>
        </row>
        <row r="40">
          <cell r="E40">
            <v>45600</v>
          </cell>
        </row>
        <row r="42">
          <cell r="E42">
            <v>27000</v>
          </cell>
        </row>
        <row r="44">
          <cell r="E44">
            <v>2200</v>
          </cell>
        </row>
        <row r="45">
          <cell r="E45">
            <v>3200</v>
          </cell>
        </row>
        <row r="47">
          <cell r="E47">
            <v>22400</v>
          </cell>
        </row>
        <row r="48">
          <cell r="E48">
            <v>271810</v>
          </cell>
        </row>
        <row r="49">
          <cell r="E49">
            <v>327470</v>
          </cell>
        </row>
        <row r="50">
          <cell r="E50">
            <v>427240</v>
          </cell>
        </row>
        <row r="51">
          <cell r="E51">
            <v>1500</v>
          </cell>
        </row>
        <row r="52">
          <cell r="E52">
            <v>2200</v>
          </cell>
        </row>
        <row r="53">
          <cell r="E53">
            <v>5800</v>
          </cell>
        </row>
        <row r="54">
          <cell r="E54">
            <v>14000</v>
          </cell>
        </row>
        <row r="55">
          <cell r="E55">
            <v>20000</v>
          </cell>
        </row>
        <row r="56">
          <cell r="E56">
            <v>30100</v>
          </cell>
        </row>
        <row r="57">
          <cell r="E57">
            <v>45200</v>
          </cell>
        </row>
        <row r="58">
          <cell r="E58">
            <v>13500</v>
          </cell>
        </row>
        <row r="59">
          <cell r="E59">
            <v>25600</v>
          </cell>
        </row>
        <row r="60">
          <cell r="E60">
            <v>55600</v>
          </cell>
        </row>
        <row r="61">
          <cell r="E61">
            <v>13600</v>
          </cell>
        </row>
        <row r="62">
          <cell r="E62">
            <v>42500</v>
          </cell>
        </row>
        <row r="63">
          <cell r="E63">
            <v>50400</v>
          </cell>
        </row>
        <row r="64">
          <cell r="E64">
            <v>82000</v>
          </cell>
        </row>
        <row r="65">
          <cell r="E65">
            <v>18900</v>
          </cell>
        </row>
        <row r="66">
          <cell r="E66">
            <v>52600</v>
          </cell>
        </row>
        <row r="67">
          <cell r="E67">
            <v>98600</v>
          </cell>
        </row>
        <row r="68">
          <cell r="E68">
            <v>148200</v>
          </cell>
        </row>
        <row r="69">
          <cell r="E69">
            <v>48200</v>
          </cell>
        </row>
        <row r="70">
          <cell r="E70">
            <v>164700</v>
          </cell>
        </row>
        <row r="71">
          <cell r="E71">
            <v>294200</v>
          </cell>
        </row>
        <row r="72">
          <cell r="E72">
            <v>411900</v>
          </cell>
        </row>
        <row r="73">
          <cell r="E73">
            <v>258900</v>
          </cell>
        </row>
        <row r="74">
          <cell r="E74">
            <v>482500</v>
          </cell>
        </row>
        <row r="75">
          <cell r="E75">
            <v>765000</v>
          </cell>
        </row>
        <row r="76">
          <cell r="E76">
            <v>5800</v>
          </cell>
        </row>
        <row r="77">
          <cell r="E77">
            <v>12900</v>
          </cell>
        </row>
        <row r="78">
          <cell r="E78">
            <v>29400</v>
          </cell>
        </row>
        <row r="79">
          <cell r="E79">
            <v>52000</v>
          </cell>
        </row>
        <row r="80">
          <cell r="E80">
            <v>91700</v>
          </cell>
        </row>
        <row r="81">
          <cell r="E81">
            <v>12000</v>
          </cell>
        </row>
        <row r="82">
          <cell r="E82">
            <v>18600</v>
          </cell>
        </row>
        <row r="83">
          <cell r="E83">
            <v>33600</v>
          </cell>
        </row>
        <row r="84">
          <cell r="E84">
            <v>61800</v>
          </cell>
        </row>
        <row r="85">
          <cell r="E85">
            <v>244540</v>
          </cell>
        </row>
        <row r="86">
          <cell r="E86">
            <v>24800</v>
          </cell>
        </row>
        <row r="87">
          <cell r="E87">
            <v>36600</v>
          </cell>
        </row>
        <row r="88">
          <cell r="E88">
            <v>54300</v>
          </cell>
        </row>
        <row r="89">
          <cell r="E89">
            <v>85200</v>
          </cell>
        </row>
        <row r="90">
          <cell r="E90">
            <v>220600</v>
          </cell>
        </row>
        <row r="91">
          <cell r="E91">
            <v>367400</v>
          </cell>
        </row>
        <row r="92">
          <cell r="E92">
            <v>4600</v>
          </cell>
        </row>
        <row r="93">
          <cell r="E93">
            <v>7200</v>
          </cell>
        </row>
        <row r="94">
          <cell r="E94">
            <v>13200</v>
          </cell>
        </row>
        <row r="95">
          <cell r="E95">
            <v>30300</v>
          </cell>
        </row>
        <row r="96">
          <cell r="E96">
            <v>164700</v>
          </cell>
        </row>
        <row r="97">
          <cell r="E97">
            <v>12000</v>
          </cell>
        </row>
        <row r="98">
          <cell r="E98">
            <v>19600</v>
          </cell>
        </row>
        <row r="100">
          <cell r="E100">
            <v>64400</v>
          </cell>
        </row>
        <row r="101">
          <cell r="E101">
            <v>20100</v>
          </cell>
        </row>
        <row r="102">
          <cell r="E102">
            <v>30500</v>
          </cell>
        </row>
        <row r="103">
          <cell r="E103">
            <v>63000</v>
          </cell>
        </row>
        <row r="105">
          <cell r="E105">
            <v>173000</v>
          </cell>
        </row>
        <row r="106">
          <cell r="E106">
            <v>361000</v>
          </cell>
        </row>
        <row r="107">
          <cell r="E107">
            <v>476170</v>
          </cell>
        </row>
        <row r="108">
          <cell r="E108">
            <v>663000</v>
          </cell>
        </row>
        <row r="109">
          <cell r="E109">
            <v>998000</v>
          </cell>
        </row>
        <row r="110">
          <cell r="E110">
            <v>2224530</v>
          </cell>
        </row>
        <row r="111">
          <cell r="E111">
            <v>23600</v>
          </cell>
        </row>
        <row r="112">
          <cell r="E112">
            <v>72600</v>
          </cell>
        </row>
        <row r="113">
          <cell r="E113">
            <v>175300</v>
          </cell>
        </row>
        <row r="114">
          <cell r="E114">
            <v>600</v>
          </cell>
        </row>
        <row r="115">
          <cell r="E115">
            <v>29300</v>
          </cell>
        </row>
        <row r="116">
          <cell r="E116">
            <v>82300</v>
          </cell>
        </row>
        <row r="117">
          <cell r="E117">
            <v>120000</v>
          </cell>
        </row>
        <row r="118">
          <cell r="E118">
            <v>180000</v>
          </cell>
        </row>
        <row r="119">
          <cell r="E119">
            <v>8300</v>
          </cell>
        </row>
        <row r="120">
          <cell r="E120">
            <v>25200</v>
          </cell>
        </row>
        <row r="121">
          <cell r="E121">
            <v>25500</v>
          </cell>
        </row>
        <row r="122">
          <cell r="E122">
            <v>49100</v>
          </cell>
        </row>
        <row r="123">
          <cell r="E123">
            <v>81700</v>
          </cell>
        </row>
        <row r="124">
          <cell r="E124">
            <v>25100</v>
          </cell>
        </row>
        <row r="125">
          <cell r="E125">
            <v>40000</v>
          </cell>
        </row>
        <row r="126">
          <cell r="E126">
            <v>77200</v>
          </cell>
        </row>
        <row r="127">
          <cell r="E127">
            <v>136000</v>
          </cell>
        </row>
        <row r="128">
          <cell r="E128">
            <v>2600</v>
          </cell>
        </row>
        <row r="129">
          <cell r="E129">
            <v>8030</v>
          </cell>
        </row>
        <row r="130">
          <cell r="E130">
            <v>12650</v>
          </cell>
        </row>
        <row r="131">
          <cell r="E131">
            <v>10000</v>
          </cell>
        </row>
        <row r="132">
          <cell r="E132">
            <v>18000</v>
          </cell>
        </row>
        <row r="133">
          <cell r="E133">
            <v>36000</v>
          </cell>
        </row>
        <row r="134">
          <cell r="E134">
            <v>54700</v>
          </cell>
        </row>
        <row r="135">
          <cell r="E135">
            <v>97500</v>
          </cell>
        </row>
        <row r="136">
          <cell r="E136">
            <v>289060</v>
          </cell>
        </row>
        <row r="137">
          <cell r="E137">
            <v>12500</v>
          </cell>
        </row>
        <row r="138">
          <cell r="E138">
            <v>23600</v>
          </cell>
        </row>
        <row r="139">
          <cell r="E139">
            <v>43800</v>
          </cell>
        </row>
        <row r="140">
          <cell r="E140">
            <v>81100</v>
          </cell>
        </row>
        <row r="141">
          <cell r="E141">
            <v>2300</v>
          </cell>
        </row>
        <row r="142">
          <cell r="E142">
            <v>10500</v>
          </cell>
        </row>
        <row r="143">
          <cell r="E143">
            <v>16100</v>
          </cell>
        </row>
        <row r="144">
          <cell r="E144">
            <v>33500</v>
          </cell>
        </row>
        <row r="145">
          <cell r="E145">
            <v>4800</v>
          </cell>
        </row>
        <row r="146">
          <cell r="E146">
            <v>11200</v>
          </cell>
        </row>
        <row r="147">
          <cell r="E147">
            <v>21000</v>
          </cell>
        </row>
        <row r="148">
          <cell r="E148">
            <v>180000</v>
          </cell>
        </row>
        <row r="149">
          <cell r="E149">
            <v>308700</v>
          </cell>
        </row>
        <row r="150">
          <cell r="E150">
            <v>372960</v>
          </cell>
        </row>
        <row r="151">
          <cell r="E151">
            <v>406000</v>
          </cell>
        </row>
        <row r="152">
          <cell r="E152">
            <v>1662040</v>
          </cell>
        </row>
        <row r="153">
          <cell r="E153">
            <v>11000</v>
          </cell>
        </row>
        <row r="154">
          <cell r="E154">
            <v>23500</v>
          </cell>
        </row>
        <row r="155">
          <cell r="E155">
            <v>36700</v>
          </cell>
        </row>
        <row r="156">
          <cell r="E156">
            <v>7300</v>
          </cell>
        </row>
        <row r="157">
          <cell r="E157">
            <v>21900</v>
          </cell>
        </row>
        <row r="158">
          <cell r="E158">
            <v>61000</v>
          </cell>
        </row>
        <row r="159">
          <cell r="E159">
            <v>99900</v>
          </cell>
        </row>
        <row r="160">
          <cell r="E160">
            <v>14800</v>
          </cell>
        </row>
        <row r="161">
          <cell r="E161">
            <v>33100</v>
          </cell>
        </row>
        <row r="162">
          <cell r="E162">
            <v>131040</v>
          </cell>
        </row>
        <row r="163">
          <cell r="E163">
            <v>1300</v>
          </cell>
        </row>
        <row r="164">
          <cell r="E164">
            <v>2000</v>
          </cell>
        </row>
        <row r="165">
          <cell r="E165">
            <v>3900</v>
          </cell>
        </row>
        <row r="166">
          <cell r="E166">
            <v>2400</v>
          </cell>
        </row>
        <row r="168">
          <cell r="E168">
            <v>3670</v>
          </cell>
        </row>
        <row r="169">
          <cell r="E169">
            <v>8820</v>
          </cell>
        </row>
        <row r="170">
          <cell r="E170">
            <v>11760</v>
          </cell>
        </row>
        <row r="171">
          <cell r="E171">
            <v>10100</v>
          </cell>
        </row>
        <row r="172">
          <cell r="E172">
            <v>17100</v>
          </cell>
        </row>
        <row r="173">
          <cell r="E173">
            <v>31100</v>
          </cell>
        </row>
        <row r="174">
          <cell r="E174">
            <v>162500</v>
          </cell>
        </row>
        <row r="176">
          <cell r="E176">
            <v>21000</v>
          </cell>
        </row>
        <row r="177">
          <cell r="E177">
            <v>30100</v>
          </cell>
        </row>
        <row r="178">
          <cell r="E178">
            <v>98800</v>
          </cell>
        </row>
        <row r="179">
          <cell r="E179">
            <v>158000</v>
          </cell>
        </row>
        <row r="180">
          <cell r="E180">
            <v>202000</v>
          </cell>
        </row>
        <row r="183">
          <cell r="E183">
            <v>1300</v>
          </cell>
        </row>
        <row r="184">
          <cell r="E184">
            <v>2800</v>
          </cell>
        </row>
        <row r="185">
          <cell r="E185">
            <v>4000</v>
          </cell>
        </row>
        <row r="186">
          <cell r="E186">
            <v>10500</v>
          </cell>
        </row>
        <row r="187">
          <cell r="E187">
            <v>24700</v>
          </cell>
        </row>
        <row r="188">
          <cell r="E188">
            <v>50600</v>
          </cell>
        </row>
        <row r="189">
          <cell r="E189">
            <v>88000</v>
          </cell>
        </row>
        <row r="190">
          <cell r="E190">
            <v>176500</v>
          </cell>
        </row>
        <row r="191">
          <cell r="E191">
            <v>8100</v>
          </cell>
        </row>
        <row r="192">
          <cell r="E192">
            <v>10900</v>
          </cell>
        </row>
        <row r="193">
          <cell r="E193">
            <v>18600</v>
          </cell>
        </row>
        <row r="194">
          <cell r="E194">
            <v>76120</v>
          </cell>
        </row>
        <row r="195">
          <cell r="E195">
            <v>101000</v>
          </cell>
        </row>
        <row r="196">
          <cell r="E196">
            <v>149000</v>
          </cell>
        </row>
        <row r="197">
          <cell r="E197">
            <v>290000</v>
          </cell>
        </row>
        <row r="198">
          <cell r="E198">
            <v>466000</v>
          </cell>
        </row>
        <row r="199">
          <cell r="E199">
            <v>1544760</v>
          </cell>
        </row>
        <row r="200">
          <cell r="E200">
            <v>5600</v>
          </cell>
        </row>
        <row r="201">
          <cell r="E201">
            <v>17200</v>
          </cell>
        </row>
        <row r="202">
          <cell r="E202">
            <v>9200</v>
          </cell>
        </row>
        <row r="203">
          <cell r="E203">
            <v>18200</v>
          </cell>
        </row>
        <row r="204">
          <cell r="E204">
            <v>34700</v>
          </cell>
        </row>
        <row r="205">
          <cell r="E205">
            <v>65100</v>
          </cell>
        </row>
        <row r="206">
          <cell r="E206">
            <v>108000</v>
          </cell>
        </row>
        <row r="207">
          <cell r="E207">
            <v>150000</v>
          </cell>
        </row>
        <row r="210">
          <cell r="E210">
            <v>9500</v>
          </cell>
        </row>
        <row r="211">
          <cell r="E211">
            <v>16000</v>
          </cell>
        </row>
        <row r="212">
          <cell r="E212">
            <v>26400</v>
          </cell>
        </row>
        <row r="213">
          <cell r="E213">
            <v>47700</v>
          </cell>
        </row>
        <row r="214">
          <cell r="E214">
            <v>70600</v>
          </cell>
        </row>
        <row r="215">
          <cell r="E215">
            <v>154700</v>
          </cell>
        </row>
        <row r="216">
          <cell r="E216">
            <v>430</v>
          </cell>
        </row>
        <row r="217">
          <cell r="E217">
            <v>1100</v>
          </cell>
        </row>
        <row r="218">
          <cell r="E218">
            <v>1000</v>
          </cell>
        </row>
        <row r="219">
          <cell r="E219">
            <v>1500</v>
          </cell>
        </row>
        <row r="220">
          <cell r="E220">
            <v>4700</v>
          </cell>
        </row>
        <row r="221">
          <cell r="E221">
            <v>22300</v>
          </cell>
        </row>
        <row r="222">
          <cell r="E222">
            <v>36400</v>
          </cell>
        </row>
        <row r="223">
          <cell r="E223">
            <v>52900</v>
          </cell>
        </row>
        <row r="224">
          <cell r="E224">
            <v>4000</v>
          </cell>
        </row>
        <row r="225">
          <cell r="E225">
            <v>8200</v>
          </cell>
        </row>
        <row r="552">
          <cell r="E552">
            <v>48300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내역서"/>
      <sheetName val="타견적 서원기산"/>
      <sheetName val="타견적 스트릭"/>
      <sheetName val="표지"/>
      <sheetName val="산출근거표 "/>
      <sheetName val="데이타"/>
      <sheetName val="식재인부"/>
      <sheetName val="일위대가목록"/>
      <sheetName val="일위대가"/>
      <sheetName val="단가대비표"/>
      <sheetName val="원가"/>
      <sheetName val="Total"/>
      <sheetName val="식재"/>
      <sheetName val="시설물"/>
      <sheetName val="식재출력용"/>
      <sheetName val="유지관리"/>
      <sheetName val="단가"/>
      <sheetName val="소방"/>
      <sheetName val="AS포장복구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집계표"/>
      <sheetName val="견적조건 (2)"/>
      <sheetName val="인제내역"/>
      <sheetName val="견적"/>
      <sheetName val="보일러"/>
      <sheetName val="공조장비"/>
      <sheetName val="PUMP"/>
      <sheetName val="부스타"/>
      <sheetName val="탱크류"/>
      <sheetName val="FAN"/>
      <sheetName val="Sheet3"/>
      <sheetName val="금액내역서"/>
      <sheetName val="인제하수종말"/>
      <sheetName val="주관사업"/>
      <sheetName val="회사99"/>
      <sheetName val="수목표준대가"/>
      <sheetName val="의정부문예회관변경내역"/>
      <sheetName val="01"/>
      <sheetName val="계수시트"/>
      <sheetName val="원가계산서"/>
      <sheetName val="AS포장복구 "/>
      <sheetName val="간접비"/>
      <sheetName val="간접"/>
      <sheetName val="문학간접"/>
      <sheetName val="표지"/>
      <sheetName val="데이타"/>
      <sheetName val="식재인부"/>
      <sheetName val="D"/>
      <sheetName val="RE9604"/>
      <sheetName val="을지"/>
      <sheetName val="일위대가(건축)"/>
      <sheetName val="손익분석"/>
      <sheetName val="예총"/>
      <sheetName val="2공구하도급내역서"/>
      <sheetName val="일위대가"/>
      <sheetName val="1호맨홀가감수량"/>
      <sheetName val="가시설(TYPE-A)"/>
      <sheetName val="1-1평균터파기고(1)"/>
      <sheetName val="1호맨홀수량산출"/>
      <sheetName val="SAM"/>
      <sheetName val="Sheet1"/>
      <sheetName val="수지표"/>
      <sheetName val="셀명"/>
      <sheetName val="6호기"/>
      <sheetName val="건축"/>
      <sheetName val="건축2"/>
      <sheetName val="산출내역서집계표"/>
      <sheetName val="Sheet5"/>
      <sheetName val="세부내역"/>
      <sheetName val="단가 및 재료비"/>
      <sheetName val="중기사용료산출근거"/>
      <sheetName val="을"/>
      <sheetName val="식재"/>
      <sheetName val="시설물"/>
      <sheetName val="식재출력용"/>
      <sheetName val="유지관리"/>
      <sheetName val="단가"/>
      <sheetName val="#REF"/>
      <sheetName val="설비원가"/>
      <sheetName val="대림경상68억"/>
      <sheetName val="공사비산출내역"/>
      <sheetName val="내역"/>
      <sheetName val="3M"/>
      <sheetName val="설계예시"/>
      <sheetName val="포장공사"/>
      <sheetName val="재료비"/>
      <sheetName val="토목주소"/>
      <sheetName val="기계경비(시간당)"/>
      <sheetName val="램머"/>
      <sheetName val="연동내역"/>
      <sheetName val="일위대가표"/>
      <sheetName val="내역서"/>
      <sheetName val="준공조서"/>
      <sheetName val="공사준공계"/>
      <sheetName val="준공검사보고서"/>
      <sheetName val="수량산출"/>
      <sheetName val="현장관리비"/>
      <sheetName val="일위_파일"/>
      <sheetName val="조건"/>
      <sheetName val="유림총괄"/>
      <sheetName val="수목데이타"/>
      <sheetName val="터파기및재료"/>
      <sheetName val="도급"/>
      <sheetName val="내역_FILE"/>
      <sheetName val="대비표(토공1안)"/>
      <sheetName val="건축집계표"/>
      <sheetName val="간지"/>
      <sheetName val="건축원가"/>
      <sheetName val="가스내역"/>
      <sheetName val="경비"/>
      <sheetName val="단가조사"/>
      <sheetName val="노임이"/>
      <sheetName val="Total"/>
      <sheetName val="104동"/>
      <sheetName val="22전선(P)"/>
      <sheetName val="22전선(L)"/>
      <sheetName val="22전선(R)"/>
      <sheetName val="잡철물"/>
    </sheetNames>
    <sheetDataSet>
      <sheetData sheetId="0"/>
      <sheetData sheetId="1"/>
      <sheetData sheetId="2"/>
      <sheetData sheetId="3" refreshError="1">
        <row r="3">
          <cell r="D3" t="str">
            <v>공 사 명 [ 인제군 하수종말처리시설 설치사업 실시설계 ]</v>
          </cell>
        </row>
        <row r="4">
          <cell r="D4" t="str">
            <v>품           명</v>
          </cell>
          <cell r="E4" t="str">
            <v>규              격</v>
          </cell>
          <cell r="F4" t="str">
            <v>단 위</v>
          </cell>
          <cell r="G4" t="str">
            <v>수  량</v>
          </cell>
          <cell r="H4" t="str">
            <v>재  료  비</v>
          </cell>
          <cell r="J4" t="str">
            <v>노  무  비</v>
          </cell>
          <cell r="L4" t="str">
            <v>경       비</v>
          </cell>
          <cell r="N4" t="str">
            <v>합         계</v>
          </cell>
          <cell r="P4" t="str">
            <v>비    고</v>
          </cell>
        </row>
        <row r="5">
          <cell r="H5" t="str">
            <v>단    가</v>
          </cell>
          <cell r="I5" t="str">
            <v>금    액</v>
          </cell>
          <cell r="J5" t="str">
            <v>단    가</v>
          </cell>
          <cell r="K5" t="str">
            <v>금    액</v>
          </cell>
          <cell r="L5" t="str">
            <v>단    가</v>
          </cell>
          <cell r="M5" t="str">
            <v>금    액</v>
          </cell>
          <cell r="N5" t="str">
            <v>단    가</v>
          </cell>
          <cell r="O5" t="str">
            <v>금    액</v>
          </cell>
        </row>
        <row r="6">
          <cell r="D6" t="str">
            <v>건축기계설비공사</v>
          </cell>
          <cell r="F6" t="str">
            <v>식</v>
          </cell>
          <cell r="G6">
            <v>1</v>
          </cell>
          <cell r="I6">
            <v>21504090</v>
          </cell>
          <cell r="K6">
            <v>6067956</v>
          </cell>
          <cell r="O6">
            <v>27572046</v>
          </cell>
        </row>
        <row r="7">
          <cell r="D7" t="str">
            <v xml:space="preserve">     장비설치공사</v>
          </cell>
          <cell r="F7" t="str">
            <v>식</v>
          </cell>
          <cell r="G7">
            <v>1</v>
          </cell>
          <cell r="I7">
            <v>14908767</v>
          </cell>
          <cell r="K7">
            <v>552265</v>
          </cell>
          <cell r="O7">
            <v>15461032</v>
          </cell>
        </row>
        <row r="8">
          <cell r="D8" t="str">
            <v xml:space="preserve">     위생배관공사</v>
          </cell>
          <cell r="F8" t="str">
            <v>식</v>
          </cell>
          <cell r="G8">
            <v>1</v>
          </cell>
          <cell r="I8">
            <v>4190183</v>
          </cell>
          <cell r="K8">
            <v>3788866</v>
          </cell>
          <cell r="O8">
            <v>7979049</v>
          </cell>
        </row>
        <row r="9">
          <cell r="D9" t="str">
            <v xml:space="preserve">            위생기구설치공사</v>
          </cell>
          <cell r="F9" t="str">
            <v>식</v>
          </cell>
          <cell r="G9">
            <v>1</v>
          </cell>
          <cell r="I9">
            <v>544430</v>
          </cell>
          <cell r="K9">
            <v>174335</v>
          </cell>
          <cell r="O9">
            <v>718765</v>
          </cell>
        </row>
        <row r="10">
          <cell r="D10" t="str">
            <v xml:space="preserve">            급수급탕배관공사</v>
          </cell>
          <cell r="F10" t="str">
            <v>식</v>
          </cell>
          <cell r="G10">
            <v>1</v>
          </cell>
          <cell r="I10">
            <v>2060119</v>
          </cell>
          <cell r="K10">
            <v>1699682</v>
          </cell>
          <cell r="O10">
            <v>3759801</v>
          </cell>
        </row>
        <row r="11">
          <cell r="D11" t="str">
            <v xml:space="preserve">            오배수배관공사</v>
          </cell>
          <cell r="F11" t="str">
            <v>식</v>
          </cell>
          <cell r="G11">
            <v>1</v>
          </cell>
          <cell r="I11">
            <v>1585634</v>
          </cell>
          <cell r="K11">
            <v>1914849</v>
          </cell>
          <cell r="O11">
            <v>3500483</v>
          </cell>
        </row>
        <row r="12">
          <cell r="D12" t="str">
            <v xml:space="preserve">     난방배관공사(설비동)</v>
          </cell>
          <cell r="F12" t="str">
            <v>식</v>
          </cell>
          <cell r="G12">
            <v>1</v>
          </cell>
          <cell r="I12">
            <v>1791140</v>
          </cell>
          <cell r="K12">
            <v>1726825</v>
          </cell>
          <cell r="O12">
            <v>3517965</v>
          </cell>
        </row>
        <row r="13">
          <cell r="D13" t="str">
            <v xml:space="preserve">     소방설비</v>
          </cell>
          <cell r="F13" t="str">
            <v>식</v>
          </cell>
          <cell r="G13">
            <v>1</v>
          </cell>
          <cell r="I13">
            <v>614000</v>
          </cell>
          <cell r="K13">
            <v>0</v>
          </cell>
          <cell r="O13">
            <v>614000</v>
          </cell>
        </row>
        <row r="23">
          <cell r="D23" t="str">
            <v>공 사 명 [ 인제군 하수종말처리시설 설치사업 실시설계 ]  [ 건축기계설비공사  ]</v>
          </cell>
        </row>
        <row r="24">
          <cell r="D24" t="str">
            <v>품           명</v>
          </cell>
          <cell r="E24" t="str">
            <v>규              격</v>
          </cell>
          <cell r="F24" t="str">
            <v>단 위</v>
          </cell>
          <cell r="G24" t="str">
            <v>수  량</v>
          </cell>
          <cell r="H24" t="str">
            <v>재  료  비</v>
          </cell>
          <cell r="J24" t="str">
            <v>노  무  비</v>
          </cell>
          <cell r="L24" t="str">
            <v>경       비</v>
          </cell>
          <cell r="N24" t="str">
            <v>합         계</v>
          </cell>
          <cell r="P24" t="str">
            <v>비    고</v>
          </cell>
        </row>
        <row r="25">
          <cell r="H25" t="str">
            <v>단    가</v>
          </cell>
          <cell r="I25" t="str">
            <v>금    액</v>
          </cell>
          <cell r="J25" t="str">
            <v>단    가</v>
          </cell>
          <cell r="K25" t="str">
            <v>금    액</v>
          </cell>
          <cell r="L25" t="str">
            <v>단    가</v>
          </cell>
          <cell r="M25" t="str">
            <v>금    액</v>
          </cell>
          <cell r="N25" t="str">
            <v>단    가</v>
          </cell>
          <cell r="O25" t="str">
            <v>금    액</v>
          </cell>
        </row>
        <row r="26">
          <cell r="D26" t="str">
            <v>01  장비설치공사</v>
          </cell>
        </row>
        <row r="27">
          <cell r="D27" t="str">
            <v>온수보일러(난방, 급탕)</v>
          </cell>
          <cell r="E27" t="str">
            <v>15000 kcal/h (순환펌프내장)</v>
          </cell>
          <cell r="F27" t="str">
            <v>대</v>
          </cell>
          <cell r="G27">
            <v>1</v>
          </cell>
          <cell r="H27">
            <v>384000</v>
          </cell>
          <cell r="I27">
            <v>384000</v>
          </cell>
          <cell r="N27">
            <v>384000</v>
          </cell>
          <cell r="O27">
            <v>384000</v>
          </cell>
        </row>
        <row r="28">
          <cell r="D28" t="str">
            <v>온수보일러(난방용)</v>
          </cell>
          <cell r="E28" t="str">
            <v>50000 kcal/h</v>
          </cell>
          <cell r="F28" t="str">
            <v>대</v>
          </cell>
          <cell r="G28">
            <v>1</v>
          </cell>
          <cell r="H28">
            <v>630000</v>
          </cell>
          <cell r="I28">
            <v>630000</v>
          </cell>
          <cell r="N28">
            <v>630000</v>
          </cell>
          <cell r="O28">
            <v>630000</v>
          </cell>
        </row>
        <row r="29">
          <cell r="D29" t="str">
            <v>원형 고가수조(FRP), 보온포함</v>
          </cell>
          <cell r="E29" t="str">
            <v>3 TON</v>
          </cell>
          <cell r="F29" t="str">
            <v>조</v>
          </cell>
          <cell r="G29">
            <v>1</v>
          </cell>
          <cell r="H29">
            <v>500000</v>
          </cell>
          <cell r="I29">
            <v>500000</v>
          </cell>
          <cell r="N29">
            <v>500000</v>
          </cell>
          <cell r="O29">
            <v>500000</v>
          </cell>
        </row>
        <row r="30">
          <cell r="D30" t="str">
            <v>기름탱크(SS41)</v>
          </cell>
          <cell r="E30" t="str">
            <v>각형 900LIT</v>
          </cell>
          <cell r="F30" t="str">
            <v>조</v>
          </cell>
          <cell r="G30">
            <v>1</v>
          </cell>
          <cell r="H30">
            <v>1700000</v>
          </cell>
          <cell r="I30">
            <v>1700000</v>
          </cell>
          <cell r="N30">
            <v>1700000</v>
          </cell>
          <cell r="O30">
            <v>1700000</v>
          </cell>
        </row>
        <row r="31">
          <cell r="D31" t="str">
            <v>밀폐형팽창탱크(다이아후램식)</v>
          </cell>
          <cell r="E31" t="str">
            <v>53LIT (보충수제어밸브포함)</v>
          </cell>
          <cell r="F31" t="str">
            <v>조</v>
          </cell>
          <cell r="G31">
            <v>1</v>
          </cell>
          <cell r="H31">
            <v>43000</v>
          </cell>
          <cell r="I31">
            <v>43000</v>
          </cell>
          <cell r="N31">
            <v>43000</v>
          </cell>
          <cell r="O31">
            <v>43000</v>
          </cell>
        </row>
        <row r="32">
          <cell r="D32" t="str">
            <v>팩케지에어콘(히트펌프)</v>
          </cell>
          <cell r="E32" t="str">
            <v>냉 : 6100K, 난 : 6100kcal/h</v>
          </cell>
          <cell r="F32" t="str">
            <v>대</v>
          </cell>
          <cell r="G32">
            <v>2</v>
          </cell>
          <cell r="H32">
            <v>2328000</v>
          </cell>
          <cell r="I32">
            <v>4656000</v>
          </cell>
          <cell r="N32">
            <v>2328000</v>
          </cell>
          <cell r="O32">
            <v>4656000</v>
          </cell>
        </row>
        <row r="33">
          <cell r="D33" t="str">
            <v>팩케지에어콘(히트펌프)</v>
          </cell>
          <cell r="E33" t="str">
            <v>냉 : 5100K, 난 : 5100kcal/h</v>
          </cell>
          <cell r="F33" t="str">
            <v>대</v>
          </cell>
          <cell r="G33">
            <v>1</v>
          </cell>
          <cell r="H33">
            <v>2328000</v>
          </cell>
          <cell r="I33">
            <v>2328000</v>
          </cell>
          <cell r="N33">
            <v>2328000</v>
          </cell>
          <cell r="O33">
            <v>2328000</v>
          </cell>
        </row>
        <row r="34">
          <cell r="D34" t="str">
            <v>룸에어콘(분리형)</v>
          </cell>
          <cell r="E34" t="str">
            <v>냉 : 1450kcal/h</v>
          </cell>
          <cell r="F34" t="str">
            <v>대</v>
          </cell>
          <cell r="G34">
            <v>1</v>
          </cell>
          <cell r="H34">
            <v>784000</v>
          </cell>
          <cell r="I34">
            <v>784000</v>
          </cell>
          <cell r="N34">
            <v>784000</v>
          </cell>
          <cell r="O34">
            <v>784000</v>
          </cell>
        </row>
        <row r="35">
          <cell r="D35" t="str">
            <v>난방순환펌프</v>
          </cell>
          <cell r="E35" t="str">
            <v>67LPM * 12M * 1HP</v>
          </cell>
          <cell r="F35" t="str">
            <v>대</v>
          </cell>
          <cell r="G35">
            <v>2</v>
          </cell>
          <cell r="H35">
            <v>253000</v>
          </cell>
          <cell r="I35">
            <v>506000</v>
          </cell>
          <cell r="N35">
            <v>253000</v>
          </cell>
          <cell r="O35">
            <v>506000</v>
          </cell>
        </row>
        <row r="36">
          <cell r="D36" t="str">
            <v>유니트히터(온수형)</v>
          </cell>
          <cell r="E36" t="str">
            <v>5000kcal/h, 벽걸이형</v>
          </cell>
          <cell r="F36" t="str">
            <v>대</v>
          </cell>
          <cell r="G36">
            <v>8</v>
          </cell>
          <cell r="H36">
            <v>204000</v>
          </cell>
          <cell r="I36">
            <v>1632000</v>
          </cell>
          <cell r="N36">
            <v>204000</v>
          </cell>
          <cell r="O36">
            <v>1632000</v>
          </cell>
        </row>
        <row r="37">
          <cell r="D37" t="str">
            <v>WALL FAN</v>
          </cell>
          <cell r="E37" t="str">
            <v>110MM * 1/20HP</v>
          </cell>
          <cell r="F37" t="str">
            <v>대</v>
          </cell>
          <cell r="G37">
            <v>2</v>
          </cell>
          <cell r="H37">
            <v>27000</v>
          </cell>
          <cell r="I37">
            <v>54000</v>
          </cell>
          <cell r="N37">
            <v>27000</v>
          </cell>
          <cell r="O37">
            <v>54000</v>
          </cell>
        </row>
        <row r="38">
          <cell r="D38" t="str">
            <v>WALL FAN</v>
          </cell>
          <cell r="E38" t="str">
            <v>190MM * 1/15HP</v>
          </cell>
          <cell r="F38" t="str">
            <v>대</v>
          </cell>
          <cell r="G38">
            <v>1</v>
          </cell>
          <cell r="H38">
            <v>22000</v>
          </cell>
          <cell r="I38">
            <v>22000</v>
          </cell>
          <cell r="N38">
            <v>22000</v>
          </cell>
          <cell r="O38">
            <v>22000</v>
          </cell>
        </row>
        <row r="39">
          <cell r="D39" t="str">
            <v>WALL FAN</v>
          </cell>
          <cell r="E39" t="str">
            <v>320MM * 1/10HP</v>
          </cell>
          <cell r="F39" t="str">
            <v>대</v>
          </cell>
          <cell r="G39">
            <v>16</v>
          </cell>
          <cell r="H39">
            <v>63000</v>
          </cell>
          <cell r="I39">
            <v>1008000</v>
          </cell>
          <cell r="N39">
            <v>63000</v>
          </cell>
          <cell r="O39">
            <v>1008000</v>
          </cell>
        </row>
        <row r="40">
          <cell r="D40" t="str">
            <v>WALL FAN</v>
          </cell>
          <cell r="E40" t="str">
            <v>410MM * 1/8HP</v>
          </cell>
          <cell r="F40" t="str">
            <v>대</v>
          </cell>
          <cell r="G40">
            <v>3</v>
          </cell>
          <cell r="H40">
            <v>72000</v>
          </cell>
          <cell r="I40">
            <v>216000</v>
          </cell>
          <cell r="N40">
            <v>72000</v>
          </cell>
          <cell r="O40">
            <v>216000</v>
          </cell>
        </row>
        <row r="41">
          <cell r="D41" t="str">
            <v>WALL FAN</v>
          </cell>
          <cell r="E41" t="str">
            <v>630MM * 1/4HP</v>
          </cell>
          <cell r="F41" t="str">
            <v>대</v>
          </cell>
          <cell r="G41">
            <v>3</v>
          </cell>
          <cell r="H41">
            <v>90000</v>
          </cell>
          <cell r="I41">
            <v>270000</v>
          </cell>
          <cell r="N41">
            <v>90000</v>
          </cell>
          <cell r="O41">
            <v>270000</v>
          </cell>
        </row>
        <row r="43">
          <cell r="D43" t="str">
            <v>공 사 명 [ 인제군 하수종말처리시설 설치사업 실시설계 ]  [ 건축기계설비공사  ]</v>
          </cell>
        </row>
        <row r="44">
          <cell r="D44" t="str">
            <v>품           명</v>
          </cell>
          <cell r="E44" t="str">
            <v>규              격</v>
          </cell>
          <cell r="F44" t="str">
            <v>단 위</v>
          </cell>
          <cell r="G44" t="str">
            <v>수  량</v>
          </cell>
          <cell r="H44" t="str">
            <v>재  료  비</v>
          </cell>
          <cell r="J44" t="str">
            <v>노  무  비</v>
          </cell>
          <cell r="L44" t="str">
            <v>경       비</v>
          </cell>
          <cell r="N44" t="str">
            <v>합         계</v>
          </cell>
          <cell r="P44" t="str">
            <v>비    고</v>
          </cell>
        </row>
        <row r="45">
          <cell r="H45" t="str">
            <v>단    가</v>
          </cell>
          <cell r="I45" t="str">
            <v>금    액</v>
          </cell>
          <cell r="J45" t="str">
            <v>단    가</v>
          </cell>
          <cell r="K45" t="str">
            <v>금    액</v>
          </cell>
          <cell r="L45" t="str">
            <v>단    가</v>
          </cell>
          <cell r="M45" t="str">
            <v>금    액</v>
          </cell>
          <cell r="N45" t="str">
            <v>단    가</v>
          </cell>
          <cell r="O45" t="str">
            <v>금    액</v>
          </cell>
        </row>
        <row r="46">
          <cell r="D46" t="str">
            <v>온수분배기(노출형)볼밸브포함</v>
          </cell>
          <cell r="E46" t="str">
            <v>청동주물 4구(D15)</v>
          </cell>
          <cell r="F46" t="str">
            <v>SET</v>
          </cell>
          <cell r="G46">
            <v>1</v>
          </cell>
          <cell r="H46">
            <v>29200</v>
          </cell>
          <cell r="I46">
            <v>29200</v>
          </cell>
          <cell r="N46">
            <v>29200</v>
          </cell>
          <cell r="O46">
            <v>29200</v>
          </cell>
        </row>
        <row r="47">
          <cell r="D47" t="str">
            <v>방열기(AR-600)</v>
          </cell>
          <cell r="E47" t="str">
            <v>10S</v>
          </cell>
          <cell r="F47" t="str">
            <v>SET</v>
          </cell>
          <cell r="G47">
            <v>2</v>
          </cell>
          <cell r="H47">
            <v>65000</v>
          </cell>
          <cell r="I47">
            <v>130000</v>
          </cell>
          <cell r="N47">
            <v>65000</v>
          </cell>
          <cell r="O47">
            <v>130000</v>
          </cell>
        </row>
        <row r="48">
          <cell r="D48" t="str">
            <v>노무비</v>
          </cell>
          <cell r="E48" t="str">
            <v>배관공</v>
          </cell>
          <cell r="F48" t="str">
            <v>인</v>
          </cell>
          <cell r="G48">
            <v>2</v>
          </cell>
          <cell r="J48">
            <v>28427</v>
          </cell>
          <cell r="K48">
            <v>56854</v>
          </cell>
          <cell r="N48">
            <v>28427</v>
          </cell>
          <cell r="O48">
            <v>56854</v>
          </cell>
        </row>
        <row r="49">
          <cell r="D49" t="str">
            <v>노무비</v>
          </cell>
          <cell r="E49" t="str">
            <v>보통인부</v>
          </cell>
          <cell r="F49" t="str">
            <v>인</v>
          </cell>
          <cell r="G49">
            <v>3</v>
          </cell>
          <cell r="J49">
            <v>16079</v>
          </cell>
          <cell r="K49">
            <v>48237</v>
          </cell>
          <cell r="N49">
            <v>16079</v>
          </cell>
          <cell r="O49">
            <v>48237</v>
          </cell>
        </row>
        <row r="50">
          <cell r="D50" t="str">
            <v>노무비</v>
          </cell>
          <cell r="E50" t="str">
            <v>기계설치공</v>
          </cell>
          <cell r="F50" t="str">
            <v>인</v>
          </cell>
          <cell r="G50">
            <v>21</v>
          </cell>
          <cell r="J50">
            <v>21294</v>
          </cell>
          <cell r="K50">
            <v>447174</v>
          </cell>
          <cell r="N50">
            <v>21294</v>
          </cell>
          <cell r="O50">
            <v>447174</v>
          </cell>
        </row>
        <row r="51">
          <cell r="D51" t="str">
            <v>공구손료</v>
          </cell>
          <cell r="E51" t="str">
            <v>노무비의 3%</v>
          </cell>
          <cell r="F51" t="str">
            <v>식</v>
          </cell>
          <cell r="G51">
            <v>1</v>
          </cell>
          <cell r="H51">
            <v>16567</v>
          </cell>
          <cell r="I51">
            <v>16567</v>
          </cell>
          <cell r="N51">
            <v>16567</v>
          </cell>
          <cell r="O51">
            <v>16567</v>
          </cell>
        </row>
        <row r="61">
          <cell r="D61" t="str">
            <v xml:space="preserve"> 합                              계</v>
          </cell>
          <cell r="I61">
            <v>14908767</v>
          </cell>
          <cell r="K61">
            <v>552265</v>
          </cell>
          <cell r="M61">
            <v>0</v>
          </cell>
          <cell r="O61">
            <v>15461032</v>
          </cell>
        </row>
        <row r="63">
          <cell r="D63" t="str">
            <v>공 사 명 [ 인제군 하수종말처리시설 설치사업 실시설계 ]  [ 건축기계설비공사 위생배관공사 ]</v>
          </cell>
        </row>
        <row r="64">
          <cell r="D64" t="str">
            <v>품           명</v>
          </cell>
          <cell r="E64" t="str">
            <v>규              격</v>
          </cell>
          <cell r="F64" t="str">
            <v>단 위</v>
          </cell>
          <cell r="G64" t="str">
            <v>수  량</v>
          </cell>
          <cell r="H64" t="str">
            <v>재  료  비</v>
          </cell>
          <cell r="J64" t="str">
            <v>노  무  비</v>
          </cell>
          <cell r="L64" t="str">
            <v>경       비</v>
          </cell>
          <cell r="N64" t="str">
            <v>합         계</v>
          </cell>
          <cell r="P64" t="str">
            <v>비    고</v>
          </cell>
        </row>
        <row r="65">
          <cell r="H65" t="str">
            <v>단    가</v>
          </cell>
          <cell r="I65" t="str">
            <v>금    액</v>
          </cell>
          <cell r="J65" t="str">
            <v>단    가</v>
          </cell>
          <cell r="K65" t="str">
            <v>금    액</v>
          </cell>
          <cell r="L65" t="str">
            <v>단    가</v>
          </cell>
          <cell r="M65" t="str">
            <v>금    액</v>
          </cell>
          <cell r="N65" t="str">
            <v>단    가</v>
          </cell>
          <cell r="O65" t="str">
            <v>금    액</v>
          </cell>
        </row>
        <row r="66">
          <cell r="A66" t="str">
            <v>10101</v>
          </cell>
          <cell r="B66">
            <v>3</v>
          </cell>
          <cell r="C66" t="str">
            <v>95200010</v>
          </cell>
          <cell r="D66" t="str">
            <v>01  위생기구설치공사</v>
          </cell>
          <cell r="W66">
            <v>0</v>
          </cell>
          <cell r="X66">
            <v>0</v>
          </cell>
          <cell r="Y66">
            <v>0</v>
          </cell>
        </row>
        <row r="67">
          <cell r="A67" t="str">
            <v>10101</v>
          </cell>
          <cell r="B67">
            <v>4</v>
          </cell>
          <cell r="C67" t="str">
            <v>95200020</v>
          </cell>
          <cell r="D67" t="str">
            <v>양변기 (R.T)</v>
          </cell>
          <cell r="E67" t="str">
            <v>VC-1410</v>
          </cell>
          <cell r="F67" t="str">
            <v>SET</v>
          </cell>
          <cell r="G67">
            <v>1</v>
          </cell>
          <cell r="H67">
            <v>74100</v>
          </cell>
          <cell r="I67">
            <v>74100</v>
          </cell>
          <cell r="N67">
            <v>74100</v>
          </cell>
          <cell r="O67">
            <v>74100</v>
          </cell>
          <cell r="W67">
            <v>0</v>
          </cell>
          <cell r="X67">
            <v>0</v>
          </cell>
          <cell r="Y67">
            <v>0</v>
          </cell>
        </row>
        <row r="68">
          <cell r="A68" t="str">
            <v>10101</v>
          </cell>
          <cell r="B68">
            <v>5</v>
          </cell>
          <cell r="C68" t="str">
            <v>95200030</v>
          </cell>
          <cell r="D68" t="str">
            <v>소변기 (전자감응식)</v>
          </cell>
          <cell r="E68" t="str">
            <v>VU-410</v>
          </cell>
          <cell r="F68" t="str">
            <v>SET</v>
          </cell>
          <cell r="G68">
            <v>1</v>
          </cell>
          <cell r="H68">
            <v>216120</v>
          </cell>
          <cell r="I68">
            <v>216120</v>
          </cell>
          <cell r="N68">
            <v>216120</v>
          </cell>
          <cell r="O68">
            <v>216120</v>
          </cell>
          <cell r="W68">
            <v>0</v>
          </cell>
          <cell r="X68">
            <v>0</v>
          </cell>
          <cell r="Y68">
            <v>0</v>
          </cell>
        </row>
        <row r="69">
          <cell r="A69" t="str">
            <v>10101</v>
          </cell>
          <cell r="B69">
            <v>6</v>
          </cell>
          <cell r="C69" t="str">
            <v>95200040</v>
          </cell>
          <cell r="D69" t="str">
            <v>세면기 (S/L)</v>
          </cell>
          <cell r="E69" t="str">
            <v>VL-510</v>
          </cell>
          <cell r="F69" t="str">
            <v>SET</v>
          </cell>
          <cell r="G69">
            <v>1</v>
          </cell>
          <cell r="H69">
            <v>92600</v>
          </cell>
          <cell r="I69">
            <v>92600</v>
          </cell>
          <cell r="N69">
            <v>92600</v>
          </cell>
          <cell r="O69">
            <v>92600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>10101</v>
          </cell>
          <cell r="B70">
            <v>7</v>
          </cell>
          <cell r="C70" t="str">
            <v>95200050</v>
          </cell>
          <cell r="D70" t="str">
            <v>샤워기 (싱글레버식)</v>
          </cell>
          <cell r="E70" t="str">
            <v>FB-135SN</v>
          </cell>
          <cell r="F70" t="str">
            <v>EA</v>
          </cell>
          <cell r="G70">
            <v>2</v>
          </cell>
          <cell r="H70">
            <v>53940</v>
          </cell>
          <cell r="I70">
            <v>107880</v>
          </cell>
          <cell r="N70">
            <v>53940</v>
          </cell>
          <cell r="O70">
            <v>107880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>10101</v>
          </cell>
          <cell r="B71">
            <v>8</v>
          </cell>
          <cell r="C71" t="str">
            <v>95200060</v>
          </cell>
          <cell r="D71" t="str">
            <v>수건선반</v>
          </cell>
          <cell r="E71" t="str">
            <v>STS</v>
          </cell>
          <cell r="F71" t="str">
            <v>EA</v>
          </cell>
          <cell r="G71">
            <v>2</v>
          </cell>
          <cell r="H71">
            <v>4000</v>
          </cell>
          <cell r="I71">
            <v>8000</v>
          </cell>
          <cell r="N71">
            <v>4000</v>
          </cell>
          <cell r="O71">
            <v>8000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10101</v>
          </cell>
          <cell r="B72">
            <v>9</v>
          </cell>
          <cell r="C72" t="str">
            <v>95200070</v>
          </cell>
          <cell r="D72" t="str">
            <v>휴지걸이</v>
          </cell>
          <cell r="E72" t="str">
            <v>STS</v>
          </cell>
          <cell r="F72" t="str">
            <v>EA</v>
          </cell>
          <cell r="G72">
            <v>1</v>
          </cell>
          <cell r="H72">
            <v>3500</v>
          </cell>
          <cell r="I72">
            <v>3500</v>
          </cell>
          <cell r="N72">
            <v>3500</v>
          </cell>
          <cell r="O72">
            <v>3500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10101</v>
          </cell>
          <cell r="B73">
            <v>10</v>
          </cell>
          <cell r="C73" t="str">
            <v>95200080</v>
          </cell>
          <cell r="D73" t="str">
            <v>화장경</v>
          </cell>
          <cell r="E73" t="str">
            <v>600 * 600 * 5T</v>
          </cell>
          <cell r="F73" t="str">
            <v>EA</v>
          </cell>
          <cell r="G73">
            <v>3</v>
          </cell>
          <cell r="H73">
            <v>9000</v>
          </cell>
          <cell r="I73">
            <v>27000</v>
          </cell>
          <cell r="N73">
            <v>9000</v>
          </cell>
          <cell r="O73">
            <v>27000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10101</v>
          </cell>
          <cell r="B74">
            <v>11</v>
          </cell>
          <cell r="C74" t="str">
            <v>95200090</v>
          </cell>
          <cell r="D74" t="str">
            <v>재털이</v>
          </cell>
          <cell r="E74" t="str">
            <v>STS</v>
          </cell>
          <cell r="F74" t="str">
            <v>EA</v>
          </cell>
          <cell r="G74">
            <v>1</v>
          </cell>
          <cell r="H74">
            <v>2500</v>
          </cell>
          <cell r="I74">
            <v>2500</v>
          </cell>
          <cell r="N74">
            <v>2500</v>
          </cell>
          <cell r="O74">
            <v>2500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10101</v>
          </cell>
          <cell r="B75">
            <v>12</v>
          </cell>
          <cell r="C75" t="str">
            <v>95200100</v>
          </cell>
          <cell r="D75" t="str">
            <v>비누대</v>
          </cell>
          <cell r="E75" t="str">
            <v>STS</v>
          </cell>
          <cell r="F75" t="str">
            <v>EA</v>
          </cell>
          <cell r="G75">
            <v>3</v>
          </cell>
          <cell r="H75">
            <v>2500</v>
          </cell>
          <cell r="I75">
            <v>7500</v>
          </cell>
          <cell r="N75">
            <v>2500</v>
          </cell>
          <cell r="O75">
            <v>7500</v>
          </cell>
          <cell r="W75">
            <v>0</v>
          </cell>
          <cell r="X75">
            <v>0</v>
          </cell>
          <cell r="Y75">
            <v>0</v>
          </cell>
        </row>
        <row r="76">
          <cell r="A76" t="str">
            <v>10101</v>
          </cell>
          <cell r="B76">
            <v>13</v>
          </cell>
          <cell r="C76" t="str">
            <v>95200110</v>
          </cell>
          <cell r="D76" t="str">
            <v>노무비</v>
          </cell>
          <cell r="E76" t="str">
            <v>위생공</v>
          </cell>
          <cell r="F76" t="str">
            <v>인</v>
          </cell>
          <cell r="G76">
            <v>7</v>
          </cell>
          <cell r="J76">
            <v>22608</v>
          </cell>
          <cell r="K76">
            <v>158256</v>
          </cell>
          <cell r="N76">
            <v>22608</v>
          </cell>
          <cell r="O76">
            <v>158256</v>
          </cell>
          <cell r="W76">
            <v>0</v>
          </cell>
          <cell r="X76">
            <v>0</v>
          </cell>
          <cell r="Y76">
            <v>0</v>
          </cell>
        </row>
        <row r="77">
          <cell r="A77" t="str">
            <v>10101</v>
          </cell>
          <cell r="B77">
            <v>14</v>
          </cell>
          <cell r="C77" t="str">
            <v>95200120</v>
          </cell>
          <cell r="D77" t="str">
            <v>노무비</v>
          </cell>
          <cell r="E77" t="str">
            <v>보통인부</v>
          </cell>
          <cell r="F77" t="str">
            <v>인</v>
          </cell>
          <cell r="G77">
            <v>1</v>
          </cell>
          <cell r="J77">
            <v>16079</v>
          </cell>
          <cell r="K77">
            <v>16079</v>
          </cell>
          <cell r="N77">
            <v>16079</v>
          </cell>
          <cell r="O77">
            <v>16079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10101</v>
          </cell>
          <cell r="B78">
            <v>15</v>
          </cell>
          <cell r="C78" t="str">
            <v>95200130</v>
          </cell>
          <cell r="D78" t="str">
            <v>공구손료</v>
          </cell>
          <cell r="E78" t="str">
            <v>노무비의 3%</v>
          </cell>
          <cell r="F78" t="str">
            <v>식</v>
          </cell>
          <cell r="G78">
            <v>1</v>
          </cell>
          <cell r="H78">
            <v>5230</v>
          </cell>
          <cell r="I78">
            <v>5230</v>
          </cell>
          <cell r="K78">
            <v>0</v>
          </cell>
          <cell r="N78">
            <v>5230</v>
          </cell>
          <cell r="O78">
            <v>5230</v>
          </cell>
          <cell r="W78">
            <v>0</v>
          </cell>
          <cell r="X78">
            <v>0</v>
          </cell>
          <cell r="Y78">
            <v>0</v>
          </cell>
        </row>
        <row r="81">
          <cell r="D81" t="str">
            <v xml:space="preserve"> 합                              계</v>
          </cell>
          <cell r="I81">
            <v>544430</v>
          </cell>
          <cell r="K81">
            <v>174335</v>
          </cell>
          <cell r="M81">
            <v>0</v>
          </cell>
          <cell r="O81">
            <v>718765</v>
          </cell>
        </row>
        <row r="83">
          <cell r="D83" t="str">
            <v>공 사 명 [ 인제군 하수종말처리시설 설치사업 실시설계 ]  [ 건축기계설비공사 위생배관공사 ]</v>
          </cell>
        </row>
        <row r="84">
          <cell r="D84" t="str">
            <v>품           명</v>
          </cell>
          <cell r="E84" t="str">
            <v>규              격</v>
          </cell>
          <cell r="F84" t="str">
            <v>단 위</v>
          </cell>
          <cell r="G84" t="str">
            <v>수  량</v>
          </cell>
          <cell r="H84" t="str">
            <v>재  료  비</v>
          </cell>
          <cell r="J84" t="str">
            <v>노  무  비</v>
          </cell>
          <cell r="L84" t="str">
            <v>경       비</v>
          </cell>
          <cell r="N84" t="str">
            <v>합         계</v>
          </cell>
          <cell r="P84" t="str">
            <v>비    고</v>
          </cell>
        </row>
        <row r="85">
          <cell r="H85" t="str">
            <v>단    가</v>
          </cell>
          <cell r="I85" t="str">
            <v>금    액</v>
          </cell>
          <cell r="J85" t="str">
            <v>단    가</v>
          </cell>
          <cell r="K85" t="str">
            <v>금    액</v>
          </cell>
          <cell r="L85" t="str">
            <v>단    가</v>
          </cell>
          <cell r="M85" t="str">
            <v>금    액</v>
          </cell>
          <cell r="N85" t="str">
            <v>단    가</v>
          </cell>
          <cell r="O85" t="str">
            <v>금    액</v>
          </cell>
        </row>
        <row r="86">
          <cell r="A86" t="str">
            <v>10102</v>
          </cell>
          <cell r="B86">
            <v>2</v>
          </cell>
          <cell r="C86" t="str">
            <v>95300020</v>
          </cell>
          <cell r="D86" t="str">
            <v>02  급수급탕배관공사</v>
          </cell>
          <cell r="W86">
            <v>0</v>
          </cell>
          <cell r="X86">
            <v>0</v>
          </cell>
          <cell r="Y86">
            <v>0</v>
          </cell>
        </row>
        <row r="87">
          <cell r="A87" t="str">
            <v>10102</v>
          </cell>
          <cell r="B87">
            <v>3</v>
          </cell>
          <cell r="C87" t="str">
            <v>95300030</v>
          </cell>
          <cell r="D87" t="str">
            <v>SUS관</v>
          </cell>
          <cell r="E87" t="str">
            <v>D15 * 2.0T</v>
          </cell>
          <cell r="F87" t="str">
            <v>m</v>
          </cell>
          <cell r="G87">
            <v>176</v>
          </cell>
          <cell r="H87">
            <v>3096</v>
          </cell>
          <cell r="I87">
            <v>544896</v>
          </cell>
          <cell r="N87">
            <v>3096</v>
          </cell>
          <cell r="O87">
            <v>544896</v>
          </cell>
          <cell r="W87">
            <v>0</v>
          </cell>
          <cell r="X87">
            <v>0</v>
          </cell>
          <cell r="Y87">
            <v>0</v>
          </cell>
        </row>
        <row r="88">
          <cell r="D88" t="str">
            <v>SUS관</v>
          </cell>
          <cell r="E88" t="str">
            <v>D20 * 2.5T</v>
          </cell>
          <cell r="F88" t="str">
            <v>m</v>
          </cell>
          <cell r="G88">
            <v>39</v>
          </cell>
          <cell r="H88">
            <v>3976</v>
          </cell>
          <cell r="I88">
            <v>155064</v>
          </cell>
          <cell r="N88">
            <v>3976</v>
          </cell>
          <cell r="O88">
            <v>155064</v>
          </cell>
        </row>
        <row r="89">
          <cell r="D89" t="str">
            <v>SUS관</v>
          </cell>
          <cell r="E89" t="str">
            <v>D25 * 2.5T</v>
          </cell>
          <cell r="F89" t="str">
            <v>m</v>
          </cell>
          <cell r="G89">
            <v>9</v>
          </cell>
          <cell r="H89">
            <v>4791</v>
          </cell>
          <cell r="I89">
            <v>43119</v>
          </cell>
          <cell r="N89">
            <v>4791</v>
          </cell>
          <cell r="O89">
            <v>43119</v>
          </cell>
        </row>
        <row r="90">
          <cell r="D90" t="str">
            <v>SUS관</v>
          </cell>
          <cell r="E90" t="str">
            <v>D32 * 2.5T</v>
          </cell>
          <cell r="F90" t="str">
            <v>m</v>
          </cell>
          <cell r="G90">
            <v>24</v>
          </cell>
          <cell r="H90">
            <v>6133</v>
          </cell>
          <cell r="I90">
            <v>147192</v>
          </cell>
          <cell r="N90">
            <v>6133</v>
          </cell>
          <cell r="O90">
            <v>147192</v>
          </cell>
        </row>
        <row r="91">
          <cell r="D91" t="str">
            <v>SUS관</v>
          </cell>
          <cell r="E91" t="str">
            <v>D40 * 2.5T</v>
          </cell>
          <cell r="F91" t="str">
            <v>m</v>
          </cell>
          <cell r="G91">
            <v>30</v>
          </cell>
          <cell r="H91">
            <v>7043</v>
          </cell>
          <cell r="I91">
            <v>211290</v>
          </cell>
          <cell r="N91">
            <v>7043</v>
          </cell>
          <cell r="O91">
            <v>211290</v>
          </cell>
        </row>
        <row r="92">
          <cell r="D92" t="str">
            <v>SUS관</v>
          </cell>
          <cell r="E92" t="str">
            <v>D50 * 2.5T</v>
          </cell>
          <cell r="F92" t="str">
            <v>m</v>
          </cell>
          <cell r="G92">
            <v>4</v>
          </cell>
          <cell r="H92">
            <v>10263</v>
          </cell>
          <cell r="I92">
            <v>41052</v>
          </cell>
          <cell r="N92">
            <v>10263</v>
          </cell>
          <cell r="O92">
            <v>41052</v>
          </cell>
        </row>
        <row r="93">
          <cell r="D93" t="str">
            <v>스텐관용접</v>
          </cell>
          <cell r="E93" t="str">
            <v>D15</v>
          </cell>
          <cell r="F93" t="str">
            <v>개소</v>
          </cell>
          <cell r="G93">
            <v>20</v>
          </cell>
          <cell r="H93">
            <v>236</v>
          </cell>
          <cell r="I93">
            <v>4720</v>
          </cell>
          <cell r="N93">
            <v>236</v>
          </cell>
          <cell r="O93">
            <v>4720</v>
          </cell>
        </row>
        <row r="94">
          <cell r="D94" t="str">
            <v>XL 관 (KS)</v>
          </cell>
          <cell r="E94" t="str">
            <v>D15</v>
          </cell>
          <cell r="F94" t="str">
            <v>m</v>
          </cell>
          <cell r="G94">
            <v>126</v>
          </cell>
          <cell r="H94">
            <v>171</v>
          </cell>
          <cell r="I94">
            <v>21546</v>
          </cell>
          <cell r="N94">
            <v>171</v>
          </cell>
          <cell r="O94">
            <v>21546</v>
          </cell>
        </row>
        <row r="95">
          <cell r="D95" t="str">
            <v>엘보 (SUS 나사)</v>
          </cell>
          <cell r="E95" t="str">
            <v>D15</v>
          </cell>
          <cell r="F95" t="str">
            <v>EA</v>
          </cell>
          <cell r="G95">
            <v>41</v>
          </cell>
          <cell r="H95">
            <v>630</v>
          </cell>
          <cell r="I95">
            <v>25830</v>
          </cell>
          <cell r="N95">
            <v>630</v>
          </cell>
          <cell r="O95">
            <v>25830</v>
          </cell>
        </row>
        <row r="96">
          <cell r="D96" t="str">
            <v>엘보 (SUS 나사)</v>
          </cell>
          <cell r="E96" t="str">
            <v>D20</v>
          </cell>
          <cell r="F96" t="str">
            <v>EA</v>
          </cell>
          <cell r="G96">
            <v>10</v>
          </cell>
          <cell r="H96">
            <v>1020</v>
          </cell>
          <cell r="I96">
            <v>10200</v>
          </cell>
          <cell r="N96">
            <v>1020</v>
          </cell>
          <cell r="O96">
            <v>10200</v>
          </cell>
        </row>
        <row r="97">
          <cell r="D97" t="str">
            <v>엘보 (SUS 나사)</v>
          </cell>
          <cell r="E97" t="str">
            <v>D25</v>
          </cell>
          <cell r="F97" t="str">
            <v>EA</v>
          </cell>
          <cell r="G97">
            <v>3</v>
          </cell>
          <cell r="H97">
            <v>1530</v>
          </cell>
          <cell r="I97">
            <v>4590</v>
          </cell>
          <cell r="N97">
            <v>1530</v>
          </cell>
          <cell r="O97">
            <v>4590</v>
          </cell>
        </row>
        <row r="98">
          <cell r="D98" t="str">
            <v>엘보 (SUS 나사)</v>
          </cell>
          <cell r="E98" t="str">
            <v>D32</v>
          </cell>
          <cell r="F98" t="str">
            <v>EA</v>
          </cell>
          <cell r="G98">
            <v>1</v>
          </cell>
          <cell r="H98">
            <v>2065</v>
          </cell>
          <cell r="I98">
            <v>2065</v>
          </cell>
          <cell r="N98">
            <v>2065</v>
          </cell>
          <cell r="O98">
            <v>2065</v>
          </cell>
        </row>
        <row r="99">
          <cell r="D99" t="str">
            <v>엘보 (SUS 나사)</v>
          </cell>
          <cell r="E99" t="str">
            <v>D40</v>
          </cell>
          <cell r="F99" t="str">
            <v>EA</v>
          </cell>
          <cell r="G99">
            <v>10</v>
          </cell>
          <cell r="H99">
            <v>2410</v>
          </cell>
          <cell r="I99">
            <v>24100</v>
          </cell>
          <cell r="N99">
            <v>2410</v>
          </cell>
          <cell r="O99">
            <v>24100</v>
          </cell>
        </row>
        <row r="100">
          <cell r="D100" t="str">
            <v>엘보 (SUS 나사)</v>
          </cell>
          <cell r="E100" t="str">
            <v>D50</v>
          </cell>
          <cell r="F100" t="str">
            <v>EA</v>
          </cell>
          <cell r="G100">
            <v>4</v>
          </cell>
          <cell r="H100">
            <v>3410</v>
          </cell>
          <cell r="I100">
            <v>13640</v>
          </cell>
          <cell r="N100">
            <v>3410</v>
          </cell>
          <cell r="O100">
            <v>13640</v>
          </cell>
        </row>
        <row r="101">
          <cell r="D101" t="str">
            <v>레듀사 (SUS 나사)</v>
          </cell>
          <cell r="E101" t="str">
            <v>D20</v>
          </cell>
          <cell r="F101" t="str">
            <v>EA</v>
          </cell>
          <cell r="G101">
            <v>4</v>
          </cell>
          <cell r="H101">
            <v>1470</v>
          </cell>
          <cell r="I101">
            <v>5880</v>
          </cell>
          <cell r="N101">
            <v>1470</v>
          </cell>
          <cell r="O101">
            <v>5880</v>
          </cell>
        </row>
        <row r="103">
          <cell r="D103" t="str">
            <v>공 사 명 [ 인제군 하수종말처리시설 설치사업 실시설계 ]  [ 건축기계설비공사 위생배관공사 ]</v>
          </cell>
        </row>
        <row r="104">
          <cell r="D104" t="str">
            <v>품           명</v>
          </cell>
          <cell r="E104" t="str">
            <v>규              격</v>
          </cell>
          <cell r="F104" t="str">
            <v>단 위</v>
          </cell>
          <cell r="G104" t="str">
            <v>수  량</v>
          </cell>
          <cell r="H104" t="str">
            <v>재  료  비</v>
          </cell>
          <cell r="J104" t="str">
            <v>노  무  비</v>
          </cell>
          <cell r="L104" t="str">
            <v>경       비</v>
          </cell>
          <cell r="N104" t="str">
            <v>합         계</v>
          </cell>
          <cell r="P104" t="str">
            <v>비    고</v>
          </cell>
        </row>
        <row r="105">
          <cell r="H105" t="str">
            <v>단    가</v>
          </cell>
          <cell r="I105" t="str">
            <v>금    액</v>
          </cell>
          <cell r="J105" t="str">
            <v>단    가</v>
          </cell>
          <cell r="K105" t="str">
            <v>금    액</v>
          </cell>
          <cell r="L105" t="str">
            <v>단    가</v>
          </cell>
          <cell r="M105" t="str">
            <v>금    액</v>
          </cell>
          <cell r="N105" t="str">
            <v>단    가</v>
          </cell>
          <cell r="O105" t="str">
            <v>금    액</v>
          </cell>
        </row>
        <row r="106">
          <cell r="D106" t="str">
            <v>레듀사 (SUS 나사)</v>
          </cell>
          <cell r="E106" t="str">
            <v>D25</v>
          </cell>
          <cell r="F106" t="str">
            <v>EA</v>
          </cell>
          <cell r="G106">
            <v>1</v>
          </cell>
          <cell r="H106">
            <v>1860</v>
          </cell>
          <cell r="I106">
            <v>1860</v>
          </cell>
          <cell r="N106">
            <v>1860</v>
          </cell>
          <cell r="O106">
            <v>1860</v>
          </cell>
        </row>
        <row r="107">
          <cell r="D107" t="str">
            <v>유니온 (SUS 나사)</v>
          </cell>
          <cell r="E107" t="str">
            <v>D15</v>
          </cell>
          <cell r="F107" t="str">
            <v>EA</v>
          </cell>
          <cell r="G107">
            <v>1</v>
          </cell>
          <cell r="H107">
            <v>2390</v>
          </cell>
          <cell r="I107">
            <v>2390</v>
          </cell>
          <cell r="N107">
            <v>2390</v>
          </cell>
          <cell r="O107">
            <v>2390</v>
          </cell>
        </row>
        <row r="108">
          <cell r="D108" t="str">
            <v>유니온 (SUS 나사)</v>
          </cell>
          <cell r="E108" t="str">
            <v>D20</v>
          </cell>
          <cell r="F108" t="str">
            <v>EA</v>
          </cell>
          <cell r="G108">
            <v>1</v>
          </cell>
          <cell r="H108">
            <v>3110</v>
          </cell>
          <cell r="I108">
            <v>3110</v>
          </cell>
          <cell r="N108">
            <v>3110</v>
          </cell>
          <cell r="O108">
            <v>3110</v>
          </cell>
        </row>
        <row r="109">
          <cell r="D109" t="str">
            <v>유니온 (SUS 나사)</v>
          </cell>
          <cell r="E109" t="str">
            <v>D40</v>
          </cell>
          <cell r="F109" t="str">
            <v>EA</v>
          </cell>
          <cell r="G109">
            <v>2</v>
          </cell>
          <cell r="H109">
            <v>6250</v>
          </cell>
          <cell r="I109">
            <v>12500</v>
          </cell>
          <cell r="N109">
            <v>6250</v>
          </cell>
          <cell r="O109">
            <v>12500</v>
          </cell>
        </row>
        <row r="110">
          <cell r="D110" t="str">
            <v>유니온 (SUS 나사)</v>
          </cell>
          <cell r="E110" t="str">
            <v>D50</v>
          </cell>
          <cell r="F110" t="str">
            <v>EA</v>
          </cell>
          <cell r="G110">
            <v>1</v>
          </cell>
          <cell r="H110">
            <v>8120</v>
          </cell>
          <cell r="I110">
            <v>8120</v>
          </cell>
          <cell r="N110">
            <v>8120</v>
          </cell>
          <cell r="O110">
            <v>8120</v>
          </cell>
        </row>
        <row r="111">
          <cell r="D111" t="str">
            <v>니플 (SUS 나사)</v>
          </cell>
          <cell r="E111" t="str">
            <v>D15</v>
          </cell>
          <cell r="F111" t="str">
            <v>EA</v>
          </cell>
          <cell r="G111">
            <v>1</v>
          </cell>
          <cell r="H111">
            <v>280</v>
          </cell>
          <cell r="I111">
            <v>280</v>
          </cell>
          <cell r="N111">
            <v>280</v>
          </cell>
          <cell r="O111">
            <v>280</v>
          </cell>
        </row>
        <row r="112">
          <cell r="D112" t="str">
            <v>니플 (SUS 나사)</v>
          </cell>
          <cell r="E112" t="str">
            <v>D20</v>
          </cell>
          <cell r="F112" t="str">
            <v>EA</v>
          </cell>
          <cell r="G112">
            <v>1</v>
          </cell>
          <cell r="H112">
            <v>340</v>
          </cell>
          <cell r="I112">
            <v>340</v>
          </cell>
          <cell r="N112">
            <v>340</v>
          </cell>
          <cell r="O112">
            <v>340</v>
          </cell>
        </row>
        <row r="113">
          <cell r="D113" t="str">
            <v>니플 (SUS 나사)</v>
          </cell>
          <cell r="E113" t="str">
            <v>D40</v>
          </cell>
          <cell r="F113" t="str">
            <v>EA</v>
          </cell>
          <cell r="G113">
            <v>2</v>
          </cell>
          <cell r="H113">
            <v>750</v>
          </cell>
          <cell r="I113">
            <v>1500</v>
          </cell>
          <cell r="N113">
            <v>750</v>
          </cell>
          <cell r="O113">
            <v>1500</v>
          </cell>
        </row>
        <row r="114">
          <cell r="D114" t="str">
            <v>니플 (SUS 나사)</v>
          </cell>
          <cell r="E114" t="str">
            <v>D50</v>
          </cell>
          <cell r="F114" t="str">
            <v>EA</v>
          </cell>
          <cell r="G114">
            <v>1</v>
          </cell>
          <cell r="H114">
            <v>1100</v>
          </cell>
          <cell r="I114">
            <v>1100</v>
          </cell>
          <cell r="N114">
            <v>1100</v>
          </cell>
          <cell r="O114">
            <v>1100</v>
          </cell>
        </row>
        <row r="115">
          <cell r="D115" t="str">
            <v>캡 (SUS 나사)</v>
          </cell>
          <cell r="E115" t="str">
            <v>D15</v>
          </cell>
          <cell r="F115" t="str">
            <v>EA</v>
          </cell>
          <cell r="G115">
            <v>2</v>
          </cell>
          <cell r="H115">
            <v>990</v>
          </cell>
          <cell r="I115">
            <v>1980</v>
          </cell>
          <cell r="N115">
            <v>990</v>
          </cell>
          <cell r="O115">
            <v>1980</v>
          </cell>
        </row>
        <row r="116">
          <cell r="D116" t="str">
            <v>캡 (SUS 나사)</v>
          </cell>
          <cell r="E116" t="str">
            <v>D40</v>
          </cell>
          <cell r="F116" t="str">
            <v>EA</v>
          </cell>
          <cell r="G116">
            <v>1</v>
          </cell>
          <cell r="H116">
            <v>2960</v>
          </cell>
          <cell r="I116">
            <v>2960</v>
          </cell>
          <cell r="N116">
            <v>2960</v>
          </cell>
          <cell r="O116">
            <v>2960</v>
          </cell>
        </row>
        <row r="117">
          <cell r="D117" t="str">
            <v>볼밸브 (황동, 10㎏)</v>
          </cell>
          <cell r="E117" t="str">
            <v>D15</v>
          </cell>
          <cell r="F117" t="str">
            <v>EA</v>
          </cell>
          <cell r="G117">
            <v>1</v>
          </cell>
          <cell r="H117">
            <v>1480</v>
          </cell>
          <cell r="I117">
            <v>1480</v>
          </cell>
          <cell r="N117">
            <v>1480</v>
          </cell>
          <cell r="O117">
            <v>1480</v>
          </cell>
        </row>
        <row r="118">
          <cell r="A118" t="str">
            <v>10103</v>
          </cell>
          <cell r="B118">
            <v>1</v>
          </cell>
          <cell r="C118" t="str">
            <v>95400010</v>
          </cell>
          <cell r="D118" t="str">
            <v>볼밸브 (황동, 10㎏)</v>
          </cell>
          <cell r="E118" t="str">
            <v>D20</v>
          </cell>
          <cell r="F118" t="str">
            <v>EA</v>
          </cell>
          <cell r="G118">
            <v>1</v>
          </cell>
          <cell r="H118">
            <v>1920</v>
          </cell>
          <cell r="I118">
            <v>1920</v>
          </cell>
          <cell r="N118">
            <v>1920</v>
          </cell>
          <cell r="O118">
            <v>1920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10103</v>
          </cell>
          <cell r="B119">
            <v>2</v>
          </cell>
          <cell r="C119" t="str">
            <v>95400020</v>
          </cell>
          <cell r="D119" t="str">
            <v>볼밸브 (황동, 10㎏)</v>
          </cell>
          <cell r="E119" t="str">
            <v>D40</v>
          </cell>
          <cell r="F119" t="str">
            <v>EA</v>
          </cell>
          <cell r="G119">
            <v>3</v>
          </cell>
          <cell r="H119">
            <v>6870</v>
          </cell>
          <cell r="I119">
            <v>20610</v>
          </cell>
          <cell r="N119">
            <v>6870</v>
          </cell>
          <cell r="O119">
            <v>20610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10103</v>
          </cell>
          <cell r="B120">
            <v>3</v>
          </cell>
          <cell r="C120" t="str">
            <v>95400030</v>
          </cell>
          <cell r="D120" t="str">
            <v>볼밸브 (황동, 10㎏)</v>
          </cell>
          <cell r="E120" t="str">
            <v>D50</v>
          </cell>
          <cell r="F120" t="str">
            <v>EA</v>
          </cell>
          <cell r="G120">
            <v>1</v>
          </cell>
          <cell r="H120">
            <v>10450</v>
          </cell>
          <cell r="I120">
            <v>10450</v>
          </cell>
          <cell r="N120">
            <v>10450</v>
          </cell>
          <cell r="O120">
            <v>10450</v>
          </cell>
          <cell r="W120">
            <v>0</v>
          </cell>
          <cell r="X120">
            <v>0</v>
          </cell>
          <cell r="Y120">
            <v>0</v>
          </cell>
        </row>
        <row r="121">
          <cell r="A121" t="str">
            <v>10103</v>
          </cell>
          <cell r="B121">
            <v>4</v>
          </cell>
          <cell r="C121" t="str">
            <v>95400040</v>
          </cell>
          <cell r="D121" t="str">
            <v>절연행가 (전산볼트)</v>
          </cell>
          <cell r="E121" t="str">
            <v>D15</v>
          </cell>
          <cell r="F121" t="str">
            <v>개소</v>
          </cell>
          <cell r="G121">
            <v>24</v>
          </cell>
          <cell r="H121">
            <v>660</v>
          </cell>
          <cell r="I121">
            <v>15840</v>
          </cell>
          <cell r="N121">
            <v>660</v>
          </cell>
          <cell r="O121">
            <v>15840</v>
          </cell>
          <cell r="W121">
            <v>0</v>
          </cell>
          <cell r="X121">
            <v>0</v>
          </cell>
          <cell r="Y121">
            <v>0</v>
          </cell>
        </row>
        <row r="123">
          <cell r="D123" t="str">
            <v>공 사 명 [ 인제군 하수종말처리시설 설치사업 실시설계 ]  [ 건축기계설비공사 위생배관공사 ]</v>
          </cell>
        </row>
        <row r="124">
          <cell r="D124" t="str">
            <v>품           명</v>
          </cell>
          <cell r="E124" t="str">
            <v>규              격</v>
          </cell>
          <cell r="F124" t="str">
            <v>단 위</v>
          </cell>
          <cell r="G124" t="str">
            <v>수  량</v>
          </cell>
          <cell r="H124" t="str">
            <v>재  료  비</v>
          </cell>
          <cell r="J124" t="str">
            <v>노  무  비</v>
          </cell>
          <cell r="L124" t="str">
            <v>경       비</v>
          </cell>
          <cell r="N124" t="str">
            <v>합         계</v>
          </cell>
          <cell r="P124" t="str">
            <v>비    고</v>
          </cell>
        </row>
        <row r="125">
          <cell r="H125" t="str">
            <v>단    가</v>
          </cell>
          <cell r="I125" t="str">
            <v>금    액</v>
          </cell>
          <cell r="J125" t="str">
            <v>단    가</v>
          </cell>
          <cell r="K125" t="str">
            <v>금    액</v>
          </cell>
          <cell r="L125" t="str">
            <v>단    가</v>
          </cell>
          <cell r="M125" t="str">
            <v>금    액</v>
          </cell>
          <cell r="N125" t="str">
            <v>단    가</v>
          </cell>
          <cell r="O125" t="str">
            <v>금    액</v>
          </cell>
        </row>
        <row r="126">
          <cell r="A126" t="str">
            <v>10103</v>
          </cell>
          <cell r="B126">
            <v>5</v>
          </cell>
          <cell r="C126" t="str">
            <v>95400050</v>
          </cell>
          <cell r="D126" t="str">
            <v>절연행가 (전산볼트)</v>
          </cell>
          <cell r="E126" t="str">
            <v>D20</v>
          </cell>
          <cell r="F126" t="str">
            <v>개소</v>
          </cell>
          <cell r="G126">
            <v>19</v>
          </cell>
          <cell r="H126">
            <v>690</v>
          </cell>
          <cell r="I126">
            <v>13110</v>
          </cell>
          <cell r="N126">
            <v>690</v>
          </cell>
          <cell r="O126">
            <v>13110</v>
          </cell>
          <cell r="W126">
            <v>0</v>
          </cell>
          <cell r="X126">
            <v>0</v>
          </cell>
          <cell r="Y126">
            <v>0</v>
          </cell>
        </row>
        <row r="127">
          <cell r="A127" t="str">
            <v>10103</v>
          </cell>
          <cell r="B127">
            <v>6</v>
          </cell>
          <cell r="C127" t="str">
            <v>95400070</v>
          </cell>
          <cell r="D127" t="str">
            <v>절연행가 (전산볼트)</v>
          </cell>
          <cell r="E127" t="str">
            <v>D25</v>
          </cell>
          <cell r="F127" t="str">
            <v>개소</v>
          </cell>
          <cell r="G127">
            <v>5</v>
          </cell>
          <cell r="H127">
            <v>720</v>
          </cell>
          <cell r="I127">
            <v>3600</v>
          </cell>
          <cell r="N127">
            <v>720</v>
          </cell>
          <cell r="O127">
            <v>3600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>10103</v>
          </cell>
          <cell r="B128">
            <v>7</v>
          </cell>
          <cell r="C128" t="str">
            <v>95400080</v>
          </cell>
          <cell r="D128" t="str">
            <v>절연행가 (전산볼트)</v>
          </cell>
          <cell r="E128" t="str">
            <v>D32</v>
          </cell>
          <cell r="F128" t="str">
            <v>개소</v>
          </cell>
          <cell r="G128">
            <v>8</v>
          </cell>
          <cell r="H128">
            <v>780</v>
          </cell>
          <cell r="I128">
            <v>6240</v>
          </cell>
          <cell r="N128">
            <v>780</v>
          </cell>
          <cell r="O128">
            <v>6240</v>
          </cell>
          <cell r="W128">
            <v>0</v>
          </cell>
          <cell r="X128">
            <v>0</v>
          </cell>
          <cell r="Y128">
            <v>0</v>
          </cell>
        </row>
        <row r="129">
          <cell r="A129" t="str">
            <v>10103</v>
          </cell>
          <cell r="B129">
            <v>8</v>
          </cell>
          <cell r="C129" t="str">
            <v>95400090</v>
          </cell>
          <cell r="D129" t="str">
            <v>절연행가 (전산볼트)</v>
          </cell>
          <cell r="E129" t="str">
            <v>D40</v>
          </cell>
          <cell r="F129" t="str">
            <v>개소</v>
          </cell>
          <cell r="G129">
            <v>15</v>
          </cell>
          <cell r="H129">
            <v>810</v>
          </cell>
          <cell r="I129">
            <v>12150</v>
          </cell>
          <cell r="N129">
            <v>810</v>
          </cell>
          <cell r="O129">
            <v>12150</v>
          </cell>
          <cell r="W129">
            <v>0</v>
          </cell>
          <cell r="X129">
            <v>0</v>
          </cell>
          <cell r="Y129">
            <v>0</v>
          </cell>
        </row>
        <row r="130">
          <cell r="A130" t="str">
            <v>10103</v>
          </cell>
          <cell r="B130">
            <v>9</v>
          </cell>
          <cell r="C130" t="str">
            <v>95400100</v>
          </cell>
          <cell r="D130" t="str">
            <v>절연행가 (전산볼트)</v>
          </cell>
          <cell r="E130" t="str">
            <v>D50</v>
          </cell>
          <cell r="F130" t="str">
            <v>개소</v>
          </cell>
          <cell r="G130">
            <v>2</v>
          </cell>
          <cell r="H130">
            <v>960</v>
          </cell>
          <cell r="I130">
            <v>1920</v>
          </cell>
          <cell r="N130">
            <v>960</v>
          </cell>
          <cell r="O130">
            <v>1920</v>
          </cell>
          <cell r="W130">
            <v>0</v>
          </cell>
          <cell r="X130">
            <v>0</v>
          </cell>
          <cell r="Y130">
            <v>0</v>
          </cell>
        </row>
        <row r="131">
          <cell r="D131" t="str">
            <v>U 볼트/너트</v>
          </cell>
          <cell r="E131" t="str">
            <v>M125</v>
          </cell>
          <cell r="F131" t="str">
            <v>개</v>
          </cell>
          <cell r="G131">
            <v>2</v>
          </cell>
          <cell r="H131">
            <v>230</v>
          </cell>
          <cell r="I131">
            <v>460</v>
          </cell>
          <cell r="N131">
            <v>230</v>
          </cell>
          <cell r="O131">
            <v>460</v>
          </cell>
        </row>
        <row r="132">
          <cell r="D132" t="str">
            <v>스트레이너</v>
          </cell>
          <cell r="E132" t="str">
            <v>D40</v>
          </cell>
          <cell r="F132" t="str">
            <v>EA</v>
          </cell>
          <cell r="G132">
            <v>2</v>
          </cell>
          <cell r="H132">
            <v>9700</v>
          </cell>
          <cell r="I132">
            <v>19400</v>
          </cell>
          <cell r="N132">
            <v>9700</v>
          </cell>
          <cell r="O132">
            <v>19400</v>
          </cell>
        </row>
        <row r="133">
          <cell r="D133" t="str">
            <v>강관스리브 (지수판포함)</v>
          </cell>
          <cell r="E133" t="str">
            <v>D20</v>
          </cell>
          <cell r="F133" t="str">
            <v>개소</v>
          </cell>
          <cell r="G133">
            <v>1</v>
          </cell>
          <cell r="H133">
            <v>554</v>
          </cell>
          <cell r="I133">
            <v>554</v>
          </cell>
          <cell r="N133">
            <v>554</v>
          </cell>
          <cell r="O133">
            <v>554</v>
          </cell>
        </row>
        <row r="134">
          <cell r="D134" t="str">
            <v>강관스리브 (지수판포함)</v>
          </cell>
          <cell r="E134" t="str">
            <v>D32</v>
          </cell>
          <cell r="F134" t="str">
            <v>개소</v>
          </cell>
          <cell r="G134">
            <v>1</v>
          </cell>
          <cell r="H134">
            <v>806</v>
          </cell>
          <cell r="I134">
            <v>806</v>
          </cell>
          <cell r="N134">
            <v>806</v>
          </cell>
          <cell r="O134">
            <v>806</v>
          </cell>
        </row>
        <row r="135">
          <cell r="D135" t="str">
            <v>강관스리브 (지수판포함)</v>
          </cell>
          <cell r="E135" t="str">
            <v>D40</v>
          </cell>
          <cell r="F135" t="str">
            <v>개소</v>
          </cell>
          <cell r="G135">
            <v>3</v>
          </cell>
          <cell r="H135">
            <v>994</v>
          </cell>
          <cell r="I135">
            <v>2982</v>
          </cell>
          <cell r="N135">
            <v>994</v>
          </cell>
          <cell r="O135">
            <v>2982</v>
          </cell>
        </row>
        <row r="136">
          <cell r="D136" t="str">
            <v>강관스리브 (지수판포함)</v>
          </cell>
          <cell r="E136" t="str">
            <v>D50</v>
          </cell>
          <cell r="F136" t="str">
            <v>개소</v>
          </cell>
          <cell r="G136">
            <v>1</v>
          </cell>
          <cell r="H136">
            <v>1213</v>
          </cell>
          <cell r="I136">
            <v>1213</v>
          </cell>
          <cell r="N136">
            <v>1213</v>
          </cell>
          <cell r="O136">
            <v>1213</v>
          </cell>
        </row>
        <row r="137">
          <cell r="D137" t="str">
            <v>티이 (SUS 나사)</v>
          </cell>
          <cell r="E137" t="str">
            <v>D15</v>
          </cell>
          <cell r="F137" t="str">
            <v>EA</v>
          </cell>
          <cell r="G137">
            <v>3</v>
          </cell>
          <cell r="H137">
            <v>1010</v>
          </cell>
          <cell r="I137">
            <v>3030</v>
          </cell>
          <cell r="N137">
            <v>1010</v>
          </cell>
          <cell r="O137">
            <v>3030</v>
          </cell>
        </row>
        <row r="138">
          <cell r="D138" t="str">
            <v>티이 (SUS 나사)</v>
          </cell>
          <cell r="E138" t="str">
            <v>D20</v>
          </cell>
          <cell r="F138" t="str">
            <v>EA</v>
          </cell>
          <cell r="G138">
            <v>8</v>
          </cell>
          <cell r="H138">
            <v>1320</v>
          </cell>
          <cell r="I138">
            <v>10560</v>
          </cell>
          <cell r="N138">
            <v>1320</v>
          </cell>
          <cell r="O138">
            <v>10560</v>
          </cell>
        </row>
        <row r="139">
          <cell r="D139" t="str">
            <v>티이 (SUS 나사)</v>
          </cell>
          <cell r="E139" t="str">
            <v>D25</v>
          </cell>
          <cell r="F139" t="str">
            <v>EA</v>
          </cell>
          <cell r="G139">
            <v>3</v>
          </cell>
          <cell r="H139">
            <v>2000</v>
          </cell>
          <cell r="I139">
            <v>6000</v>
          </cell>
          <cell r="N139">
            <v>2000</v>
          </cell>
          <cell r="O139">
            <v>6000</v>
          </cell>
        </row>
        <row r="140">
          <cell r="D140" t="str">
            <v>티이 (SUS 나사)</v>
          </cell>
          <cell r="E140" t="str">
            <v>D40</v>
          </cell>
          <cell r="F140" t="str">
            <v>EA</v>
          </cell>
          <cell r="G140">
            <v>2</v>
          </cell>
          <cell r="H140">
            <v>3120</v>
          </cell>
          <cell r="I140">
            <v>6240</v>
          </cell>
          <cell r="N140">
            <v>3120</v>
          </cell>
          <cell r="O140">
            <v>6240</v>
          </cell>
        </row>
        <row r="141">
          <cell r="D141" t="str">
            <v>관보온 (유리솜, 포리마테프)</v>
          </cell>
          <cell r="E141" t="str">
            <v>25T x D15</v>
          </cell>
          <cell r="F141" t="str">
            <v>M</v>
          </cell>
          <cell r="G141">
            <v>50</v>
          </cell>
          <cell r="H141">
            <v>870</v>
          </cell>
          <cell r="I141">
            <v>43500</v>
          </cell>
          <cell r="J141">
            <v>1038</v>
          </cell>
          <cell r="K141">
            <v>51900</v>
          </cell>
          <cell r="N141">
            <v>1908</v>
          </cell>
          <cell r="O141">
            <v>95400</v>
          </cell>
        </row>
        <row r="143">
          <cell r="D143" t="str">
            <v>공 사 명 [ 인제군 하수종말처리시설 설치사업 실시설계 ]  [ 건축기계설비공사 위생배관공사 ]</v>
          </cell>
        </row>
        <row r="144">
          <cell r="D144" t="str">
            <v>품           명</v>
          </cell>
          <cell r="E144" t="str">
            <v>규              격</v>
          </cell>
          <cell r="F144" t="str">
            <v>단 위</v>
          </cell>
          <cell r="G144" t="str">
            <v>수  량</v>
          </cell>
          <cell r="H144" t="str">
            <v>재  료  비</v>
          </cell>
          <cell r="J144" t="str">
            <v>노  무  비</v>
          </cell>
          <cell r="L144" t="str">
            <v>경       비</v>
          </cell>
          <cell r="N144" t="str">
            <v>합         계</v>
          </cell>
          <cell r="P144" t="str">
            <v>비    고</v>
          </cell>
        </row>
        <row r="145">
          <cell r="H145" t="str">
            <v>단    가</v>
          </cell>
          <cell r="I145" t="str">
            <v>금    액</v>
          </cell>
          <cell r="J145" t="str">
            <v>단    가</v>
          </cell>
          <cell r="K145" t="str">
            <v>금    액</v>
          </cell>
          <cell r="L145" t="str">
            <v>단    가</v>
          </cell>
          <cell r="M145" t="str">
            <v>금    액</v>
          </cell>
          <cell r="N145" t="str">
            <v>단    가</v>
          </cell>
          <cell r="O145" t="str">
            <v>금    액</v>
          </cell>
        </row>
        <row r="146">
          <cell r="D146" t="str">
            <v>관보온 (유리솜, 포리마테프)</v>
          </cell>
          <cell r="E146" t="str">
            <v>25T x D20</v>
          </cell>
          <cell r="F146" t="str">
            <v>M</v>
          </cell>
          <cell r="G146">
            <v>41</v>
          </cell>
          <cell r="H146">
            <v>960</v>
          </cell>
          <cell r="I146">
            <v>39360</v>
          </cell>
          <cell r="J146">
            <v>1245</v>
          </cell>
          <cell r="K146">
            <v>51045</v>
          </cell>
          <cell r="N146">
            <v>2205</v>
          </cell>
          <cell r="O146">
            <v>90405</v>
          </cell>
        </row>
        <row r="147">
          <cell r="D147" t="str">
            <v>관보온 (유리솜, 포리마테프)</v>
          </cell>
          <cell r="E147" t="str">
            <v>25T x D25</v>
          </cell>
          <cell r="F147" t="str">
            <v>M</v>
          </cell>
          <cell r="G147">
            <v>9</v>
          </cell>
          <cell r="H147">
            <v>1070</v>
          </cell>
          <cell r="I147">
            <v>9630</v>
          </cell>
          <cell r="J147">
            <v>1453</v>
          </cell>
          <cell r="K147">
            <v>13077</v>
          </cell>
          <cell r="N147">
            <v>2523</v>
          </cell>
          <cell r="O147">
            <v>22707</v>
          </cell>
        </row>
        <row r="148">
          <cell r="D148" t="str">
            <v>관보온 (유리솜, 포리마테프)</v>
          </cell>
          <cell r="E148" t="str">
            <v>25T x D32</v>
          </cell>
          <cell r="F148" t="str">
            <v>M</v>
          </cell>
          <cell r="G148">
            <v>25</v>
          </cell>
          <cell r="H148">
            <v>1220</v>
          </cell>
          <cell r="I148">
            <v>30500</v>
          </cell>
          <cell r="J148">
            <v>1661</v>
          </cell>
          <cell r="K148">
            <v>41525</v>
          </cell>
          <cell r="N148">
            <v>2881</v>
          </cell>
          <cell r="O148">
            <v>72025</v>
          </cell>
        </row>
        <row r="149">
          <cell r="D149" t="str">
            <v>관보온 (유리솜, 포리마테프)</v>
          </cell>
          <cell r="E149" t="str">
            <v>25T x D40</v>
          </cell>
          <cell r="F149" t="str">
            <v>M</v>
          </cell>
          <cell r="G149">
            <v>32</v>
          </cell>
          <cell r="H149">
            <v>1310</v>
          </cell>
          <cell r="I149">
            <v>41920</v>
          </cell>
          <cell r="J149">
            <v>1661</v>
          </cell>
          <cell r="K149">
            <v>53152</v>
          </cell>
          <cell r="N149">
            <v>2971</v>
          </cell>
          <cell r="O149">
            <v>95072</v>
          </cell>
        </row>
        <row r="150">
          <cell r="D150" t="str">
            <v>관보온 (유리솜, 포리마테프)</v>
          </cell>
          <cell r="E150" t="str">
            <v>25T x D50</v>
          </cell>
          <cell r="F150" t="str">
            <v>M</v>
          </cell>
          <cell r="G150">
            <v>4</v>
          </cell>
          <cell r="H150">
            <v>1530</v>
          </cell>
          <cell r="I150">
            <v>6120</v>
          </cell>
          <cell r="J150">
            <v>1661</v>
          </cell>
          <cell r="K150">
            <v>6644</v>
          </cell>
          <cell r="N150">
            <v>3191</v>
          </cell>
          <cell r="O150">
            <v>12764</v>
          </cell>
        </row>
        <row r="151">
          <cell r="D151" t="str">
            <v>볼탭 (SUS)</v>
          </cell>
          <cell r="E151" t="str">
            <v>D40</v>
          </cell>
          <cell r="F151" t="str">
            <v>EA</v>
          </cell>
          <cell r="G151">
            <v>1</v>
          </cell>
          <cell r="H151">
            <v>27500</v>
          </cell>
          <cell r="I151">
            <v>27500</v>
          </cell>
          <cell r="N151">
            <v>27500</v>
          </cell>
          <cell r="O151">
            <v>27500</v>
          </cell>
        </row>
        <row r="152">
          <cell r="D152" t="str">
            <v>압력계</v>
          </cell>
          <cell r="E152" t="str">
            <v>2∼35K</v>
          </cell>
          <cell r="F152" t="str">
            <v>EA</v>
          </cell>
          <cell r="G152">
            <v>2</v>
          </cell>
          <cell r="H152">
            <v>11266</v>
          </cell>
          <cell r="I152">
            <v>22532</v>
          </cell>
          <cell r="J152">
            <v>2048</v>
          </cell>
          <cell r="K152">
            <v>4096</v>
          </cell>
          <cell r="N152">
            <v>13314</v>
          </cell>
          <cell r="O152">
            <v>26628</v>
          </cell>
        </row>
        <row r="153">
          <cell r="D153" t="str">
            <v>온도계 (바이메탈식)</v>
          </cell>
          <cell r="E153" t="str">
            <v>150℃</v>
          </cell>
          <cell r="F153" t="str">
            <v>EA</v>
          </cell>
          <cell r="G153">
            <v>1</v>
          </cell>
          <cell r="H153">
            <v>16919</v>
          </cell>
          <cell r="I153">
            <v>16919</v>
          </cell>
          <cell r="J153">
            <v>2048</v>
          </cell>
          <cell r="K153">
            <v>2048</v>
          </cell>
          <cell r="N153">
            <v>18967</v>
          </cell>
          <cell r="O153">
            <v>18967</v>
          </cell>
        </row>
        <row r="154">
          <cell r="D154" t="str">
            <v>수도미터습식 (신설용) 1급</v>
          </cell>
          <cell r="E154" t="str">
            <v>D40</v>
          </cell>
          <cell r="F154" t="str">
            <v>EA</v>
          </cell>
          <cell r="G154">
            <v>1</v>
          </cell>
          <cell r="H154">
            <v>50000</v>
          </cell>
          <cell r="I154">
            <v>50000</v>
          </cell>
          <cell r="N154">
            <v>50000</v>
          </cell>
          <cell r="O154">
            <v>50000</v>
          </cell>
        </row>
        <row r="155">
          <cell r="D155" t="str">
            <v>수도시설분담금 (인입관40MM)</v>
          </cell>
          <cell r="E155" t="str">
            <v>(인제기준)</v>
          </cell>
          <cell r="F155" t="str">
            <v>식</v>
          </cell>
          <cell r="G155">
            <v>1</v>
          </cell>
          <cell r="H155">
            <v>300000</v>
          </cell>
          <cell r="I155">
            <v>300000</v>
          </cell>
          <cell r="N155">
            <v>300000</v>
          </cell>
          <cell r="O155">
            <v>300000</v>
          </cell>
        </row>
        <row r="156">
          <cell r="D156" t="str">
            <v>인력터파기, 되메우기, 다지기</v>
          </cell>
          <cell r="E156" t="str">
            <v>(옥외급수관)</v>
          </cell>
          <cell r="F156" t="str">
            <v>㎥</v>
          </cell>
          <cell r="G156">
            <v>10</v>
          </cell>
          <cell r="J156">
            <v>6789</v>
          </cell>
          <cell r="K156">
            <v>67890</v>
          </cell>
          <cell r="N156">
            <v>6789</v>
          </cell>
          <cell r="O156">
            <v>67890</v>
          </cell>
        </row>
        <row r="157">
          <cell r="D157" t="str">
            <v>노무비</v>
          </cell>
          <cell r="E157" t="str">
            <v>배관공</v>
          </cell>
          <cell r="F157" t="str">
            <v>인</v>
          </cell>
          <cell r="G157">
            <v>16</v>
          </cell>
          <cell r="J157">
            <v>28427</v>
          </cell>
          <cell r="K157">
            <v>454832</v>
          </cell>
          <cell r="N157">
            <v>28427</v>
          </cell>
          <cell r="O157">
            <v>454832</v>
          </cell>
        </row>
        <row r="158">
          <cell r="D158" t="str">
            <v>노무비</v>
          </cell>
          <cell r="E158" t="str">
            <v>보통인부</v>
          </cell>
          <cell r="F158" t="str">
            <v>인</v>
          </cell>
          <cell r="G158">
            <v>15</v>
          </cell>
          <cell r="J158">
            <v>16079</v>
          </cell>
          <cell r="K158">
            <v>241185</v>
          </cell>
          <cell r="N158">
            <v>16079</v>
          </cell>
          <cell r="O158">
            <v>241185</v>
          </cell>
        </row>
        <row r="159">
          <cell r="D159" t="str">
            <v>노무비</v>
          </cell>
          <cell r="E159" t="str">
            <v>용접공(일반)</v>
          </cell>
          <cell r="F159" t="str">
            <v>인</v>
          </cell>
          <cell r="G159">
            <v>32</v>
          </cell>
          <cell r="J159">
            <v>22259</v>
          </cell>
          <cell r="K159">
            <v>712288</v>
          </cell>
          <cell r="N159">
            <v>22259</v>
          </cell>
          <cell r="O159">
            <v>712288</v>
          </cell>
        </row>
        <row r="160">
          <cell r="D160" t="str">
            <v>공구손료</v>
          </cell>
          <cell r="E160" t="str">
            <v>노무비의 3%</v>
          </cell>
          <cell r="F160" t="str">
            <v>식</v>
          </cell>
          <cell r="G160">
            <v>1</v>
          </cell>
          <cell r="H160">
            <v>42249</v>
          </cell>
          <cell r="I160">
            <v>42249</v>
          </cell>
          <cell r="K160">
            <v>0</v>
          </cell>
          <cell r="N160">
            <v>42249</v>
          </cell>
          <cell r="O160">
            <v>42249</v>
          </cell>
        </row>
        <row r="161">
          <cell r="D161" t="str">
            <v>합                          계</v>
          </cell>
          <cell r="I161">
            <v>2060119</v>
          </cell>
          <cell r="K161">
            <v>1699682</v>
          </cell>
          <cell r="M161">
            <v>0</v>
          </cell>
          <cell r="O161">
            <v>3759801</v>
          </cell>
        </row>
        <row r="163">
          <cell r="D163" t="str">
            <v>공 사 명 [ 인제군 하수종말처리시설 설치사업 실시설계 ]  [ 건축기계설비공사 위생배관공사 ]</v>
          </cell>
        </row>
        <row r="164">
          <cell r="D164" t="str">
            <v>품           명</v>
          </cell>
          <cell r="E164" t="str">
            <v>규              격</v>
          </cell>
          <cell r="F164" t="str">
            <v>단 위</v>
          </cell>
          <cell r="G164" t="str">
            <v>수  량</v>
          </cell>
          <cell r="H164" t="str">
            <v>재  료  비</v>
          </cell>
          <cell r="J164" t="str">
            <v>노  무  비</v>
          </cell>
          <cell r="L164" t="str">
            <v>경       비</v>
          </cell>
          <cell r="N164" t="str">
            <v>합         계</v>
          </cell>
          <cell r="P164" t="str">
            <v>비    고</v>
          </cell>
        </row>
        <row r="165">
          <cell r="H165" t="str">
            <v>단    가</v>
          </cell>
          <cell r="I165" t="str">
            <v>금    액</v>
          </cell>
          <cell r="J165" t="str">
            <v>단    가</v>
          </cell>
          <cell r="K165" t="str">
            <v>금    액</v>
          </cell>
          <cell r="L165" t="str">
            <v>단    가</v>
          </cell>
          <cell r="M165" t="str">
            <v>금    액</v>
          </cell>
          <cell r="N165" t="str">
            <v>단    가</v>
          </cell>
          <cell r="O165" t="str">
            <v>금    액</v>
          </cell>
        </row>
        <row r="166">
          <cell r="D166" t="str">
            <v>03    오배수배관공사</v>
          </cell>
        </row>
        <row r="167">
          <cell r="D167" t="str">
            <v>주철직관 (KS 1종)</v>
          </cell>
          <cell r="E167" t="str">
            <v>D50 x 300L</v>
          </cell>
          <cell r="F167" t="str">
            <v>EA</v>
          </cell>
          <cell r="G167">
            <v>4</v>
          </cell>
          <cell r="H167">
            <v>3039</v>
          </cell>
          <cell r="I167">
            <v>12156</v>
          </cell>
          <cell r="N167">
            <v>3039</v>
          </cell>
          <cell r="O167">
            <v>12156</v>
          </cell>
        </row>
        <row r="168">
          <cell r="D168" t="str">
            <v>주철직관 (KS 1종)</v>
          </cell>
          <cell r="E168" t="str">
            <v>D50 x 1000L</v>
          </cell>
          <cell r="F168" t="str">
            <v>EA</v>
          </cell>
          <cell r="G168">
            <v>1</v>
          </cell>
          <cell r="H168">
            <v>7623</v>
          </cell>
          <cell r="I168">
            <v>7623</v>
          </cell>
          <cell r="N168">
            <v>7623</v>
          </cell>
          <cell r="O168">
            <v>7623</v>
          </cell>
        </row>
        <row r="169">
          <cell r="D169" t="str">
            <v>주철직관 (KS 1종)</v>
          </cell>
          <cell r="E169" t="str">
            <v>D50 x 1600L</v>
          </cell>
          <cell r="F169" t="str">
            <v>EA</v>
          </cell>
          <cell r="G169">
            <v>1</v>
          </cell>
          <cell r="H169">
            <v>12353</v>
          </cell>
          <cell r="I169">
            <v>12353</v>
          </cell>
          <cell r="N169">
            <v>12353</v>
          </cell>
          <cell r="O169">
            <v>12353</v>
          </cell>
        </row>
        <row r="170">
          <cell r="D170" t="str">
            <v>주철직관 (KS 1종)</v>
          </cell>
          <cell r="E170" t="str">
            <v>D75 x 300L</v>
          </cell>
          <cell r="F170" t="str">
            <v>EA</v>
          </cell>
          <cell r="G170">
            <v>4</v>
          </cell>
          <cell r="H170">
            <v>4391</v>
          </cell>
          <cell r="I170">
            <v>17564</v>
          </cell>
          <cell r="N170">
            <v>4391</v>
          </cell>
          <cell r="O170">
            <v>17564</v>
          </cell>
        </row>
        <row r="171">
          <cell r="D171" t="str">
            <v>주철직관 (KS 1종)</v>
          </cell>
          <cell r="E171" t="str">
            <v>D75 x 400L</v>
          </cell>
          <cell r="F171" t="str">
            <v>EA</v>
          </cell>
          <cell r="G171">
            <v>3</v>
          </cell>
          <cell r="H171">
            <v>5259</v>
          </cell>
          <cell r="I171">
            <v>15777</v>
          </cell>
          <cell r="N171">
            <v>5259</v>
          </cell>
          <cell r="O171">
            <v>15777</v>
          </cell>
        </row>
        <row r="172">
          <cell r="D172" t="str">
            <v>주철직관 (KS 1종)</v>
          </cell>
          <cell r="E172" t="str">
            <v>D75 x 600L</v>
          </cell>
          <cell r="F172" t="str">
            <v>EA</v>
          </cell>
          <cell r="G172">
            <v>3</v>
          </cell>
          <cell r="H172">
            <v>6899</v>
          </cell>
          <cell r="I172">
            <v>20697</v>
          </cell>
          <cell r="N172">
            <v>6899</v>
          </cell>
          <cell r="O172">
            <v>20697</v>
          </cell>
        </row>
        <row r="173">
          <cell r="D173" t="str">
            <v>주철직관 (KS 1종)</v>
          </cell>
          <cell r="E173" t="str">
            <v>D75 x 1000L</v>
          </cell>
          <cell r="F173" t="str">
            <v>EA</v>
          </cell>
          <cell r="G173">
            <v>3</v>
          </cell>
          <cell r="H173">
            <v>10326</v>
          </cell>
          <cell r="I173">
            <v>30978</v>
          </cell>
          <cell r="N173">
            <v>10326</v>
          </cell>
          <cell r="O173">
            <v>30978</v>
          </cell>
        </row>
        <row r="174">
          <cell r="D174" t="str">
            <v>주철직관 (KS 1종)</v>
          </cell>
          <cell r="E174" t="str">
            <v>D75 x 1600L</v>
          </cell>
          <cell r="F174" t="str">
            <v>EA</v>
          </cell>
          <cell r="G174">
            <v>33</v>
          </cell>
          <cell r="H174">
            <v>15682</v>
          </cell>
          <cell r="I174">
            <v>517506</v>
          </cell>
          <cell r="N174">
            <v>15682</v>
          </cell>
          <cell r="O174">
            <v>517506</v>
          </cell>
        </row>
        <row r="175">
          <cell r="D175" t="str">
            <v>주철직관 (KS 1종)</v>
          </cell>
          <cell r="E175" t="str">
            <v>D100 x 300L</v>
          </cell>
          <cell r="F175" t="str">
            <v>EA</v>
          </cell>
          <cell r="G175">
            <v>2</v>
          </cell>
          <cell r="H175">
            <v>5741</v>
          </cell>
          <cell r="I175">
            <v>11482</v>
          </cell>
          <cell r="N175">
            <v>5741</v>
          </cell>
          <cell r="O175">
            <v>11482</v>
          </cell>
        </row>
        <row r="176">
          <cell r="D176" t="str">
            <v>주철직관 (KS 1종)</v>
          </cell>
          <cell r="E176" t="str">
            <v>D100 x 400L</v>
          </cell>
          <cell r="F176" t="str">
            <v>EA</v>
          </cell>
          <cell r="G176">
            <v>1</v>
          </cell>
          <cell r="H176">
            <v>6899</v>
          </cell>
          <cell r="I176">
            <v>6899</v>
          </cell>
          <cell r="N176">
            <v>6899</v>
          </cell>
          <cell r="O176">
            <v>6899</v>
          </cell>
        </row>
        <row r="177">
          <cell r="D177" t="str">
            <v>주철직관 (KS 1종)</v>
          </cell>
          <cell r="E177" t="str">
            <v>D100 x 600L</v>
          </cell>
          <cell r="F177" t="str">
            <v>EA</v>
          </cell>
          <cell r="G177">
            <v>1</v>
          </cell>
          <cell r="H177">
            <v>8781</v>
          </cell>
          <cell r="I177">
            <v>8781</v>
          </cell>
          <cell r="N177">
            <v>8781</v>
          </cell>
          <cell r="O177">
            <v>8781</v>
          </cell>
        </row>
        <row r="178">
          <cell r="D178" t="str">
            <v>주철직관 (KS 1종)</v>
          </cell>
          <cell r="E178" t="str">
            <v>D100 x 1000L</v>
          </cell>
          <cell r="F178" t="str">
            <v>EA</v>
          </cell>
          <cell r="G178">
            <v>1</v>
          </cell>
          <cell r="H178">
            <v>13076</v>
          </cell>
          <cell r="I178">
            <v>13076</v>
          </cell>
          <cell r="N178">
            <v>13076</v>
          </cell>
          <cell r="O178">
            <v>13076</v>
          </cell>
        </row>
        <row r="179">
          <cell r="D179" t="str">
            <v>주철직관 (KS 1종)</v>
          </cell>
          <cell r="E179" t="str">
            <v>D100 x 1600L</v>
          </cell>
          <cell r="F179" t="str">
            <v>EA</v>
          </cell>
          <cell r="G179">
            <v>20</v>
          </cell>
          <cell r="H179">
            <v>19638</v>
          </cell>
          <cell r="I179">
            <v>392760</v>
          </cell>
          <cell r="N179">
            <v>19638</v>
          </cell>
          <cell r="O179">
            <v>392760</v>
          </cell>
        </row>
        <row r="180">
          <cell r="D180" t="str">
            <v>주철Y관 (HUB)</v>
          </cell>
          <cell r="E180" t="str">
            <v>D50 x 50</v>
          </cell>
          <cell r="F180" t="str">
            <v>EA</v>
          </cell>
          <cell r="G180">
            <v>1</v>
          </cell>
          <cell r="H180">
            <v>4004</v>
          </cell>
          <cell r="I180">
            <v>4004</v>
          </cell>
          <cell r="N180">
            <v>4004</v>
          </cell>
          <cell r="O180">
            <v>4004</v>
          </cell>
        </row>
        <row r="181">
          <cell r="D181" t="str">
            <v>주철Y관 (HUB)</v>
          </cell>
          <cell r="E181" t="str">
            <v>D75 x 50</v>
          </cell>
          <cell r="F181" t="str">
            <v>EA</v>
          </cell>
          <cell r="G181">
            <v>4</v>
          </cell>
          <cell r="H181">
            <v>4921</v>
          </cell>
          <cell r="I181">
            <v>19684</v>
          </cell>
          <cell r="N181">
            <v>4921</v>
          </cell>
          <cell r="O181">
            <v>19684</v>
          </cell>
        </row>
        <row r="183">
          <cell r="D183" t="str">
            <v>공 사 명 [ 인제군 하수종말처리시설 설치사업 실시설계 ]  [ 건축기계설비공사 위생배관공사 ]</v>
          </cell>
        </row>
        <row r="184">
          <cell r="D184" t="str">
            <v>품           명</v>
          </cell>
          <cell r="E184" t="str">
            <v>규              격</v>
          </cell>
          <cell r="F184" t="str">
            <v>단 위</v>
          </cell>
          <cell r="G184" t="str">
            <v>수  량</v>
          </cell>
          <cell r="H184" t="str">
            <v>재  료  비</v>
          </cell>
          <cell r="J184" t="str">
            <v>노  무  비</v>
          </cell>
          <cell r="L184" t="str">
            <v>경       비</v>
          </cell>
          <cell r="N184" t="str">
            <v>합         계</v>
          </cell>
          <cell r="P184" t="str">
            <v>비    고</v>
          </cell>
        </row>
        <row r="185">
          <cell r="H185" t="str">
            <v>단    가</v>
          </cell>
          <cell r="I185" t="str">
            <v>금    액</v>
          </cell>
          <cell r="J185" t="str">
            <v>단    가</v>
          </cell>
          <cell r="K185" t="str">
            <v>금    액</v>
          </cell>
          <cell r="L185" t="str">
            <v>단    가</v>
          </cell>
          <cell r="M185" t="str">
            <v>금    액</v>
          </cell>
          <cell r="N185" t="str">
            <v>단    가</v>
          </cell>
          <cell r="O185" t="str">
            <v>금    액</v>
          </cell>
        </row>
        <row r="186">
          <cell r="D186" t="str">
            <v>주철Y관 (HUB)</v>
          </cell>
          <cell r="E186" t="str">
            <v>D75 x 75</v>
          </cell>
          <cell r="F186" t="str">
            <v>EA</v>
          </cell>
          <cell r="G186">
            <v>3</v>
          </cell>
          <cell r="H186">
            <v>6344</v>
          </cell>
          <cell r="I186">
            <v>19032</v>
          </cell>
          <cell r="N186">
            <v>6344</v>
          </cell>
          <cell r="O186">
            <v>19032</v>
          </cell>
        </row>
        <row r="187">
          <cell r="D187" t="str">
            <v>주철Y관 (HUB)</v>
          </cell>
          <cell r="E187" t="str">
            <v>D100 x 100</v>
          </cell>
          <cell r="F187" t="str">
            <v>EA</v>
          </cell>
          <cell r="G187">
            <v>2</v>
          </cell>
          <cell r="H187">
            <v>8781</v>
          </cell>
          <cell r="I187">
            <v>17562</v>
          </cell>
          <cell r="N187">
            <v>8781</v>
          </cell>
          <cell r="O187">
            <v>17562</v>
          </cell>
        </row>
        <row r="188">
          <cell r="D188" t="str">
            <v>주철90。 Y관 (HUB)</v>
          </cell>
          <cell r="E188" t="str">
            <v>D75 x 50</v>
          </cell>
          <cell r="F188" t="str">
            <v>EA</v>
          </cell>
          <cell r="G188">
            <v>1</v>
          </cell>
          <cell r="H188">
            <v>5507</v>
          </cell>
          <cell r="I188">
            <v>5507</v>
          </cell>
          <cell r="N188">
            <v>5507</v>
          </cell>
          <cell r="O188">
            <v>5507</v>
          </cell>
        </row>
        <row r="189">
          <cell r="D189" t="str">
            <v>주철90。 Y관 (HUB)</v>
          </cell>
          <cell r="E189" t="str">
            <v>D75 x 75</v>
          </cell>
          <cell r="F189" t="str">
            <v>EA</v>
          </cell>
          <cell r="G189">
            <v>3</v>
          </cell>
          <cell r="H189">
            <v>7076</v>
          </cell>
          <cell r="I189">
            <v>21228</v>
          </cell>
          <cell r="N189">
            <v>7076</v>
          </cell>
          <cell r="O189">
            <v>21228</v>
          </cell>
        </row>
        <row r="190">
          <cell r="D190" t="str">
            <v>주철90。 Y관 (HUB)</v>
          </cell>
          <cell r="E190" t="str">
            <v>D100 x 75</v>
          </cell>
          <cell r="F190" t="str">
            <v>EA</v>
          </cell>
          <cell r="G190">
            <v>1</v>
          </cell>
          <cell r="H190">
            <v>8860</v>
          </cell>
          <cell r="I190">
            <v>8860</v>
          </cell>
          <cell r="N190">
            <v>8860</v>
          </cell>
          <cell r="O190">
            <v>8860</v>
          </cell>
        </row>
        <row r="191">
          <cell r="D191" t="str">
            <v>주철배T관 (HUB:YT)</v>
          </cell>
          <cell r="E191" t="str">
            <v>D100 x 50</v>
          </cell>
          <cell r="F191" t="str">
            <v>EA</v>
          </cell>
          <cell r="G191">
            <v>1</v>
          </cell>
          <cell r="H191">
            <v>8251</v>
          </cell>
          <cell r="I191">
            <v>8251</v>
          </cell>
          <cell r="N191">
            <v>8251</v>
          </cell>
          <cell r="O191">
            <v>8251</v>
          </cell>
        </row>
        <row r="192">
          <cell r="D192" t="str">
            <v>사각육가 (F.D)</v>
          </cell>
          <cell r="E192" t="str">
            <v>KS D75</v>
          </cell>
          <cell r="F192" t="str">
            <v>EA</v>
          </cell>
          <cell r="G192">
            <v>3</v>
          </cell>
          <cell r="H192">
            <v>17250</v>
          </cell>
          <cell r="I192">
            <v>51750</v>
          </cell>
          <cell r="N192">
            <v>17250</v>
          </cell>
          <cell r="O192">
            <v>51750</v>
          </cell>
        </row>
        <row r="193">
          <cell r="D193" t="str">
            <v>주철곡관 45。 (HUB)</v>
          </cell>
          <cell r="E193" t="str">
            <v>D50</v>
          </cell>
          <cell r="F193" t="str">
            <v>EA</v>
          </cell>
          <cell r="G193">
            <v>4</v>
          </cell>
          <cell r="H193">
            <v>2122</v>
          </cell>
          <cell r="I193">
            <v>8488</v>
          </cell>
          <cell r="N193">
            <v>2122</v>
          </cell>
          <cell r="O193">
            <v>8488</v>
          </cell>
        </row>
        <row r="194">
          <cell r="D194" t="str">
            <v>주철곡관 45。 (HUB)</v>
          </cell>
          <cell r="E194" t="str">
            <v>D75</v>
          </cell>
          <cell r="F194" t="str">
            <v>EA</v>
          </cell>
          <cell r="G194">
            <v>7</v>
          </cell>
          <cell r="H194">
            <v>2991</v>
          </cell>
          <cell r="I194">
            <v>20937</v>
          </cell>
          <cell r="N194">
            <v>2991</v>
          </cell>
          <cell r="O194">
            <v>20937</v>
          </cell>
        </row>
        <row r="195">
          <cell r="D195" t="str">
            <v>주철곡관 45。 (HUB)</v>
          </cell>
          <cell r="E195" t="str">
            <v>D100</v>
          </cell>
          <cell r="F195" t="str">
            <v>EA</v>
          </cell>
          <cell r="G195">
            <v>6</v>
          </cell>
          <cell r="H195">
            <v>4391</v>
          </cell>
          <cell r="I195">
            <v>26346</v>
          </cell>
          <cell r="N195">
            <v>4391</v>
          </cell>
          <cell r="O195">
            <v>26346</v>
          </cell>
        </row>
        <row r="196">
          <cell r="D196" t="str">
            <v>주철90。 장곡관 (HUB)</v>
          </cell>
          <cell r="E196" t="str">
            <v>D75</v>
          </cell>
          <cell r="F196" t="str">
            <v>EA</v>
          </cell>
          <cell r="G196">
            <v>3</v>
          </cell>
          <cell r="H196">
            <v>5500</v>
          </cell>
          <cell r="I196">
            <v>16500</v>
          </cell>
          <cell r="N196">
            <v>5500</v>
          </cell>
          <cell r="O196">
            <v>16500</v>
          </cell>
        </row>
        <row r="197">
          <cell r="D197" t="str">
            <v>주철90。 장곡관 (HUB)</v>
          </cell>
          <cell r="E197" t="str">
            <v>D100</v>
          </cell>
          <cell r="F197" t="str">
            <v>EA</v>
          </cell>
          <cell r="G197">
            <v>1</v>
          </cell>
          <cell r="H197">
            <v>7672</v>
          </cell>
          <cell r="I197">
            <v>7672</v>
          </cell>
          <cell r="N197">
            <v>7672</v>
          </cell>
          <cell r="O197">
            <v>7672</v>
          </cell>
        </row>
        <row r="198">
          <cell r="A198" t="str">
            <v>1020101</v>
          </cell>
          <cell r="B198">
            <v>1</v>
          </cell>
          <cell r="C198" t="str">
            <v>06A00010</v>
          </cell>
          <cell r="D198" t="str">
            <v>백티이 (나사)</v>
          </cell>
          <cell r="E198" t="str">
            <v>D50</v>
          </cell>
          <cell r="F198" t="str">
            <v>EA</v>
          </cell>
          <cell r="G198">
            <v>1</v>
          </cell>
          <cell r="H198">
            <v>1921</v>
          </cell>
          <cell r="I198">
            <v>1921</v>
          </cell>
          <cell r="N198">
            <v>1921</v>
          </cell>
          <cell r="O198">
            <v>1921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1020101</v>
          </cell>
          <cell r="B199">
            <v>3</v>
          </cell>
          <cell r="C199" t="str">
            <v>06A00130</v>
          </cell>
          <cell r="D199" t="str">
            <v>백엘보 (용접)</v>
          </cell>
          <cell r="E199" t="str">
            <v>D50</v>
          </cell>
          <cell r="F199" t="str">
            <v>EA</v>
          </cell>
          <cell r="G199">
            <v>7</v>
          </cell>
          <cell r="H199">
            <v>866</v>
          </cell>
          <cell r="I199">
            <v>6062</v>
          </cell>
          <cell r="N199">
            <v>866</v>
          </cell>
          <cell r="O199">
            <v>6062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1020101</v>
          </cell>
          <cell r="B200">
            <v>4</v>
          </cell>
          <cell r="C200" t="str">
            <v>06A00140</v>
          </cell>
          <cell r="D200" t="str">
            <v>백관 (SPP)</v>
          </cell>
          <cell r="E200" t="str">
            <v>D50</v>
          </cell>
          <cell r="F200" t="str">
            <v>M</v>
          </cell>
          <cell r="G200">
            <v>7</v>
          </cell>
          <cell r="H200">
            <v>2981</v>
          </cell>
          <cell r="I200">
            <v>20867</v>
          </cell>
          <cell r="N200">
            <v>2981</v>
          </cell>
          <cell r="O200">
            <v>20867</v>
          </cell>
          <cell r="W200">
            <v>0</v>
          </cell>
          <cell r="X200">
            <v>0</v>
          </cell>
          <cell r="Y200">
            <v>0</v>
          </cell>
        </row>
        <row r="201">
          <cell r="A201" t="str">
            <v>1020101</v>
          </cell>
          <cell r="B201">
            <v>5</v>
          </cell>
          <cell r="C201" t="str">
            <v>06A00150</v>
          </cell>
          <cell r="D201" t="str">
            <v>강관스리브 (지수판포함)</v>
          </cell>
          <cell r="E201" t="str">
            <v>D50</v>
          </cell>
          <cell r="F201" t="str">
            <v>개소</v>
          </cell>
          <cell r="G201">
            <v>4</v>
          </cell>
          <cell r="H201">
            <v>1213</v>
          </cell>
          <cell r="I201">
            <v>4852</v>
          </cell>
          <cell r="N201">
            <v>1213</v>
          </cell>
          <cell r="O201">
            <v>4852</v>
          </cell>
          <cell r="W201">
            <v>0</v>
          </cell>
          <cell r="X201">
            <v>0</v>
          </cell>
          <cell r="Y201">
            <v>0</v>
          </cell>
        </row>
        <row r="203">
          <cell r="D203" t="str">
            <v>공 사 명 [ 인제군 하수종말처리시설 설치사업 실시설계 ]  [ 건축기계설비공사 위생배관공사 ]</v>
          </cell>
        </row>
        <row r="204">
          <cell r="D204" t="str">
            <v>품           명</v>
          </cell>
          <cell r="E204" t="str">
            <v>규              격</v>
          </cell>
          <cell r="F204" t="str">
            <v>단 위</v>
          </cell>
          <cell r="G204" t="str">
            <v>수  량</v>
          </cell>
          <cell r="H204" t="str">
            <v>재  료  비</v>
          </cell>
          <cell r="J204" t="str">
            <v>노  무  비</v>
          </cell>
          <cell r="L204" t="str">
            <v>경       비</v>
          </cell>
          <cell r="N204" t="str">
            <v>합         계</v>
          </cell>
          <cell r="P204" t="str">
            <v>비    고</v>
          </cell>
        </row>
        <row r="205">
          <cell r="H205" t="str">
            <v>단    가</v>
          </cell>
          <cell r="I205" t="str">
            <v>금    액</v>
          </cell>
          <cell r="J205" t="str">
            <v>단    가</v>
          </cell>
          <cell r="K205" t="str">
            <v>금    액</v>
          </cell>
          <cell r="L205" t="str">
            <v>단    가</v>
          </cell>
          <cell r="M205" t="str">
            <v>금    액</v>
          </cell>
          <cell r="N205" t="str">
            <v>단    가</v>
          </cell>
          <cell r="O205" t="str">
            <v>금    액</v>
          </cell>
        </row>
        <row r="206">
          <cell r="A206" t="str">
            <v>1020101</v>
          </cell>
          <cell r="B206">
            <v>6</v>
          </cell>
          <cell r="C206" t="str">
            <v>06A00160</v>
          </cell>
          <cell r="D206" t="str">
            <v>강관스리브 (지수판포함)</v>
          </cell>
          <cell r="E206" t="str">
            <v>D80</v>
          </cell>
          <cell r="F206" t="str">
            <v>개소</v>
          </cell>
          <cell r="G206">
            <v>6</v>
          </cell>
          <cell r="H206">
            <v>2067</v>
          </cell>
          <cell r="I206">
            <v>12402</v>
          </cell>
          <cell r="N206">
            <v>2067</v>
          </cell>
          <cell r="O206">
            <v>12402</v>
          </cell>
          <cell r="W206">
            <v>0</v>
          </cell>
          <cell r="X206">
            <v>0</v>
          </cell>
          <cell r="Y206">
            <v>0</v>
          </cell>
        </row>
        <row r="207">
          <cell r="A207" t="str">
            <v>1020101</v>
          </cell>
          <cell r="B207">
            <v>8</v>
          </cell>
          <cell r="C207" t="str">
            <v>07A00140</v>
          </cell>
          <cell r="D207" t="str">
            <v>강관스리브 (지수판포함)</v>
          </cell>
          <cell r="E207" t="str">
            <v>D100</v>
          </cell>
          <cell r="F207" t="str">
            <v>개소</v>
          </cell>
          <cell r="G207">
            <v>2</v>
          </cell>
          <cell r="H207">
            <v>2439</v>
          </cell>
          <cell r="I207">
            <v>4878</v>
          </cell>
          <cell r="N207">
            <v>2439</v>
          </cell>
          <cell r="O207">
            <v>4878</v>
          </cell>
          <cell r="W207">
            <v>0</v>
          </cell>
          <cell r="X207">
            <v>0</v>
          </cell>
          <cell r="Y207">
            <v>0</v>
          </cell>
        </row>
        <row r="208">
          <cell r="A208" t="str">
            <v>1020101</v>
          </cell>
          <cell r="B208">
            <v>9</v>
          </cell>
          <cell r="C208" t="str">
            <v>07A00130</v>
          </cell>
          <cell r="D208" t="str">
            <v>주철P트랩 (HUB)</v>
          </cell>
          <cell r="E208" t="str">
            <v>D75</v>
          </cell>
          <cell r="F208" t="str">
            <v>EA</v>
          </cell>
          <cell r="G208">
            <v>3</v>
          </cell>
          <cell r="H208">
            <v>6320</v>
          </cell>
          <cell r="I208">
            <v>18960</v>
          </cell>
          <cell r="N208">
            <v>6320</v>
          </cell>
          <cell r="O208">
            <v>18960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>1020101</v>
          </cell>
          <cell r="B209">
            <v>10</v>
          </cell>
          <cell r="C209" t="str">
            <v>07A00010</v>
          </cell>
          <cell r="D209" t="str">
            <v>주철C.O (HUB)</v>
          </cell>
          <cell r="E209" t="str">
            <v>D50</v>
          </cell>
          <cell r="F209" t="str">
            <v>EA</v>
          </cell>
          <cell r="G209">
            <v>1</v>
          </cell>
          <cell r="H209">
            <v>2267</v>
          </cell>
          <cell r="I209">
            <v>2267</v>
          </cell>
          <cell r="N209">
            <v>2267</v>
          </cell>
          <cell r="O209">
            <v>2267</v>
          </cell>
          <cell r="W209">
            <v>0</v>
          </cell>
          <cell r="X209">
            <v>0</v>
          </cell>
          <cell r="Y209">
            <v>0</v>
          </cell>
        </row>
        <row r="210">
          <cell r="A210" t="str">
            <v>1020101</v>
          </cell>
          <cell r="B210">
            <v>12</v>
          </cell>
          <cell r="C210" t="str">
            <v>07B00152</v>
          </cell>
          <cell r="D210" t="str">
            <v>주철C.O (HUB)</v>
          </cell>
          <cell r="E210" t="str">
            <v>D75</v>
          </cell>
          <cell r="F210" t="str">
            <v>EA</v>
          </cell>
          <cell r="G210">
            <v>3</v>
          </cell>
          <cell r="H210">
            <v>2557</v>
          </cell>
          <cell r="I210">
            <v>7671</v>
          </cell>
          <cell r="N210">
            <v>2557</v>
          </cell>
          <cell r="O210">
            <v>7671</v>
          </cell>
          <cell r="W210">
            <v>0</v>
          </cell>
          <cell r="X210">
            <v>0</v>
          </cell>
          <cell r="Y210">
            <v>0</v>
          </cell>
        </row>
        <row r="211">
          <cell r="A211" t="str">
            <v>1020101</v>
          </cell>
          <cell r="B211">
            <v>13</v>
          </cell>
          <cell r="C211" t="str">
            <v>07B00130</v>
          </cell>
          <cell r="D211" t="str">
            <v>주철C.O (HUB)</v>
          </cell>
          <cell r="E211" t="str">
            <v>D100</v>
          </cell>
          <cell r="F211" t="str">
            <v>EA</v>
          </cell>
          <cell r="G211">
            <v>3</v>
          </cell>
          <cell r="H211">
            <v>2943</v>
          </cell>
          <cell r="I211">
            <v>8829</v>
          </cell>
          <cell r="N211">
            <v>2943</v>
          </cell>
          <cell r="O211">
            <v>8829</v>
          </cell>
          <cell r="W211">
            <v>0</v>
          </cell>
          <cell r="X211">
            <v>0</v>
          </cell>
          <cell r="Y211">
            <v>0</v>
          </cell>
        </row>
        <row r="212">
          <cell r="A212" t="str">
            <v>1020101</v>
          </cell>
          <cell r="B212">
            <v>14</v>
          </cell>
          <cell r="C212" t="str">
            <v>07B00010</v>
          </cell>
          <cell r="D212" t="str">
            <v>주철관접합 (지중)</v>
          </cell>
          <cell r="E212" t="str">
            <v>D50</v>
          </cell>
          <cell r="F212" t="str">
            <v>수구</v>
          </cell>
          <cell r="G212">
            <v>16</v>
          </cell>
          <cell r="H212">
            <v>912</v>
          </cell>
          <cell r="I212">
            <v>14592</v>
          </cell>
          <cell r="J212">
            <v>10642</v>
          </cell>
          <cell r="K212">
            <v>170272</v>
          </cell>
          <cell r="N212">
            <v>11554</v>
          </cell>
          <cell r="O212">
            <v>184864</v>
          </cell>
          <cell r="W212">
            <v>0</v>
          </cell>
          <cell r="X212">
            <v>0</v>
          </cell>
          <cell r="Y212">
            <v>0</v>
          </cell>
        </row>
        <row r="213">
          <cell r="A213" t="str">
            <v>1020101</v>
          </cell>
          <cell r="B213">
            <v>15</v>
          </cell>
          <cell r="C213" t="str">
            <v>07C00120</v>
          </cell>
          <cell r="D213" t="str">
            <v>주철관접합 (지중)</v>
          </cell>
          <cell r="E213" t="str">
            <v>D75</v>
          </cell>
          <cell r="F213" t="str">
            <v>수구</v>
          </cell>
          <cell r="G213">
            <v>61</v>
          </cell>
          <cell r="H213">
            <v>1533</v>
          </cell>
          <cell r="I213">
            <v>93513</v>
          </cell>
          <cell r="J213">
            <v>14985</v>
          </cell>
          <cell r="K213">
            <v>914085</v>
          </cell>
          <cell r="N213">
            <v>16518</v>
          </cell>
          <cell r="O213">
            <v>1007598</v>
          </cell>
          <cell r="W213">
            <v>0</v>
          </cell>
          <cell r="X213">
            <v>0</v>
          </cell>
          <cell r="Y213">
            <v>0</v>
          </cell>
        </row>
        <row r="214">
          <cell r="A214" t="str">
            <v>1020101</v>
          </cell>
          <cell r="B214">
            <v>16</v>
          </cell>
          <cell r="C214" t="str">
            <v>05A00160</v>
          </cell>
          <cell r="D214" t="str">
            <v>주철관접합 (지중)</v>
          </cell>
          <cell r="E214" t="str">
            <v>D100</v>
          </cell>
          <cell r="F214" t="str">
            <v>수구</v>
          </cell>
          <cell r="G214">
            <v>40</v>
          </cell>
          <cell r="H214">
            <v>2079</v>
          </cell>
          <cell r="I214">
            <v>83160</v>
          </cell>
          <cell r="J214">
            <v>17072</v>
          </cell>
          <cell r="K214">
            <v>682880</v>
          </cell>
          <cell r="N214">
            <v>19151</v>
          </cell>
          <cell r="O214">
            <v>766040</v>
          </cell>
          <cell r="W214">
            <v>0</v>
          </cell>
          <cell r="X214">
            <v>0</v>
          </cell>
          <cell r="Y214">
            <v>0</v>
          </cell>
        </row>
        <row r="215">
          <cell r="A215" t="str">
            <v>1020101</v>
          </cell>
          <cell r="B215">
            <v>17</v>
          </cell>
          <cell r="C215" t="str">
            <v>05A00150</v>
          </cell>
          <cell r="D215" t="str">
            <v>인력터파기, 되메우기, 다지기</v>
          </cell>
          <cell r="E215" t="str">
            <v>(옥외오배수관)</v>
          </cell>
          <cell r="F215" t="str">
            <v>㎥</v>
          </cell>
          <cell r="G215">
            <v>11</v>
          </cell>
          <cell r="J215">
            <v>6789</v>
          </cell>
          <cell r="K215">
            <v>74679</v>
          </cell>
          <cell r="N215">
            <v>6789</v>
          </cell>
          <cell r="O215">
            <v>74679</v>
          </cell>
          <cell r="W215">
            <v>0</v>
          </cell>
          <cell r="X215">
            <v>0</v>
          </cell>
          <cell r="Y215">
            <v>0</v>
          </cell>
        </row>
        <row r="216">
          <cell r="A216" t="str">
            <v>1020101</v>
          </cell>
          <cell r="B216">
            <v>18</v>
          </cell>
          <cell r="C216" t="str">
            <v>05E00100</v>
          </cell>
          <cell r="D216" t="str">
            <v>노무비</v>
          </cell>
          <cell r="E216" t="str">
            <v>배관공</v>
          </cell>
          <cell r="F216" t="str">
            <v>인</v>
          </cell>
          <cell r="G216">
            <v>2</v>
          </cell>
          <cell r="J216">
            <v>28427</v>
          </cell>
          <cell r="K216">
            <v>56854</v>
          </cell>
          <cell r="N216">
            <v>28427</v>
          </cell>
          <cell r="O216">
            <v>56854</v>
          </cell>
          <cell r="W216">
            <v>0</v>
          </cell>
          <cell r="X216">
            <v>0</v>
          </cell>
          <cell r="Y216">
            <v>0</v>
          </cell>
        </row>
        <row r="217">
          <cell r="A217" t="str">
            <v>1020101</v>
          </cell>
          <cell r="B217">
            <v>19</v>
          </cell>
          <cell r="C217" t="str">
            <v>05C00020</v>
          </cell>
          <cell r="D217" t="str">
            <v>노무비</v>
          </cell>
          <cell r="E217" t="str">
            <v>보통인부</v>
          </cell>
          <cell r="F217" t="str">
            <v>인</v>
          </cell>
          <cell r="G217">
            <v>1</v>
          </cell>
          <cell r="J217">
            <v>16079</v>
          </cell>
          <cell r="K217">
            <v>16079</v>
          </cell>
          <cell r="N217">
            <v>16079</v>
          </cell>
          <cell r="O217">
            <v>16079</v>
          </cell>
          <cell r="W217">
            <v>0</v>
          </cell>
          <cell r="X217">
            <v>0</v>
          </cell>
          <cell r="Y217">
            <v>0</v>
          </cell>
        </row>
        <row r="218">
          <cell r="A218" t="str">
            <v>1020101</v>
          </cell>
          <cell r="B218">
            <v>21</v>
          </cell>
          <cell r="C218" t="str">
            <v>07H00150</v>
          </cell>
          <cell r="D218" t="str">
            <v>공구손료</v>
          </cell>
          <cell r="E218" t="str">
            <v>노무비의3%</v>
          </cell>
          <cell r="F218" t="str">
            <v>식</v>
          </cell>
          <cell r="G218">
            <v>1</v>
          </cell>
          <cell r="H218">
            <v>2187</v>
          </cell>
          <cell r="I218">
            <v>2187</v>
          </cell>
          <cell r="K218">
            <v>0</v>
          </cell>
          <cell r="N218">
            <v>2187</v>
          </cell>
          <cell r="O218">
            <v>2187</v>
          </cell>
          <cell r="W218">
            <v>0</v>
          </cell>
          <cell r="X218">
            <v>0</v>
          </cell>
          <cell r="Y218">
            <v>0</v>
          </cell>
        </row>
        <row r="219">
          <cell r="A219" t="str">
            <v>1020101</v>
          </cell>
          <cell r="B219">
            <v>34</v>
          </cell>
          <cell r="C219" t="str">
            <v>91110140</v>
          </cell>
          <cell r="W219">
            <v>0</v>
          </cell>
          <cell r="X219">
            <v>0</v>
          </cell>
          <cell r="Y219">
            <v>0</v>
          </cell>
        </row>
        <row r="220">
          <cell r="A220" t="str">
            <v>1020101</v>
          </cell>
          <cell r="B220">
            <v>35</v>
          </cell>
          <cell r="C220" t="str">
            <v>91110130</v>
          </cell>
          <cell r="W220">
            <v>0</v>
          </cell>
          <cell r="X220">
            <v>0</v>
          </cell>
          <cell r="Y220">
            <v>0</v>
          </cell>
        </row>
        <row r="221">
          <cell r="A221" t="str">
            <v>1020101</v>
          </cell>
          <cell r="B221">
            <v>36</v>
          </cell>
          <cell r="C221" t="str">
            <v>91110120</v>
          </cell>
          <cell r="D221" t="str">
            <v>합                              계</v>
          </cell>
          <cell r="I221">
            <v>1585634</v>
          </cell>
          <cell r="K221">
            <v>1914849</v>
          </cell>
          <cell r="M221">
            <v>0</v>
          </cell>
          <cell r="O221">
            <v>3500483</v>
          </cell>
          <cell r="W221">
            <v>0</v>
          </cell>
          <cell r="X221">
            <v>0</v>
          </cell>
          <cell r="Y221">
            <v>0</v>
          </cell>
        </row>
        <row r="223">
          <cell r="D223" t="str">
            <v>공 사 명 [ 인제군 하수종말처리시설 설치사업 실시설계 ]  [ 건축기계설비공사 ]</v>
          </cell>
        </row>
        <row r="224">
          <cell r="D224" t="str">
            <v>품           명</v>
          </cell>
          <cell r="E224" t="str">
            <v>규              격</v>
          </cell>
          <cell r="F224" t="str">
            <v>단 위</v>
          </cell>
          <cell r="G224" t="str">
            <v>수  량</v>
          </cell>
          <cell r="H224" t="str">
            <v>재  료  비</v>
          </cell>
          <cell r="J224" t="str">
            <v>노  무  비</v>
          </cell>
          <cell r="L224" t="str">
            <v>경       비</v>
          </cell>
          <cell r="N224" t="str">
            <v>합         계</v>
          </cell>
          <cell r="P224" t="str">
            <v>비    고</v>
          </cell>
        </row>
        <row r="225">
          <cell r="H225" t="str">
            <v>단    가</v>
          </cell>
          <cell r="I225" t="str">
            <v>금    액</v>
          </cell>
          <cell r="J225" t="str">
            <v>단    가</v>
          </cell>
          <cell r="K225" t="str">
            <v>금    액</v>
          </cell>
          <cell r="L225" t="str">
            <v>단    가</v>
          </cell>
          <cell r="M225" t="str">
            <v>금    액</v>
          </cell>
          <cell r="N225" t="str">
            <v>단    가</v>
          </cell>
          <cell r="O225" t="str">
            <v>금    액</v>
          </cell>
        </row>
        <row r="226">
          <cell r="A226" t="str">
            <v>1020101</v>
          </cell>
          <cell r="B226">
            <v>37</v>
          </cell>
          <cell r="C226" t="str">
            <v>91110010</v>
          </cell>
          <cell r="D226" t="str">
            <v>03   난방배관공사(설비동)</v>
          </cell>
          <cell r="W226">
            <v>0</v>
          </cell>
          <cell r="X226">
            <v>0</v>
          </cell>
          <cell r="Y226">
            <v>0</v>
          </cell>
        </row>
        <row r="227">
          <cell r="A227" t="str">
            <v>1020101</v>
          </cell>
          <cell r="B227">
            <v>38</v>
          </cell>
          <cell r="C227" t="str">
            <v>91190010</v>
          </cell>
          <cell r="D227" t="str">
            <v>백관</v>
          </cell>
          <cell r="E227" t="str">
            <v>D20</v>
          </cell>
          <cell r="F227" t="str">
            <v>M</v>
          </cell>
          <cell r="G227">
            <v>20</v>
          </cell>
          <cell r="H227">
            <v>1103</v>
          </cell>
          <cell r="I227">
            <v>22060</v>
          </cell>
          <cell r="N227">
            <v>1103</v>
          </cell>
          <cell r="O227">
            <v>22060</v>
          </cell>
          <cell r="W227">
            <v>0</v>
          </cell>
          <cell r="X227">
            <v>0</v>
          </cell>
          <cell r="Y227">
            <v>0</v>
          </cell>
        </row>
        <row r="228">
          <cell r="A228" t="str">
            <v>1020101</v>
          </cell>
          <cell r="B228">
            <v>39</v>
          </cell>
          <cell r="C228" t="str">
            <v>91140010</v>
          </cell>
          <cell r="D228" t="str">
            <v>백관</v>
          </cell>
          <cell r="E228" t="str">
            <v>D25</v>
          </cell>
          <cell r="F228" t="str">
            <v>M</v>
          </cell>
          <cell r="G228">
            <v>38</v>
          </cell>
          <cell r="H228">
            <v>1567</v>
          </cell>
          <cell r="I228">
            <v>59546</v>
          </cell>
          <cell r="N228">
            <v>1567</v>
          </cell>
          <cell r="O228">
            <v>59546</v>
          </cell>
          <cell r="W228">
            <v>0</v>
          </cell>
          <cell r="X228">
            <v>0</v>
          </cell>
          <cell r="Y228">
            <v>0</v>
          </cell>
        </row>
        <row r="229">
          <cell r="A229" t="str">
            <v>1020101</v>
          </cell>
          <cell r="B229">
            <v>40</v>
          </cell>
          <cell r="C229" t="str">
            <v>91090010</v>
          </cell>
          <cell r="D229" t="str">
            <v>백관</v>
          </cell>
          <cell r="E229" t="str">
            <v>D32</v>
          </cell>
          <cell r="F229" t="str">
            <v>M</v>
          </cell>
          <cell r="G229">
            <v>49</v>
          </cell>
          <cell r="H229">
            <v>1892</v>
          </cell>
          <cell r="I229">
            <v>92708</v>
          </cell>
          <cell r="N229">
            <v>1892</v>
          </cell>
          <cell r="O229">
            <v>92708</v>
          </cell>
          <cell r="W229">
            <v>0</v>
          </cell>
          <cell r="X229">
            <v>0</v>
          </cell>
          <cell r="Y229">
            <v>0</v>
          </cell>
        </row>
        <row r="230">
          <cell r="A230" t="str">
            <v>1020101</v>
          </cell>
          <cell r="B230">
            <v>41</v>
          </cell>
          <cell r="C230" t="str">
            <v>91090120</v>
          </cell>
          <cell r="D230" t="str">
            <v>백관</v>
          </cell>
          <cell r="E230" t="str">
            <v>D40</v>
          </cell>
          <cell r="F230" t="str">
            <v>M</v>
          </cell>
          <cell r="G230">
            <v>89</v>
          </cell>
          <cell r="H230">
            <v>2177</v>
          </cell>
          <cell r="I230">
            <v>193753</v>
          </cell>
          <cell r="N230">
            <v>2177</v>
          </cell>
          <cell r="O230">
            <v>193753</v>
          </cell>
          <cell r="W230">
            <v>0</v>
          </cell>
          <cell r="X230">
            <v>0</v>
          </cell>
          <cell r="Y230">
            <v>0</v>
          </cell>
        </row>
        <row r="231">
          <cell r="A231" t="str">
            <v>1020101</v>
          </cell>
          <cell r="B231">
            <v>42</v>
          </cell>
          <cell r="C231" t="str">
            <v>91090130</v>
          </cell>
          <cell r="D231" t="str">
            <v>백엘보 (나사)</v>
          </cell>
          <cell r="E231" t="str">
            <v>D20</v>
          </cell>
          <cell r="F231" t="str">
            <v>EA</v>
          </cell>
          <cell r="G231">
            <v>56</v>
          </cell>
          <cell r="H231">
            <v>320</v>
          </cell>
          <cell r="I231">
            <v>17920</v>
          </cell>
          <cell r="N231">
            <v>320</v>
          </cell>
          <cell r="O231">
            <v>17920</v>
          </cell>
          <cell r="W231">
            <v>0</v>
          </cell>
          <cell r="X231">
            <v>0</v>
          </cell>
          <cell r="Y231">
            <v>0</v>
          </cell>
        </row>
        <row r="232">
          <cell r="A232" t="str">
            <v>1020101</v>
          </cell>
          <cell r="B232">
            <v>43</v>
          </cell>
          <cell r="C232" t="str">
            <v>91090140</v>
          </cell>
          <cell r="D232" t="str">
            <v>백엘보 (나사)</v>
          </cell>
          <cell r="E232" t="str">
            <v>D25</v>
          </cell>
          <cell r="F232" t="str">
            <v>EA</v>
          </cell>
          <cell r="G232">
            <v>26</v>
          </cell>
          <cell r="H232">
            <v>519</v>
          </cell>
          <cell r="I232">
            <v>13494</v>
          </cell>
          <cell r="N232">
            <v>519</v>
          </cell>
          <cell r="O232">
            <v>13494</v>
          </cell>
          <cell r="W232">
            <v>0</v>
          </cell>
          <cell r="X232">
            <v>0</v>
          </cell>
          <cell r="Y232">
            <v>0</v>
          </cell>
        </row>
        <row r="233">
          <cell r="A233" t="str">
            <v>1020101</v>
          </cell>
          <cell r="B233">
            <v>44</v>
          </cell>
          <cell r="C233" t="str">
            <v>91090150</v>
          </cell>
          <cell r="D233" t="str">
            <v>백엘보 (나사)</v>
          </cell>
          <cell r="E233" t="str">
            <v>D32</v>
          </cell>
          <cell r="F233" t="str">
            <v>EA</v>
          </cell>
          <cell r="G233">
            <v>30</v>
          </cell>
          <cell r="H233">
            <v>791</v>
          </cell>
          <cell r="I233">
            <v>23730</v>
          </cell>
          <cell r="N233">
            <v>791</v>
          </cell>
          <cell r="O233">
            <v>23730</v>
          </cell>
          <cell r="W233">
            <v>0</v>
          </cell>
          <cell r="X233">
            <v>0</v>
          </cell>
          <cell r="Y233">
            <v>0</v>
          </cell>
        </row>
        <row r="234">
          <cell r="A234" t="str">
            <v>1020101</v>
          </cell>
          <cell r="B234">
            <v>45</v>
          </cell>
          <cell r="C234" t="str">
            <v>25A00010</v>
          </cell>
          <cell r="D234" t="str">
            <v>백엘보 (나사)</v>
          </cell>
          <cell r="E234" t="str">
            <v>D40</v>
          </cell>
          <cell r="F234" t="str">
            <v>EA</v>
          </cell>
          <cell r="G234">
            <v>57</v>
          </cell>
          <cell r="H234">
            <v>950</v>
          </cell>
          <cell r="I234">
            <v>54150</v>
          </cell>
          <cell r="N234">
            <v>950</v>
          </cell>
          <cell r="O234">
            <v>54150</v>
          </cell>
          <cell r="W234">
            <v>0</v>
          </cell>
          <cell r="X234">
            <v>0</v>
          </cell>
          <cell r="Y234">
            <v>0</v>
          </cell>
        </row>
        <row r="235">
          <cell r="A235" t="str">
            <v>1020101</v>
          </cell>
          <cell r="B235">
            <v>46</v>
          </cell>
          <cell r="C235" t="str">
            <v>91150110</v>
          </cell>
          <cell r="D235" t="str">
            <v>백티이 (나사)</v>
          </cell>
          <cell r="E235" t="str">
            <v>D20</v>
          </cell>
          <cell r="F235" t="str">
            <v>EA</v>
          </cell>
          <cell r="G235">
            <v>2</v>
          </cell>
          <cell r="H235">
            <v>474</v>
          </cell>
          <cell r="I235">
            <v>948</v>
          </cell>
          <cell r="N235">
            <v>474</v>
          </cell>
          <cell r="O235">
            <v>948</v>
          </cell>
          <cell r="W235">
            <v>0</v>
          </cell>
          <cell r="X235">
            <v>0</v>
          </cell>
          <cell r="Y235">
            <v>0</v>
          </cell>
        </row>
        <row r="236">
          <cell r="A236" t="str">
            <v>1020101</v>
          </cell>
          <cell r="B236">
            <v>47</v>
          </cell>
          <cell r="C236" t="str">
            <v>91150100</v>
          </cell>
          <cell r="D236" t="str">
            <v>백티이 (나사)</v>
          </cell>
          <cell r="E236" t="str">
            <v>D25</v>
          </cell>
          <cell r="F236" t="str">
            <v>EA</v>
          </cell>
          <cell r="G236">
            <v>3</v>
          </cell>
          <cell r="H236">
            <v>711</v>
          </cell>
          <cell r="I236">
            <v>2133</v>
          </cell>
          <cell r="N236">
            <v>711</v>
          </cell>
          <cell r="O236">
            <v>2133</v>
          </cell>
          <cell r="W236">
            <v>0</v>
          </cell>
          <cell r="X236">
            <v>0</v>
          </cell>
          <cell r="Y236">
            <v>0</v>
          </cell>
        </row>
        <row r="237">
          <cell r="A237" t="str">
            <v>1020101</v>
          </cell>
          <cell r="B237">
            <v>48</v>
          </cell>
          <cell r="C237" t="str">
            <v>91150010</v>
          </cell>
          <cell r="D237" t="str">
            <v>백티이 (나사)</v>
          </cell>
          <cell r="E237" t="str">
            <v>D32</v>
          </cell>
          <cell r="F237" t="str">
            <v>EA</v>
          </cell>
          <cell r="G237">
            <v>7</v>
          </cell>
          <cell r="H237">
            <v>992</v>
          </cell>
          <cell r="I237">
            <v>6944</v>
          </cell>
          <cell r="N237">
            <v>992</v>
          </cell>
          <cell r="O237">
            <v>6944</v>
          </cell>
          <cell r="W237">
            <v>0</v>
          </cell>
          <cell r="X237">
            <v>0</v>
          </cell>
          <cell r="Y237">
            <v>0</v>
          </cell>
        </row>
        <row r="238">
          <cell r="D238" t="str">
            <v>백티이 (나사)</v>
          </cell>
          <cell r="E238" t="str">
            <v>D40</v>
          </cell>
          <cell r="F238" t="str">
            <v>EA</v>
          </cell>
          <cell r="G238">
            <v>2</v>
          </cell>
          <cell r="H238">
            <v>1328</v>
          </cell>
          <cell r="I238">
            <v>2656</v>
          </cell>
          <cell r="N238">
            <v>1328</v>
          </cell>
          <cell r="O238">
            <v>2656</v>
          </cell>
        </row>
        <row r="239">
          <cell r="D239" t="str">
            <v>백니플 (나사)</v>
          </cell>
          <cell r="E239" t="str">
            <v>D20</v>
          </cell>
          <cell r="F239" t="str">
            <v>EA</v>
          </cell>
          <cell r="G239">
            <v>8</v>
          </cell>
          <cell r="H239">
            <v>294</v>
          </cell>
          <cell r="I239">
            <v>2352</v>
          </cell>
          <cell r="N239">
            <v>294</v>
          </cell>
          <cell r="O239">
            <v>2352</v>
          </cell>
        </row>
        <row r="240">
          <cell r="D240" t="str">
            <v>백유니온 (나사)</v>
          </cell>
          <cell r="E240" t="str">
            <v>D20</v>
          </cell>
          <cell r="F240" t="str">
            <v>EA</v>
          </cell>
          <cell r="G240">
            <v>8</v>
          </cell>
          <cell r="H240">
            <v>1052</v>
          </cell>
          <cell r="I240">
            <v>8416</v>
          </cell>
          <cell r="N240">
            <v>1052</v>
          </cell>
          <cell r="O240">
            <v>8416</v>
          </cell>
        </row>
        <row r="241">
          <cell r="D241" t="str">
            <v>볼밸브 (황동, 10kg)</v>
          </cell>
          <cell r="E241" t="str">
            <v>D20</v>
          </cell>
          <cell r="F241" t="str">
            <v>EA</v>
          </cell>
          <cell r="G241">
            <v>8</v>
          </cell>
          <cell r="H241">
            <v>1920</v>
          </cell>
          <cell r="I241">
            <v>15360</v>
          </cell>
          <cell r="N241">
            <v>1920</v>
          </cell>
          <cell r="O241">
            <v>15360</v>
          </cell>
        </row>
        <row r="243">
          <cell r="D243" t="str">
            <v>공 사 명 [ 인제군 하수종말처리시설 설치사업 실시설계 ]  [ 건축기계설비공사 ]</v>
          </cell>
        </row>
        <row r="244">
          <cell r="D244" t="str">
            <v>품           명</v>
          </cell>
          <cell r="E244" t="str">
            <v>규              격</v>
          </cell>
          <cell r="F244" t="str">
            <v>단 위</v>
          </cell>
          <cell r="G244" t="str">
            <v>수  량</v>
          </cell>
          <cell r="H244" t="str">
            <v>재  료  비</v>
          </cell>
          <cell r="J244" t="str">
            <v>노  무  비</v>
          </cell>
          <cell r="L244" t="str">
            <v>경       비</v>
          </cell>
          <cell r="N244" t="str">
            <v>합         계</v>
          </cell>
          <cell r="P244" t="str">
            <v>비    고</v>
          </cell>
        </row>
        <row r="245">
          <cell r="H245" t="str">
            <v>단    가</v>
          </cell>
          <cell r="I245" t="str">
            <v>금    액</v>
          </cell>
          <cell r="J245" t="str">
            <v>단    가</v>
          </cell>
          <cell r="K245" t="str">
            <v>금    액</v>
          </cell>
          <cell r="L245" t="str">
            <v>단    가</v>
          </cell>
          <cell r="M245" t="str">
            <v>금    액</v>
          </cell>
          <cell r="N245" t="str">
            <v>단    가</v>
          </cell>
          <cell r="O245" t="str">
            <v>금    액</v>
          </cell>
        </row>
        <row r="246">
          <cell r="D246" t="str">
            <v>게이트밸브 (청동, 10kg)</v>
          </cell>
          <cell r="E246" t="str">
            <v>D40</v>
          </cell>
          <cell r="F246" t="str">
            <v>EA</v>
          </cell>
          <cell r="G246">
            <v>4</v>
          </cell>
          <cell r="H246">
            <v>13500</v>
          </cell>
          <cell r="I246">
            <v>54000</v>
          </cell>
          <cell r="N246">
            <v>13500</v>
          </cell>
          <cell r="O246">
            <v>54000</v>
          </cell>
        </row>
        <row r="247">
          <cell r="D247" t="str">
            <v>체크밸브 (청동, 10kg)</v>
          </cell>
          <cell r="E247" t="str">
            <v>D40</v>
          </cell>
          <cell r="F247" t="str">
            <v>EA</v>
          </cell>
          <cell r="G247">
            <v>4</v>
          </cell>
          <cell r="H247">
            <v>9270</v>
          </cell>
          <cell r="I247">
            <v>37080</v>
          </cell>
          <cell r="N247">
            <v>9270</v>
          </cell>
          <cell r="O247">
            <v>37080</v>
          </cell>
        </row>
        <row r="248">
          <cell r="D248" t="str">
            <v>백레듀샤 (나사)</v>
          </cell>
          <cell r="E248" t="str">
            <v>D25</v>
          </cell>
          <cell r="F248" t="str">
            <v>EA</v>
          </cell>
          <cell r="G248">
            <v>2</v>
          </cell>
          <cell r="H248">
            <v>407</v>
          </cell>
          <cell r="I248">
            <v>814</v>
          </cell>
          <cell r="N248">
            <v>407</v>
          </cell>
          <cell r="O248">
            <v>814</v>
          </cell>
        </row>
        <row r="249">
          <cell r="D249" t="str">
            <v>백레듀샤 (나사)</v>
          </cell>
          <cell r="E249" t="str">
            <v>D32</v>
          </cell>
          <cell r="F249" t="str">
            <v>EA</v>
          </cell>
          <cell r="G249">
            <v>2</v>
          </cell>
          <cell r="H249">
            <v>521</v>
          </cell>
          <cell r="I249">
            <v>1042</v>
          </cell>
          <cell r="N249">
            <v>521</v>
          </cell>
          <cell r="O249">
            <v>1042</v>
          </cell>
        </row>
        <row r="250">
          <cell r="D250" t="str">
            <v>백레듀샤 (나사)</v>
          </cell>
          <cell r="E250" t="str">
            <v>D40</v>
          </cell>
          <cell r="F250" t="str">
            <v>EA</v>
          </cell>
          <cell r="G250">
            <v>2</v>
          </cell>
          <cell r="H250">
            <v>621</v>
          </cell>
          <cell r="I250">
            <v>1242</v>
          </cell>
          <cell r="N250">
            <v>621</v>
          </cell>
          <cell r="O250">
            <v>1242</v>
          </cell>
        </row>
        <row r="251">
          <cell r="D251" t="str">
            <v>공기변 (물용)</v>
          </cell>
          <cell r="E251" t="str">
            <v>D20</v>
          </cell>
          <cell r="F251" t="str">
            <v>EA</v>
          </cell>
          <cell r="G251">
            <v>9</v>
          </cell>
          <cell r="H251">
            <v>39230</v>
          </cell>
          <cell r="I251">
            <v>353070</v>
          </cell>
          <cell r="N251">
            <v>39230</v>
          </cell>
          <cell r="O251">
            <v>353070</v>
          </cell>
        </row>
        <row r="252">
          <cell r="D252" t="str">
            <v>용접조후렌지</v>
          </cell>
          <cell r="E252" t="str">
            <v>D20</v>
          </cell>
          <cell r="F252" t="str">
            <v>개소</v>
          </cell>
          <cell r="G252">
            <v>2</v>
          </cell>
          <cell r="H252">
            <v>2452</v>
          </cell>
          <cell r="I252">
            <v>4904</v>
          </cell>
          <cell r="N252">
            <v>2452</v>
          </cell>
          <cell r="O252">
            <v>4904</v>
          </cell>
        </row>
        <row r="253">
          <cell r="D253" t="str">
            <v>용접조후렌지</v>
          </cell>
          <cell r="E253" t="str">
            <v>D25</v>
          </cell>
          <cell r="F253" t="str">
            <v>개소</v>
          </cell>
          <cell r="G253">
            <v>2</v>
          </cell>
          <cell r="H253">
            <v>3362</v>
          </cell>
          <cell r="I253">
            <v>6724</v>
          </cell>
          <cell r="N253">
            <v>3362</v>
          </cell>
          <cell r="O253">
            <v>6724</v>
          </cell>
        </row>
        <row r="254">
          <cell r="D254" t="str">
            <v>용접조후렌지</v>
          </cell>
          <cell r="E254" t="str">
            <v>D32</v>
          </cell>
          <cell r="F254" t="str">
            <v>개소</v>
          </cell>
          <cell r="G254">
            <v>5</v>
          </cell>
          <cell r="H254">
            <v>3796</v>
          </cell>
          <cell r="I254">
            <v>18980</v>
          </cell>
          <cell r="N254">
            <v>3796</v>
          </cell>
          <cell r="O254">
            <v>18980</v>
          </cell>
        </row>
        <row r="255">
          <cell r="D255" t="str">
            <v>용접조후렌지</v>
          </cell>
          <cell r="E255" t="str">
            <v>D40</v>
          </cell>
          <cell r="F255" t="str">
            <v>개소</v>
          </cell>
          <cell r="G255">
            <v>6</v>
          </cell>
          <cell r="H255">
            <v>4090</v>
          </cell>
          <cell r="I255">
            <v>24540</v>
          </cell>
          <cell r="N255">
            <v>4090</v>
          </cell>
          <cell r="O255">
            <v>24540</v>
          </cell>
        </row>
        <row r="256">
          <cell r="D256" t="str">
            <v>강관용접</v>
          </cell>
          <cell r="E256" t="str">
            <v>D20</v>
          </cell>
          <cell r="F256" t="str">
            <v>개소</v>
          </cell>
          <cell r="G256">
            <v>4</v>
          </cell>
          <cell r="H256">
            <v>16</v>
          </cell>
          <cell r="I256">
            <v>64</v>
          </cell>
          <cell r="N256">
            <v>16</v>
          </cell>
          <cell r="O256">
            <v>64</v>
          </cell>
        </row>
        <row r="257">
          <cell r="D257" t="str">
            <v>강관용접</v>
          </cell>
          <cell r="E257" t="str">
            <v>D25</v>
          </cell>
          <cell r="F257" t="str">
            <v>개소</v>
          </cell>
          <cell r="G257">
            <v>4</v>
          </cell>
          <cell r="H257">
            <v>25</v>
          </cell>
          <cell r="I257">
            <v>100</v>
          </cell>
          <cell r="N257">
            <v>25</v>
          </cell>
          <cell r="O257">
            <v>100</v>
          </cell>
        </row>
        <row r="258">
          <cell r="A258" t="str">
            <v>1020102</v>
          </cell>
          <cell r="B258">
            <v>2</v>
          </cell>
          <cell r="C258" t="str">
            <v>14A00045</v>
          </cell>
          <cell r="D258" t="str">
            <v>강관용접</v>
          </cell>
          <cell r="E258" t="str">
            <v>D32</v>
          </cell>
          <cell r="F258" t="str">
            <v>개소</v>
          </cell>
          <cell r="G258">
            <v>10</v>
          </cell>
          <cell r="H258">
            <v>33</v>
          </cell>
          <cell r="I258">
            <v>330</v>
          </cell>
          <cell r="N258">
            <v>33</v>
          </cell>
          <cell r="O258">
            <v>330</v>
          </cell>
          <cell r="W258">
            <v>0</v>
          </cell>
          <cell r="X258">
            <v>0</v>
          </cell>
          <cell r="Y258">
            <v>0</v>
          </cell>
        </row>
        <row r="259">
          <cell r="A259" t="str">
            <v>1020102</v>
          </cell>
          <cell r="B259">
            <v>3</v>
          </cell>
          <cell r="C259" t="str">
            <v>14B00020</v>
          </cell>
          <cell r="D259" t="str">
            <v>강관용접</v>
          </cell>
          <cell r="E259" t="str">
            <v>D40</v>
          </cell>
          <cell r="F259" t="str">
            <v>개소</v>
          </cell>
          <cell r="G259">
            <v>12</v>
          </cell>
          <cell r="H259">
            <v>43</v>
          </cell>
          <cell r="I259">
            <v>516</v>
          </cell>
          <cell r="N259">
            <v>43</v>
          </cell>
          <cell r="O259">
            <v>516</v>
          </cell>
          <cell r="W259">
            <v>0</v>
          </cell>
          <cell r="X259">
            <v>0</v>
          </cell>
          <cell r="Y259">
            <v>0</v>
          </cell>
        </row>
        <row r="260">
          <cell r="A260" t="str">
            <v>1020102</v>
          </cell>
          <cell r="B260">
            <v>4</v>
          </cell>
          <cell r="C260" t="str">
            <v>14A00030</v>
          </cell>
          <cell r="D260" t="str">
            <v>스트레너</v>
          </cell>
          <cell r="E260" t="str">
            <v>D20</v>
          </cell>
          <cell r="F260" t="str">
            <v>EA</v>
          </cell>
          <cell r="G260">
            <v>10</v>
          </cell>
          <cell r="H260">
            <v>3330</v>
          </cell>
          <cell r="I260">
            <v>33300</v>
          </cell>
          <cell r="N260">
            <v>3330</v>
          </cell>
          <cell r="O260">
            <v>33300</v>
          </cell>
          <cell r="W260">
            <v>0</v>
          </cell>
          <cell r="X260">
            <v>0</v>
          </cell>
          <cell r="Y260">
            <v>0</v>
          </cell>
        </row>
        <row r="261">
          <cell r="A261" t="str">
            <v>1020102</v>
          </cell>
          <cell r="B261">
            <v>5</v>
          </cell>
          <cell r="C261" t="str">
            <v>14A00040</v>
          </cell>
          <cell r="D261" t="str">
            <v>스트레너</v>
          </cell>
          <cell r="E261" t="str">
            <v>D40</v>
          </cell>
          <cell r="F261" t="str">
            <v>EA</v>
          </cell>
          <cell r="G261">
            <v>2</v>
          </cell>
          <cell r="H261">
            <v>9700</v>
          </cell>
          <cell r="I261">
            <v>19400</v>
          </cell>
          <cell r="N261">
            <v>9700</v>
          </cell>
          <cell r="O261">
            <v>19400</v>
          </cell>
          <cell r="W261">
            <v>0</v>
          </cell>
          <cell r="X261">
            <v>0</v>
          </cell>
          <cell r="Y261">
            <v>0</v>
          </cell>
        </row>
        <row r="263">
          <cell r="D263" t="str">
            <v>공 사 명 [ 인제군 하수종말처리시설 설치사업 실시설계 ]  [ 건축기계설비공사 ]</v>
          </cell>
        </row>
        <row r="264">
          <cell r="D264" t="str">
            <v>품           명</v>
          </cell>
          <cell r="E264" t="str">
            <v>규              격</v>
          </cell>
          <cell r="F264" t="str">
            <v>단 위</v>
          </cell>
          <cell r="G264" t="str">
            <v>수  량</v>
          </cell>
          <cell r="H264" t="str">
            <v>재  료  비</v>
          </cell>
          <cell r="J264" t="str">
            <v>노  무  비</v>
          </cell>
          <cell r="L264" t="str">
            <v>경       비</v>
          </cell>
          <cell r="N264" t="str">
            <v>합         계</v>
          </cell>
          <cell r="P264" t="str">
            <v>비    고</v>
          </cell>
        </row>
        <row r="265">
          <cell r="H265" t="str">
            <v>단    가</v>
          </cell>
          <cell r="I265" t="str">
            <v>금    액</v>
          </cell>
          <cell r="J265" t="str">
            <v>단    가</v>
          </cell>
          <cell r="K265" t="str">
            <v>금    액</v>
          </cell>
          <cell r="L265" t="str">
            <v>단    가</v>
          </cell>
          <cell r="M265" t="str">
            <v>금    액</v>
          </cell>
          <cell r="N265" t="str">
            <v>단    가</v>
          </cell>
          <cell r="O265" t="str">
            <v>금    액</v>
          </cell>
        </row>
        <row r="266">
          <cell r="A266" t="str">
            <v>1020102</v>
          </cell>
          <cell r="B266">
            <v>6</v>
          </cell>
          <cell r="C266" t="str">
            <v>15A00030</v>
          </cell>
          <cell r="D266" t="str">
            <v>관보온 (유리솜, 포리마테프)</v>
          </cell>
          <cell r="E266" t="str">
            <v>40T x D20</v>
          </cell>
          <cell r="F266" t="str">
            <v>M</v>
          </cell>
          <cell r="G266">
            <v>20</v>
          </cell>
          <cell r="H266">
            <v>1670</v>
          </cell>
          <cell r="I266">
            <v>33400</v>
          </cell>
          <cell r="J266">
            <v>1661</v>
          </cell>
          <cell r="K266">
            <v>33220</v>
          </cell>
          <cell r="N266">
            <v>3331</v>
          </cell>
          <cell r="O266">
            <v>66620</v>
          </cell>
          <cell r="W266">
            <v>0</v>
          </cell>
          <cell r="X266">
            <v>0</v>
          </cell>
          <cell r="Y266">
            <v>0</v>
          </cell>
        </row>
        <row r="267">
          <cell r="A267" t="str">
            <v>1020102</v>
          </cell>
          <cell r="B267">
            <v>7</v>
          </cell>
          <cell r="C267" t="str">
            <v>15A00035</v>
          </cell>
          <cell r="D267" t="str">
            <v>관보온 (유리솜, 포리마테프)</v>
          </cell>
          <cell r="E267" t="str">
            <v>40T x D25</v>
          </cell>
          <cell r="F267" t="str">
            <v>M</v>
          </cell>
          <cell r="G267">
            <v>38</v>
          </cell>
          <cell r="H267">
            <v>1830</v>
          </cell>
          <cell r="I267">
            <v>69540</v>
          </cell>
          <cell r="J267">
            <v>1868</v>
          </cell>
          <cell r="K267">
            <v>70984</v>
          </cell>
          <cell r="N267">
            <v>3698</v>
          </cell>
          <cell r="O267">
            <v>140524</v>
          </cell>
          <cell r="W267">
            <v>0</v>
          </cell>
          <cell r="X267">
            <v>0</v>
          </cell>
          <cell r="Y267">
            <v>0</v>
          </cell>
        </row>
        <row r="268">
          <cell r="A268" t="str">
            <v>1020102</v>
          </cell>
          <cell r="B268">
            <v>8</v>
          </cell>
          <cell r="C268" t="str">
            <v>15B00050</v>
          </cell>
          <cell r="D268" t="str">
            <v>관보온 (유리솜, 포리마테프)</v>
          </cell>
          <cell r="E268" t="str">
            <v>40T x D32</v>
          </cell>
          <cell r="F268" t="str">
            <v>M</v>
          </cell>
          <cell r="G268">
            <v>49</v>
          </cell>
          <cell r="H268">
            <v>2030</v>
          </cell>
          <cell r="I268">
            <v>99470</v>
          </cell>
          <cell r="J268">
            <v>2076</v>
          </cell>
          <cell r="K268">
            <v>101724</v>
          </cell>
          <cell r="N268">
            <v>4106</v>
          </cell>
          <cell r="O268">
            <v>201194</v>
          </cell>
          <cell r="W268">
            <v>0</v>
          </cell>
          <cell r="X268">
            <v>0</v>
          </cell>
          <cell r="Y268">
            <v>0</v>
          </cell>
        </row>
        <row r="269">
          <cell r="A269" t="str">
            <v>1020102</v>
          </cell>
          <cell r="B269">
            <v>9</v>
          </cell>
          <cell r="C269" t="str">
            <v>15C00020</v>
          </cell>
          <cell r="D269" t="str">
            <v>관보온 (유리솜, 포리마테프)</v>
          </cell>
          <cell r="E269" t="str">
            <v>40T x D40</v>
          </cell>
          <cell r="F269" t="str">
            <v>M</v>
          </cell>
          <cell r="G269">
            <v>89</v>
          </cell>
          <cell r="H269">
            <v>2180</v>
          </cell>
          <cell r="I269">
            <v>194020</v>
          </cell>
          <cell r="J269">
            <v>2283</v>
          </cell>
          <cell r="K269">
            <v>203187</v>
          </cell>
          <cell r="N269">
            <v>4463</v>
          </cell>
          <cell r="O269">
            <v>397207</v>
          </cell>
          <cell r="W269">
            <v>0</v>
          </cell>
          <cell r="X269">
            <v>0</v>
          </cell>
          <cell r="Y269">
            <v>0</v>
          </cell>
        </row>
        <row r="270">
          <cell r="A270" t="str">
            <v>1020102</v>
          </cell>
          <cell r="B270">
            <v>10</v>
          </cell>
          <cell r="C270" t="str">
            <v>16A00040</v>
          </cell>
          <cell r="D270" t="str">
            <v>ㄱ 형강</v>
          </cell>
          <cell r="E270" t="str">
            <v>75 x 75 x 6</v>
          </cell>
          <cell r="F270" t="str">
            <v>kg</v>
          </cell>
          <cell r="G270">
            <v>96</v>
          </cell>
          <cell r="H270">
            <v>350</v>
          </cell>
          <cell r="I270">
            <v>33600</v>
          </cell>
          <cell r="N270">
            <v>350</v>
          </cell>
          <cell r="O270">
            <v>33600</v>
          </cell>
          <cell r="W270">
            <v>0</v>
          </cell>
          <cell r="X270">
            <v>0</v>
          </cell>
          <cell r="Y270">
            <v>0</v>
          </cell>
        </row>
        <row r="271">
          <cell r="A271" t="str">
            <v>1020102</v>
          </cell>
          <cell r="B271">
            <v>11</v>
          </cell>
          <cell r="C271" t="str">
            <v>16A00030</v>
          </cell>
          <cell r="D271" t="str">
            <v>ㄷ 형강</v>
          </cell>
          <cell r="E271" t="str">
            <v>100*50*5.0t</v>
          </cell>
          <cell r="F271" t="str">
            <v>kg</v>
          </cell>
          <cell r="G271">
            <v>94</v>
          </cell>
          <cell r="H271">
            <v>370</v>
          </cell>
          <cell r="I271">
            <v>34780</v>
          </cell>
          <cell r="N271">
            <v>370</v>
          </cell>
          <cell r="O271">
            <v>34780</v>
          </cell>
          <cell r="W271">
            <v>0</v>
          </cell>
          <cell r="X271">
            <v>0</v>
          </cell>
          <cell r="Y271">
            <v>0</v>
          </cell>
        </row>
        <row r="272">
          <cell r="A272" t="str">
            <v>1020102</v>
          </cell>
          <cell r="B272">
            <v>12</v>
          </cell>
          <cell r="C272" t="str">
            <v>06A00040</v>
          </cell>
          <cell r="D272" t="str">
            <v>열연강판</v>
          </cell>
          <cell r="E272" t="str">
            <v>12t*914*1829</v>
          </cell>
          <cell r="F272" t="str">
            <v>kg</v>
          </cell>
          <cell r="G272">
            <v>23</v>
          </cell>
          <cell r="H272">
            <v>390</v>
          </cell>
          <cell r="I272">
            <v>8970</v>
          </cell>
          <cell r="N272">
            <v>390</v>
          </cell>
          <cell r="O272">
            <v>8970</v>
          </cell>
          <cell r="W272">
            <v>0</v>
          </cell>
          <cell r="X272">
            <v>0</v>
          </cell>
          <cell r="Y272">
            <v>0</v>
          </cell>
        </row>
        <row r="273">
          <cell r="A273" t="str">
            <v>1020102</v>
          </cell>
          <cell r="B273">
            <v>13</v>
          </cell>
          <cell r="C273" t="str">
            <v>91030010</v>
          </cell>
          <cell r="D273" t="str">
            <v>잡철물제작설치</v>
          </cell>
          <cell r="E273" t="str">
            <v>간단</v>
          </cell>
          <cell r="F273" t="str">
            <v>TON</v>
          </cell>
          <cell r="G273">
            <v>0.21299999999999999</v>
          </cell>
          <cell r="H273">
            <v>68503</v>
          </cell>
          <cell r="I273">
            <v>14591</v>
          </cell>
          <cell r="J273">
            <v>673632</v>
          </cell>
          <cell r="K273">
            <v>143483</v>
          </cell>
          <cell r="N273">
            <v>742135</v>
          </cell>
          <cell r="O273">
            <v>158074</v>
          </cell>
          <cell r="W273">
            <v>0</v>
          </cell>
          <cell r="X273">
            <v>0</v>
          </cell>
          <cell r="Y273">
            <v>0</v>
          </cell>
        </row>
        <row r="274">
          <cell r="A274" t="str">
            <v>1020102</v>
          </cell>
          <cell r="B274">
            <v>14</v>
          </cell>
          <cell r="C274" t="str">
            <v>91030020</v>
          </cell>
          <cell r="D274" t="str">
            <v>감압밸브</v>
          </cell>
          <cell r="E274" t="str">
            <v>D15</v>
          </cell>
          <cell r="F274" t="str">
            <v>EA</v>
          </cell>
          <cell r="G274">
            <v>1</v>
          </cell>
          <cell r="H274">
            <v>144000</v>
          </cell>
          <cell r="I274">
            <v>144000</v>
          </cell>
          <cell r="N274">
            <v>144000</v>
          </cell>
          <cell r="O274">
            <v>144000</v>
          </cell>
          <cell r="W274">
            <v>0</v>
          </cell>
          <cell r="X274">
            <v>0</v>
          </cell>
          <cell r="Y274">
            <v>0</v>
          </cell>
        </row>
        <row r="275">
          <cell r="A275" t="str">
            <v>1020102</v>
          </cell>
          <cell r="B275">
            <v>15</v>
          </cell>
          <cell r="C275" t="str">
            <v>91050020</v>
          </cell>
          <cell r="D275" t="str">
            <v>압력계</v>
          </cell>
          <cell r="E275" t="str">
            <v>2∼35K</v>
          </cell>
          <cell r="F275" t="str">
            <v>EA</v>
          </cell>
          <cell r="G275">
            <v>2</v>
          </cell>
          <cell r="H275">
            <v>11266</v>
          </cell>
          <cell r="I275">
            <v>22532</v>
          </cell>
          <cell r="J275">
            <v>2048</v>
          </cell>
          <cell r="K275">
            <v>4096</v>
          </cell>
          <cell r="N275">
            <v>13314</v>
          </cell>
          <cell r="O275">
            <v>26628</v>
          </cell>
          <cell r="W275">
            <v>0</v>
          </cell>
          <cell r="X275">
            <v>0</v>
          </cell>
          <cell r="Y275">
            <v>0</v>
          </cell>
        </row>
        <row r="276">
          <cell r="A276" t="str">
            <v>1020102</v>
          </cell>
          <cell r="B276">
            <v>16</v>
          </cell>
          <cell r="C276" t="str">
            <v>91050040</v>
          </cell>
          <cell r="D276" t="str">
            <v>온도계 (바이메탈식)</v>
          </cell>
          <cell r="E276" t="str">
            <v>150℃</v>
          </cell>
          <cell r="F276" t="str">
            <v>EA</v>
          </cell>
          <cell r="G276">
            <v>1</v>
          </cell>
          <cell r="H276">
            <v>16919</v>
          </cell>
          <cell r="I276">
            <v>16919</v>
          </cell>
          <cell r="J276">
            <v>2048</v>
          </cell>
          <cell r="K276">
            <v>2048</v>
          </cell>
          <cell r="N276">
            <v>18967</v>
          </cell>
          <cell r="O276">
            <v>18967</v>
          </cell>
          <cell r="W276">
            <v>0</v>
          </cell>
          <cell r="X276">
            <v>0</v>
          </cell>
          <cell r="Y276">
            <v>0</v>
          </cell>
        </row>
        <row r="277">
          <cell r="D277" t="str">
            <v>그릴 (AL)</v>
          </cell>
          <cell r="E277" t="str">
            <v>300 x 200</v>
          </cell>
          <cell r="F277" t="str">
            <v>EA</v>
          </cell>
          <cell r="G277">
            <v>2</v>
          </cell>
          <cell r="H277">
            <v>6000</v>
          </cell>
          <cell r="I277">
            <v>12000</v>
          </cell>
          <cell r="N277">
            <v>6000</v>
          </cell>
          <cell r="O277">
            <v>12000</v>
          </cell>
        </row>
        <row r="278">
          <cell r="D278" t="str">
            <v>노무비</v>
          </cell>
          <cell r="E278" t="str">
            <v>배관공</v>
          </cell>
          <cell r="F278" t="str">
            <v>인</v>
          </cell>
          <cell r="G278">
            <v>36</v>
          </cell>
          <cell r="J278">
            <v>28427</v>
          </cell>
          <cell r="K278">
            <v>1023372</v>
          </cell>
          <cell r="N278">
            <v>28427</v>
          </cell>
          <cell r="O278">
            <v>1023372</v>
          </cell>
        </row>
        <row r="279">
          <cell r="D279" t="str">
            <v>노무비</v>
          </cell>
          <cell r="E279" t="str">
            <v>보통인부</v>
          </cell>
          <cell r="F279" t="str">
            <v>인</v>
          </cell>
          <cell r="G279">
            <v>9</v>
          </cell>
          <cell r="J279">
            <v>16079</v>
          </cell>
          <cell r="K279">
            <v>144711</v>
          </cell>
          <cell r="N279">
            <v>16079</v>
          </cell>
          <cell r="O279">
            <v>144711</v>
          </cell>
        </row>
        <row r="280">
          <cell r="D280" t="str">
            <v>공구손료</v>
          </cell>
          <cell r="E280" t="str">
            <v>노무비의 3%</v>
          </cell>
          <cell r="F280" t="str">
            <v>식</v>
          </cell>
          <cell r="G280">
            <v>1</v>
          </cell>
          <cell r="H280">
            <v>35042</v>
          </cell>
          <cell r="I280">
            <v>35042</v>
          </cell>
          <cell r="K280">
            <v>0</v>
          </cell>
          <cell r="N280">
            <v>35042</v>
          </cell>
          <cell r="O280">
            <v>35042</v>
          </cell>
        </row>
        <row r="281">
          <cell r="D281" t="str">
            <v>합                  계</v>
          </cell>
          <cell r="I281">
            <v>1791140</v>
          </cell>
          <cell r="K281">
            <v>1726825</v>
          </cell>
          <cell r="M281">
            <v>0</v>
          </cell>
          <cell r="O281">
            <v>3517965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설비원가"/>
      <sheetName val="표지"/>
      <sheetName val="일위대가"/>
      <sheetName val="손익분석"/>
      <sheetName val="갑지"/>
      <sheetName val="실행예산"/>
      <sheetName val="시운전연료비"/>
      <sheetName val="2.냉난방설비공사"/>
      <sheetName val="#REF"/>
      <sheetName val="집계표"/>
      <sheetName val="전기"/>
      <sheetName val="상도내역"/>
      <sheetName val="Sheet5"/>
      <sheetName val="아파트 "/>
      <sheetName val="매립"/>
      <sheetName val="SUM"/>
      <sheetName val="SUM(예산관리팀)"/>
      <sheetName val="노임단가"/>
      <sheetName val="프랜트면허"/>
      <sheetName val="갑지(추정)"/>
      <sheetName val="골조시행"/>
      <sheetName val="YANG"/>
      <sheetName val="작성"/>
      <sheetName val="ELECTRIC"/>
      <sheetName val="CTEMCOST"/>
      <sheetName val="SCHEDULE"/>
      <sheetName val="mcc일위대가"/>
      <sheetName val="합천내역"/>
      <sheetName val="인사자료총집계"/>
      <sheetName val="내역서"/>
      <sheetName val="을"/>
      <sheetName val="수량산출"/>
      <sheetName val="경비"/>
      <sheetName val="일위대가표"/>
      <sheetName val="토목주소"/>
      <sheetName val="입찰안"/>
      <sheetName val="아파트 기성내역서"/>
      <sheetName val="전기혼잡제경비(45)"/>
      <sheetName val="단위수량"/>
      <sheetName val="FORM-0"/>
      <sheetName val="실행철강하도"/>
      <sheetName val="7"/>
      <sheetName val="노임산출근거"/>
      <sheetName val="공문"/>
      <sheetName val="예산대비"/>
      <sheetName val="계약"/>
      <sheetName val="INPUT"/>
      <sheetName val="MODELING"/>
      <sheetName val="부하(성남)"/>
      <sheetName val="데이타"/>
      <sheetName val="식재인부"/>
      <sheetName val="산출내역서집계표"/>
      <sheetName val="견적서"/>
      <sheetName val="연돌일위집계"/>
      <sheetName val="간접비"/>
      <sheetName val="실행"/>
      <sheetName val="가격조사서"/>
      <sheetName val="부하계산서"/>
      <sheetName val="예정(3)"/>
      <sheetName val="동원(3)"/>
      <sheetName val="h-013211-2"/>
      <sheetName val="본사공가현황"/>
      <sheetName val="도"/>
      <sheetName val="결과조달"/>
      <sheetName val="예상"/>
      <sheetName val="적용단가"/>
      <sheetName val="참조"/>
      <sheetName val="주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데이타"/>
      <sheetName val="식재인부"/>
      <sheetName val="내역기초"/>
      <sheetName val="#REF"/>
      <sheetName val="기본일위"/>
      <sheetName val="패널"/>
      <sheetName val="직노"/>
      <sheetName val="내역서2안"/>
      <sheetName val="설직재-1"/>
      <sheetName val="산출내역서집계표"/>
      <sheetName val="예산내역서"/>
      <sheetName val="일위대가"/>
      <sheetName val="예산내역서(총괄)"/>
      <sheetName val="공제대산출"/>
      <sheetName val="노임단가"/>
      <sheetName val="기자재수량"/>
      <sheetName val="솔내고4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일위대가"/>
      <sheetName val=""/>
      <sheetName val="내역서1999.8최종"/>
      <sheetName val="보할"/>
      <sheetName val="기성총괄"/>
      <sheetName val="기성(단지내)"/>
      <sheetName val="기성(도시기반)"/>
      <sheetName val="기성내역"/>
      <sheetName val="12공구"/>
      <sheetName val="표지"/>
      <sheetName val="COST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골조시행"/>
      <sheetName val="토공사"/>
      <sheetName val="내역(~2"/>
      <sheetName val="일위_파일"/>
      <sheetName val="증감대비"/>
      <sheetName val="Sheet1"/>
      <sheetName val="소비자가"/>
      <sheetName val="RING WALL"/>
      <sheetName val="보증수수료산출"/>
      <sheetName val="실행대비"/>
      <sheetName val="공사비총괄표"/>
      <sheetName val="데이타"/>
      <sheetName val="품셈TABLE"/>
      <sheetName val="재료"/>
      <sheetName val="기성"/>
      <sheetName val="북제주원가"/>
      <sheetName val="노임단가"/>
      <sheetName val="수목단가"/>
      <sheetName val="시설수량표"/>
      <sheetName val="식재수량표"/>
      <sheetName val="일위목록"/>
      <sheetName val="자재단가"/>
      <sheetName val="노임"/>
      <sheetName val="납부서"/>
      <sheetName val="식재가격"/>
      <sheetName val="식재총괄"/>
      <sheetName val="원가"/>
      <sheetName val="99년하반기"/>
      <sheetName val="CON'C"/>
      <sheetName val="집계표"/>
      <sheetName val="BID"/>
      <sheetName val="지질조사"/>
      <sheetName val="실행"/>
      <sheetName val="내역"/>
      <sheetName val="우수받이"/>
      <sheetName val="단가표"/>
      <sheetName val="1,2공구원가계산서"/>
      <sheetName val="2공구산출내역"/>
      <sheetName val="1공구산출내역서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단가비교표"/>
      <sheetName val="예산서"/>
      <sheetName val="계약내역(2)"/>
      <sheetName val="단가비교표_공통1"/>
      <sheetName val="입찰안"/>
      <sheetName val="표준건축비"/>
      <sheetName val="Sheet5"/>
      <sheetName val="기결의"/>
      <sheetName val="실행(ALT1)"/>
      <sheetName val="단"/>
      <sheetName val="경비"/>
      <sheetName val="2002하반기노임기준"/>
      <sheetName val="건축2"/>
      <sheetName val="#REF"/>
      <sheetName val="식재인부"/>
      <sheetName val="기본단가표"/>
      <sheetName val="건축일위"/>
      <sheetName val="그라우팅일위"/>
      <sheetName val="조명시설"/>
      <sheetName val="입력자료"/>
      <sheetName val="세부내역"/>
      <sheetName val="토사(PE)"/>
      <sheetName val="DATA"/>
      <sheetName val="일위대가(건축)"/>
      <sheetName val="노무비단가"/>
      <sheetName val="청주(철골발주의뢰서)"/>
      <sheetName val="정부노임단가"/>
      <sheetName val="Y-WORK"/>
      <sheetName val="2000,9월 일위"/>
      <sheetName val="터파기및재료"/>
      <sheetName val="䴝괄내역"/>
      <sheetName val="#3_일위대가목록"/>
      <sheetName val="목록"/>
      <sheetName val="COVER"/>
      <sheetName val="의왕내역"/>
      <sheetName val="Sheet1 (2)"/>
      <sheetName val="예산명세서"/>
      <sheetName val="설계명세서"/>
      <sheetName val="자료입력"/>
      <sheetName val="상반기손익차2총괄"/>
      <sheetName val="토목주소"/>
      <sheetName val="원가계산"/>
      <sheetName val="부대내역"/>
      <sheetName val="중기"/>
      <sheetName val="단가(자재)"/>
      <sheetName val="단가(노임)"/>
      <sheetName val="기초목록"/>
      <sheetName val="Sheet6"/>
      <sheetName val="설명서 "/>
      <sheetName val="토목"/>
      <sheetName val="정산내역서"/>
      <sheetName val="공조기"/>
      <sheetName val="갑지"/>
      <sheetName val="수단"/>
      <sheetName val="자료"/>
      <sheetName val="철거산출근거"/>
      <sheetName val="4차원가계산서"/>
      <sheetName val="산출내역서집계표"/>
      <sheetName val="구체"/>
      <sheetName val="좌측날개벽"/>
      <sheetName val="우측날개벽"/>
      <sheetName val="기자재수량"/>
      <sheetName val="전기"/>
      <sheetName val="45,46"/>
      <sheetName val="상계견적"/>
      <sheetName val="DATE"/>
      <sheetName val="산출근거#2-3"/>
      <sheetName val="일위대가목차"/>
      <sheetName val="마감LIST-1"/>
      <sheetName val="2000년1차"/>
      <sheetName val="2000전체분"/>
      <sheetName val="해평견적"/>
      <sheetName val="간접비계산"/>
      <sheetName val="총공사내역서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연결임시"/>
      <sheetName val="건축내역서"/>
      <sheetName val="설비내역서"/>
      <sheetName val="전기내역서"/>
      <sheetName val="횡배수관집현황(2공구)"/>
      <sheetName val="수목표준대가"/>
      <sheetName val="JUCKEYK"/>
      <sheetName val="mcc일위대가"/>
      <sheetName val="MOTOR"/>
      <sheetName val="ES조서출력하기"/>
      <sheetName val="수량산출(음암)"/>
      <sheetName val="건축공사"/>
      <sheetName val="대창(함평)"/>
      <sheetName val="대창(장성)"/>
      <sheetName val="대창(함평)-창열"/>
      <sheetName val="01AC"/>
      <sheetName val="공량산출서"/>
      <sheetName val="Sheet2"/>
      <sheetName val="공사"/>
      <sheetName val="내역서(전기)"/>
      <sheetName val="발주내역"/>
      <sheetName val="6호기"/>
      <sheetName val="시설물일위"/>
      <sheetName val="실행기고및 투입현황(총괄)"/>
      <sheetName val="조명일위"/>
      <sheetName val="공사개요"/>
      <sheetName val="총 원가계산"/>
      <sheetName val="견적공통"/>
      <sheetName val="실행예산"/>
      <sheetName val="명세서"/>
      <sheetName val="인제내역"/>
      <sheetName val="Total"/>
      <sheetName val="일반부표"/>
      <sheetName val="이토변실(A3-LINE)"/>
      <sheetName val="거래처등록"/>
      <sheetName val="기초자료"/>
      <sheetName val="Customer Databas"/>
      <sheetName val="신공항A-9(원가수정)"/>
      <sheetName val="수량산출"/>
      <sheetName val="판매시설"/>
      <sheetName val="수량집계"/>
      <sheetName val="금액"/>
      <sheetName val="일위대가(가설)"/>
      <sheetName val="단가일람"/>
      <sheetName val="단가일람 (2)"/>
      <sheetName val="소방"/>
      <sheetName val="소일위대가코드표"/>
      <sheetName val="덕전리"/>
      <sheetName val="확약서"/>
      <sheetName val="조명율표"/>
      <sheetName val="00000"/>
      <sheetName val="영창26"/>
      <sheetName val="제경비"/>
      <sheetName val="unit 4"/>
      <sheetName val="유리"/>
      <sheetName val="분전반계산서(석관)"/>
      <sheetName val="원가계산서 "/>
      <sheetName val="2.토목공사"/>
      <sheetName val="기초일위"/>
      <sheetName val="시설일위"/>
      <sheetName val="식재일위"/>
      <sheetName val="일위대가 "/>
      <sheetName val="개소별수량산출"/>
      <sheetName val="2단지내역서"/>
      <sheetName val="별표 "/>
      <sheetName val="단가조사"/>
      <sheetName val="#2_일위대가목록"/>
      <sheetName val="을지"/>
      <sheetName val="맨홀수량"/>
      <sheetName val="H-PILE수량집계"/>
      <sheetName val="대비2"/>
      <sheetName val="노임,재료비"/>
      <sheetName val="70%"/>
      <sheetName val="교각1"/>
      <sheetName val="역T형교대(말뚝기초)"/>
      <sheetName val="공정표"/>
      <sheetName val="해외(원화)"/>
      <sheetName val="건축"/>
      <sheetName val="입찰보고"/>
      <sheetName val="바닥판"/>
      <sheetName val="입력DATA"/>
      <sheetName val="교통대책내역"/>
      <sheetName val="구리토평1전기"/>
      <sheetName val="원가집계"/>
      <sheetName val="단위단가"/>
      <sheetName val="시운전연료비"/>
      <sheetName val="연동내역"/>
      <sheetName val="파일의이용"/>
      <sheetName val="오동"/>
      <sheetName val="대조"/>
      <sheetName val="나한"/>
      <sheetName val="철근량"/>
      <sheetName val="재료비"/>
      <sheetName val="DAN"/>
      <sheetName val="백호우계수"/>
      <sheetName val="WORK"/>
      <sheetName val="기안"/>
      <sheetName val="결재갑지"/>
      <sheetName val="내역서 제출"/>
      <sheetName val="101동"/>
      <sheetName val="단가(1)"/>
      <sheetName val="정공공사"/>
      <sheetName val="밸브설치"/>
      <sheetName val="49단가"/>
      <sheetName val="아파트"/>
      <sheetName val="단가대비표"/>
      <sheetName val="용수량(생활용수)"/>
      <sheetName val="EACT10"/>
      <sheetName val="주beam"/>
      <sheetName val="1단계"/>
      <sheetName val="조건"/>
      <sheetName val="시설물기초"/>
      <sheetName val="주소록"/>
      <sheetName val="c_balju"/>
      <sheetName val="공사비"/>
      <sheetName val="평가데이터"/>
      <sheetName val="설계내역"/>
      <sheetName val="Sheet4"/>
      <sheetName val="남대문빌딩"/>
      <sheetName val="도급"/>
      <sheetName val="수간보호"/>
      <sheetName val="22단가"/>
      <sheetName val="22산출"/>
      <sheetName val="단가조사서"/>
      <sheetName val="BSD (2)"/>
      <sheetName val="견적단가"/>
      <sheetName val="s.v"/>
      <sheetName val="물가시세"/>
      <sheetName val="견적(100%)"/>
      <sheetName val="산출2-기기동력"/>
      <sheetName val="HVAC"/>
      <sheetName val="48산출"/>
      <sheetName val="설계명세"/>
      <sheetName val="유림총괄"/>
      <sheetName val="일반수량총괄집계"/>
      <sheetName val="AV시스템"/>
      <sheetName val="2000노임기준"/>
      <sheetName val="코드"/>
      <sheetName val="수주현황2월"/>
      <sheetName val="견적서"/>
      <sheetName val="합의경상"/>
      <sheetName val="현장관리비"/>
      <sheetName val="D"/>
      <sheetName val="단가대비표 (2)"/>
      <sheetName val="APT"/>
      <sheetName val="시중노임"/>
      <sheetName val="남양주댠가표"/>
      <sheetName val="제경비율"/>
      <sheetName val="단가대비표 (3)"/>
      <sheetName val="FB25JN"/>
      <sheetName val="방수"/>
      <sheetName val="차수"/>
      <sheetName val="견적대비표"/>
      <sheetName val="안전시설"/>
      <sheetName val="카메라"/>
      <sheetName val="실행,원가 최종예상"/>
      <sheetName val="8.수량산출 (2)"/>
      <sheetName val="대공종"/>
      <sheetName val="말뚝지지력산정"/>
      <sheetName val="요율"/>
      <sheetName val="A2"/>
      <sheetName val="101동 "/>
      <sheetName val="구조"/>
      <sheetName val="총괄내역서(설계)"/>
      <sheetName val="산근"/>
      <sheetName val="인건비"/>
      <sheetName val="주공 갑지"/>
      <sheetName val="집계"/>
      <sheetName val="데리네이타현황"/>
      <sheetName val="토목변경"/>
      <sheetName val="산출내역서"/>
      <sheetName val="기흥하도용"/>
      <sheetName val="재료값"/>
      <sheetName val="설계기준"/>
      <sheetName val="내역1"/>
      <sheetName val="9-1차이내역"/>
      <sheetName val="중기 부표"/>
      <sheetName val="단중표"/>
      <sheetName val="설계예산서"/>
      <sheetName val="예산내역서"/>
      <sheetName val="총계"/>
      <sheetName val="기본일위"/>
      <sheetName val="프랜트면허"/>
      <sheetName val="노무비"/>
      <sheetName val="간접"/>
      <sheetName val="경상직원"/>
      <sheetName val="AS포장복구 "/>
      <sheetName val="원가서"/>
      <sheetName val="매입세율"/>
      <sheetName val="복지관 풍화암-평면"/>
      <sheetName val="원가계산서(남측)"/>
      <sheetName val="변압기 및 발전기 용량"/>
      <sheetName val="옥외부분합"/>
      <sheetName val="b_babun (2)"/>
      <sheetName val="2.대외공문"/>
      <sheetName val="송전재료비"/>
      <sheetName val="직공비"/>
      <sheetName val="1차 내역서"/>
      <sheetName val="변수값"/>
      <sheetName val="중기상차"/>
      <sheetName val="AS복구"/>
      <sheetName val="중기터파기"/>
      <sheetName val="식재일위대가"/>
      <sheetName val="변경내역서간지"/>
      <sheetName val="건축설비"/>
      <sheetName val="기계경비(시간당)"/>
      <sheetName val="램머"/>
      <sheetName val="건축공사 집계표"/>
      <sheetName val="골조"/>
      <sheetName val="대치판정"/>
      <sheetName val="토공(우물통,기타) "/>
      <sheetName val="대비"/>
      <sheetName val="상하차비용(기계상차)"/>
      <sheetName val="운반비"/>
      <sheetName val="소화배관"/>
      <sheetName val="공조배관"/>
      <sheetName val="공사착공계"/>
      <sheetName val="단가기준"/>
      <sheetName val="기본입력"/>
      <sheetName val="인수공규격"/>
      <sheetName val="1.설계조건"/>
      <sheetName val="수량산출서-2"/>
      <sheetName val="전체내역"/>
      <sheetName val="가정조건"/>
      <sheetName val="갑  지"/>
      <sheetName val="일위대가표_(2)"/>
      <sheetName val="공종별_집계표"/>
      <sheetName val="도급내역서_표지"/>
      <sheetName val="RING_WALL"/>
      <sheetName val="을"/>
      <sheetName val="FORM-0"/>
      <sheetName val="Sheet1_(2)"/>
      <sheetName val="설명서_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내역서1999_8최종"/>
      <sheetName val="실행기고및_투입현황(총괄)"/>
      <sheetName val="2000,9월_일위"/>
      <sheetName val="unit_4"/>
      <sheetName val="단가일람_(2)"/>
      <sheetName val="총_원가계산"/>
      <sheetName val="원가계산서_"/>
      <sheetName val="2_토목공사"/>
      <sheetName val="일위대가_"/>
      <sheetName val="별표_"/>
      <sheetName val="약품공급2"/>
      <sheetName val="견적1"/>
      <sheetName val="4.전기"/>
      <sheetName val="I一般比"/>
      <sheetName val="냉천부속동"/>
      <sheetName val="코드표"/>
      <sheetName val="조건입력"/>
      <sheetName val="조건입력(2)"/>
      <sheetName val="장비선정"/>
      <sheetName val="재노경"/>
      <sheetName val="사회복지관"/>
      <sheetName val="운반공사"/>
      <sheetName val="준검 내역서"/>
      <sheetName val="물집"/>
      <sheetName val="시중노임단가"/>
      <sheetName val="21301동"/>
      <sheetName val="NEYOK"/>
      <sheetName val="표  지"/>
      <sheetName val="별표집계"/>
      <sheetName val="archi(본사)"/>
      <sheetName val="대목"/>
      <sheetName val="AL공사(원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적용기준"/>
      <sheetName val="견적조건"/>
      <sheetName val="옥내소화전계산서"/>
      <sheetName val="차액보증"/>
      <sheetName val="공통단가"/>
      <sheetName val="2000양배"/>
      <sheetName val="잡비계산"/>
      <sheetName val="직노"/>
      <sheetName val="조정율"/>
      <sheetName val="내역서1"/>
      <sheetName val="값"/>
      <sheetName val="장비경비"/>
      <sheetName val="갑지(추정)"/>
      <sheetName val="본실행경비"/>
      <sheetName val="노임이"/>
      <sheetName val="토목수량(공정)"/>
      <sheetName val="삭제금지단가"/>
      <sheetName val="금액내역서"/>
      <sheetName val="설계가"/>
      <sheetName val="공사수행방안"/>
      <sheetName val="일위"/>
      <sheetName val="자재"/>
      <sheetName val="일위대가목록"/>
      <sheetName val="진흥지역조서(구역밖)"/>
      <sheetName val="석축산출서"/>
      <sheetName val="실행철강하도"/>
      <sheetName val="단양 00 아파트-세부내역"/>
      <sheetName val="PIPE(UG)내역"/>
      <sheetName val="공사비산출내역"/>
      <sheetName val="사급자재"/>
      <sheetName val="내역(원안-대안)"/>
      <sheetName val="노임단가표"/>
      <sheetName val="입력"/>
      <sheetName val="배수내역"/>
      <sheetName val="단가집"/>
      <sheetName val="표지 (2)"/>
      <sheetName val="주배관TYPE현황"/>
      <sheetName val="9GNG운반"/>
      <sheetName val="예정(3)"/>
      <sheetName val="N賃率-職"/>
      <sheetName val="총 괄 표"/>
      <sheetName val="36단가"/>
      <sheetName val="토목내역서"/>
      <sheetName val="견"/>
      <sheetName val="00노임기준"/>
      <sheetName val="LD"/>
      <sheetName val="직원자료입력"/>
      <sheetName val="철골,판넬"/>
      <sheetName val="기존단가 (2)"/>
      <sheetName val="경산"/>
      <sheetName val="총정리"/>
      <sheetName val="산출근거"/>
      <sheetName val="99총공사내역서"/>
      <sheetName val="참고자료"/>
      <sheetName val="은행코드"/>
      <sheetName val="Baby일위대가"/>
      <sheetName val="보할공정"/>
      <sheetName val="내역서적용수량"/>
      <sheetName val="시험장S자로가로등공사"/>
      <sheetName val="설계서(동안동)"/>
      <sheetName val="수목일위"/>
      <sheetName val="영업3"/>
      <sheetName val="영업2"/>
      <sheetName val="tggwan(mac)"/>
      <sheetName val="수량"/>
      <sheetName val="지급자재"/>
      <sheetName val="예총"/>
      <sheetName val="Xunit (단위환산)"/>
      <sheetName val="개산공사비"/>
      <sheetName val="STAND98"/>
      <sheetName val="식재"/>
      <sheetName val="99노임기준"/>
      <sheetName val="시설물"/>
      <sheetName val="식재출력용"/>
      <sheetName val="유지관리"/>
      <sheetName val="48단가"/>
      <sheetName val="산출기초"/>
      <sheetName val="PAINT"/>
      <sheetName val="설계"/>
      <sheetName val="BDATA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조경"/>
      <sheetName val="CATV"/>
      <sheetName val="할증 "/>
      <sheetName val="h-013211-2"/>
      <sheetName val="간접1"/>
      <sheetName val="분전함신설"/>
      <sheetName val="접지1종"/>
      <sheetName val="현관"/>
      <sheetName val="단위중량"/>
      <sheetName val="광주운남을"/>
      <sheetName val="PROG"/>
      <sheetName val="1-1"/>
      <sheetName val="노임단가 (2)"/>
      <sheetName val="1회"/>
      <sheetName val="유림콘도"/>
      <sheetName val="영신토건물가변동"/>
      <sheetName val="산수배수"/>
      <sheetName val="2"/>
      <sheetName val="원"/>
      <sheetName val="소야공정계획표"/>
      <sheetName val="건축원가계산서"/>
      <sheetName val="102역사"/>
      <sheetName val="수량산출서집계"/>
      <sheetName val="공비대비"/>
      <sheetName val="내역_ver1.0"/>
      <sheetName val="자재테이블"/>
      <sheetName val="1련,2련"/>
      <sheetName val="변품8-37"/>
      <sheetName val="빌딩 안내"/>
      <sheetName val="COPING-1"/>
      <sheetName val="역T형교대-2수량"/>
      <sheetName val="품셈집계표"/>
      <sheetName val="자재조사표"/>
      <sheetName val="수목데이타 "/>
      <sheetName val="설계예시"/>
      <sheetName val="거푸집물량"/>
      <sheetName val="인사자료총집계"/>
      <sheetName val="7.산출집계"/>
      <sheetName val="4.일위산출"/>
      <sheetName val="9.자재단가"/>
      <sheetName val="2총괄내역서"/>
      <sheetName val="파일구성"/>
      <sheetName val="단가조정"/>
      <sheetName val="자  재"/>
      <sheetName val="건축외주"/>
      <sheetName val="내역서(도급)"/>
      <sheetName val="단가 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ABUT수량-A1"/>
      <sheetName val="총경력기간"/>
      <sheetName val="점수표"/>
      <sheetName val="과거면접실시자"/>
      <sheetName val="학력사항"/>
      <sheetName val="횡배수관"/>
      <sheetName val="설비"/>
      <sheetName val="설계개요"/>
      <sheetName val="한강운반비"/>
      <sheetName val="일반"/>
      <sheetName val="계획금액"/>
      <sheetName val="설계서(본관)"/>
      <sheetName val="2003상반기노임기준"/>
      <sheetName val="산출2-동력"/>
      <sheetName val="산출3-전등"/>
      <sheetName val="산출4-조명제어"/>
      <sheetName val="산출5-전열"/>
      <sheetName val="산출7-유도등"/>
      <sheetName val="품목"/>
      <sheetName val="견적갑지"/>
      <sheetName val="기초단가"/>
      <sheetName val="관급자재대"/>
      <sheetName val="유기공정"/>
      <sheetName val="가설공사비"/>
      <sheetName val="정보"/>
      <sheetName val="SUB일위대가(이음)"/>
      <sheetName val="매입세会"/>
      <sheetName val="SLAB&quot;1&quot;"/>
      <sheetName val="&lt;양식23_CF&gt;"/>
      <sheetName val="DANGA"/>
      <sheetName val="Dae_Jiju"/>
      <sheetName val="기초도면제작"/>
      <sheetName val="물량표"/>
      <sheetName val="간접경상비"/>
      <sheetName val="직접인건비"/>
      <sheetName val="공기압축기실"/>
      <sheetName val="b_balju_cho"/>
      <sheetName val="플랜트 설치"/>
      <sheetName val="골조공사"/>
      <sheetName val="단가산출서 (2)"/>
      <sheetName val="단가산출서"/>
      <sheetName val="노무산출서"/>
      <sheetName val="소요자재"/>
      <sheetName val="MC내역(이설)"/>
      <sheetName val="CLAUSE"/>
      <sheetName val="시점교대"/>
      <sheetName val="3.단가산출서"/>
      <sheetName val="빗물받이(910-510-410)"/>
      <sheetName val="장비집계"/>
      <sheetName val="입출재고현황 (2)"/>
      <sheetName val="96노임기준"/>
      <sheetName val="각종단가"/>
      <sheetName val="손료기준-공사부구두문의"/>
      <sheetName val="비품"/>
      <sheetName val="factor(건축)"/>
      <sheetName val="수량계산"/>
      <sheetName val="일위산출"/>
      <sheetName val="기성내역1"/>
      <sheetName val="세골재  T2 변경 현황"/>
      <sheetName val="7단가"/>
      <sheetName val="시운전연료"/>
      <sheetName val="계획123"/>
      <sheetName val="단가대비"/>
      <sheetName val="유림골조"/>
      <sheetName val="SG"/>
      <sheetName val="수리보고서비"/>
      <sheetName val="48일위"/>
      <sheetName val="단가대비표(건축)"/>
      <sheetName val="준공정산"/>
      <sheetName val="예측단가간지"/>
      <sheetName val="주출입구조사"/>
      <sheetName val="200"/>
      <sheetName val="JOIN(2span)"/>
      <sheetName val="주빔의 설계"/>
      <sheetName val="철근량산정및사용성검토"/>
      <sheetName val="충주"/>
      <sheetName val="장비가동"/>
      <sheetName val="257A1"/>
      <sheetName val="총괄표 "/>
      <sheetName val="제목"/>
      <sheetName val="수원역(전체분)설계서"/>
      <sheetName val="현황"/>
      <sheetName val="일위대가표_(2)1"/>
      <sheetName val="공종별_집계표1"/>
      <sheetName val="도급내역서_표지1"/>
      <sheetName val="RING_WALL1"/>
      <sheetName val="Sheet1_(2)1"/>
      <sheetName val="설명서_1"/>
      <sheetName val="내역서1999_8최종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실행기고및_투입현황(총괄)1"/>
      <sheetName val="2000,9월_일위1"/>
      <sheetName val="총_원가계산1"/>
      <sheetName val="단가일람_(2)1"/>
      <sheetName val="unit_41"/>
      <sheetName val="원가계산서_1"/>
      <sheetName val="2_토목공사1"/>
      <sheetName val="일위대가_1"/>
      <sheetName val="별표_1"/>
      <sheetName val="실행,원가_최종예상"/>
      <sheetName val="내역서_제출"/>
      <sheetName val="101동_"/>
      <sheetName val="주공_갑지"/>
      <sheetName val="Customer_Databas"/>
      <sheetName val="중기_부표"/>
      <sheetName val="복지관_풍화암-평면"/>
      <sheetName val="변압기_및_발전기_용량"/>
      <sheetName val="b_babun_(2)"/>
      <sheetName val="단가대비표_(2)"/>
      <sheetName val="2_대외공문"/>
      <sheetName val="AS포장복구_"/>
      <sheetName val="토공(우물통,기타)_"/>
      <sheetName val="s_v"/>
      <sheetName val="건축공사_집계표"/>
      <sheetName val="4_전기"/>
      <sheetName val="1차_내역서"/>
      <sheetName val="1_설계조건"/>
      <sheetName val="단가대비표_(3)"/>
      <sheetName val="POL6차-PIPING"/>
      <sheetName val="단위골재량"/>
      <sheetName val="철거단가"/>
      <sheetName val="날개벽수량표"/>
      <sheetName val="웅진교-S2"/>
      <sheetName val="일위대가(1)"/>
      <sheetName val="총괄"/>
      <sheetName val="도근좌표"/>
      <sheetName val="토목공사일반"/>
      <sheetName val="근로자자료입력"/>
      <sheetName val="미드수량"/>
      <sheetName val="중기운반자재총(구조물)"/>
      <sheetName val="수량-가로등"/>
      <sheetName val="대포2교접속"/>
      <sheetName val="단위수량"/>
      <sheetName val="동별물량집계표"/>
      <sheetName val="맨홀조서"/>
      <sheetName val="예산조서(전송)"/>
      <sheetName val="단가 및 재료비"/>
      <sheetName val="중기사용료산출근거"/>
      <sheetName val="A-4"/>
      <sheetName val="직접경비호표"/>
      <sheetName val="1."/>
      <sheetName val="XL4Poppy"/>
      <sheetName val="조직"/>
      <sheetName val="광장"/>
      <sheetName val="제수"/>
      <sheetName val="포장수량"/>
      <sheetName val="b_balju"/>
      <sheetName val="Tool"/>
      <sheetName val="그림"/>
      <sheetName val="건축집계표"/>
      <sheetName val="부표"/>
      <sheetName val="기성고조서"/>
      <sheetName val="산출3-동력"/>
      <sheetName val="산출4-전등"/>
      <sheetName val="FAX"/>
      <sheetName val="일위대가-2"/>
      <sheetName val="gyun"/>
      <sheetName val="설비(제출)"/>
      <sheetName val="C3"/>
      <sheetName val="01"/>
      <sheetName val="항목등록"/>
      <sheetName val="6PILE  (돌출)"/>
      <sheetName val="실행내역(10.13)"/>
      <sheetName val="노무단가"/>
      <sheetName val="1호맨홀토공"/>
      <sheetName val="직접재료비데이타"/>
      <sheetName val="유효폭"/>
      <sheetName val="LP-S"/>
      <sheetName val="퍼스트"/>
      <sheetName val="인테리어내역"/>
      <sheetName val="A 견적"/>
      <sheetName val="교통표지기초"/>
      <sheetName val="가시설수량집계"/>
      <sheetName val="공사비명세서"/>
      <sheetName val="단가목록"/>
      <sheetName val="자재단가비교표"/>
      <sheetName val="갑지1"/>
      <sheetName val="연부97-1"/>
      <sheetName val="직재"/>
      <sheetName val="재집"/>
      <sheetName val="사리부설"/>
      <sheetName val="실행간접비용"/>
      <sheetName val="건축명"/>
      <sheetName val="기계명"/>
      <sheetName val="전기명"/>
      <sheetName val="토목명"/>
      <sheetName val="자재목록표"/>
      <sheetName val="실행(1)"/>
      <sheetName val="테이블"/>
      <sheetName val="품의"/>
      <sheetName val="내역서2안"/>
      <sheetName val="공기압丵〒_x0005_"/>
      <sheetName val="공기압_x0005__x0000_"/>
      <sheetName val="공기압窤皙祜"/>
      <sheetName val="5.수량집계"/>
      <sheetName val="3.일위대가표"/>
      <sheetName val="8.자재단가비교표"/>
      <sheetName val="단1"/>
      <sheetName val="조경일람"/>
      <sheetName val="wall"/>
      <sheetName val="입상내역"/>
      <sheetName val="도급내역"/>
      <sheetName val="실행내역 "/>
      <sheetName val="3.내역서"/>
      <sheetName val="부대공사재료집계표"/>
      <sheetName val="5 일위목록"/>
      <sheetName val="7 단가조사"/>
      <sheetName val="6 일위대가"/>
      <sheetName val="CON기초"/>
      <sheetName val="포장복구집계"/>
      <sheetName val="과천MAIN"/>
      <sheetName val="설명"/>
      <sheetName val="산수배_x0000_"/>
      <sheetName val="제경비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/>
      <sheetData sheetId="658" refreshError="1"/>
      <sheetData sheetId="659"/>
      <sheetData sheetId="660" refreshError="1"/>
      <sheetData sheetId="661"/>
      <sheetData sheetId="662" refreshError="1"/>
      <sheetData sheetId="663" refreshError="1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AS포장복구 "/>
      <sheetName val="해평견적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1. 공사개요"/>
      <sheetName val="대전-교대(A1-A2)"/>
      <sheetName val="일위대가목록"/>
      <sheetName val="교각1"/>
      <sheetName val="대비표"/>
      <sheetName val="을지"/>
      <sheetName val="주상도"/>
      <sheetName val="일반60"/>
      <sheetName val="단가"/>
      <sheetName val="일위대가"/>
      <sheetName val="물가자료"/>
      <sheetName val="부관맨홀조서"/>
      <sheetName val="수수료율표"/>
      <sheetName val="내역서"/>
      <sheetName val="백호우계수"/>
      <sheetName val="Sheet1 (2)"/>
      <sheetName val="건축내역"/>
      <sheetName val="제잡비 산출내역(실적공사비)"/>
      <sheetName val="data"/>
      <sheetName val="토공"/>
      <sheetName val="Baby일위대가"/>
      <sheetName val="개산공사비"/>
      <sheetName val="내역"/>
      <sheetName val="투찰내역"/>
      <sheetName val="뚝토공"/>
      <sheetName val="재료"/>
      <sheetName val="설치자재"/>
      <sheetName val="작성"/>
      <sheetName val="데이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기초자료입력"/>
      <sheetName val="설계내역서"/>
      <sheetName val="평가데이터"/>
      <sheetName val="데이타"/>
      <sheetName val="요율"/>
      <sheetName val="자재대"/>
      <sheetName val="작성"/>
      <sheetName val="동원인원"/>
      <sheetName val="간접"/>
      <sheetName val="청천내"/>
      <sheetName val="예산명세서"/>
      <sheetName val="설계명세서"/>
      <sheetName val="자료입력"/>
      <sheetName val="일위대가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동원(3)"/>
      <sheetName val="예정(3)"/>
      <sheetName val="내역"/>
      <sheetName val="기계경비(시간당)"/>
      <sheetName val="램머"/>
      <sheetName val="Customer Databas"/>
      <sheetName val="입찰안"/>
      <sheetName val="토목"/>
      <sheetName val="대전-1"/>
      <sheetName val="바닥판"/>
      <sheetName val="입력DATA"/>
      <sheetName val="조명율표"/>
      <sheetName val="101동"/>
      <sheetName val="영창26"/>
      <sheetName val="N賃率-職"/>
      <sheetName val="입상내역"/>
      <sheetName val="철근량"/>
      <sheetName val="보증수수료산출"/>
      <sheetName val="2000년1차"/>
      <sheetName val="2000전체분"/>
      <sheetName val="중기"/>
      <sheetName val="산출내역서"/>
      <sheetName val="간접비"/>
      <sheetName val="데리네이타현황"/>
      <sheetName val="일위대가"/>
      <sheetName val="내역_ver1.0"/>
      <sheetName val="총공사내역서"/>
      <sheetName val="지급자재"/>
      <sheetName val="포장공"/>
      <sheetName val="세골재  T2 변경 현황"/>
      <sheetName val="data"/>
      <sheetName val="자재단가"/>
      <sheetName val="BID"/>
      <sheetName val="현장관리비"/>
      <sheetName val="자료"/>
      <sheetName val="간접"/>
      <sheetName val="소비자가"/>
      <sheetName val="세부내역"/>
      <sheetName val="특별땅고르기"/>
      <sheetName val="노임단가"/>
      <sheetName val="내역서"/>
      <sheetName val="#REF"/>
      <sheetName val="내역서1"/>
      <sheetName val="DB"/>
      <sheetName val="기초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남대문빌딩"/>
      <sheetName val="남대문빌딩 (2)"/>
      <sheetName val="삼성동업무시설"/>
      <sheetName val="갑지"/>
      <sheetName val="기계경비(시간당)"/>
      <sheetName val="램머"/>
      <sheetName val="APT"/>
    </sheetNames>
    <sheetDataSet>
      <sheetData sheetId="0">
        <row r="3">
          <cell r="B3" t="str">
            <v>CODE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산출내역서집계표"/>
      <sheetName val="설계산출기초"/>
      <sheetName val="설계산출표지"/>
      <sheetName val="을부담운반비"/>
      <sheetName val="운반비산출"/>
      <sheetName val="Macro1"/>
      <sheetName val="별표집계"/>
      <sheetName val="Mc1"/>
      <sheetName val="1"/>
      <sheetName val="설직재-1"/>
      <sheetName val="카렌스센터계량기설치공사"/>
      <sheetName val="목록"/>
      <sheetName val="인건-측정"/>
      <sheetName val="내역서"/>
      <sheetName val="BID"/>
      <sheetName val="토공유동표"/>
      <sheetName val="data"/>
      <sheetName val="배수관토공산출"/>
      <sheetName val="노임단가"/>
      <sheetName val="배수관토공"/>
      <sheetName val="터파기및재료"/>
      <sheetName val="기성 (2)"/>
      <sheetName val="건축"/>
      <sheetName val="01AC"/>
      <sheetName val="부대내역"/>
      <sheetName val="통합"/>
      <sheetName val="L_RPTA05_목록"/>
      <sheetName val="자재단가"/>
      <sheetName val="48일위"/>
      <sheetName val="49일위"/>
      <sheetName val="22일위"/>
      <sheetName val="단위단가"/>
      <sheetName val="단가산출"/>
      <sheetName val="일위대가표"/>
      <sheetName val="일위_파일"/>
      <sheetName val="b_balju_cho"/>
      <sheetName val="건축내역"/>
      <sheetName val="광주역사-최종"/>
      <sheetName val="조건"/>
      <sheetName val="단가"/>
      <sheetName val="근로자자료입력"/>
      <sheetName val="기자재수량"/>
      <sheetName val="4차원가계산서"/>
      <sheetName val="단가표"/>
      <sheetName val="산출내역서"/>
      <sheetName val="분전함신설"/>
      <sheetName val="접지1종"/>
      <sheetName val="개소별수량산출"/>
      <sheetName val="숨은설명"/>
      <sheetName val="원가계산서"/>
      <sheetName val="단위중량"/>
      <sheetName val="계측기"/>
      <sheetName val="을지"/>
      <sheetName val="갈현동"/>
      <sheetName val="일위대가"/>
      <sheetName val="흄관기초"/>
      <sheetName val="설비단가표"/>
      <sheetName val="일위대가 "/>
      <sheetName val="남대문빌딩"/>
      <sheetName val="A-4"/>
      <sheetName val="2002하반기노임기준"/>
      <sheetName val="물류최종8월7"/>
      <sheetName val="Sheet1"/>
      <sheetName val="MOTOR"/>
      <sheetName val="DATE"/>
      <sheetName val="날개수량1.5"/>
      <sheetName val="내역(건축)"/>
      <sheetName val="설계"/>
      <sheetName val="공량산출서"/>
      <sheetName val="소야공정계획표"/>
      <sheetName val="b_balju"/>
      <sheetName val="Sheet5"/>
      <sheetName val="밸브설치"/>
      <sheetName val="Ekog10"/>
      <sheetName val="부대시설"/>
      <sheetName val="참고자료"/>
      <sheetName val="내역서 (2)"/>
      <sheetName val="#REF"/>
      <sheetName val="COST"/>
      <sheetName val="예총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내역표지"/>
      <sheetName val="도급표지 "/>
      <sheetName val="부대표지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갑지"/>
      <sheetName val="설계"/>
      <sheetName val="갑지"/>
      <sheetName val="#REF"/>
      <sheetName val="견적의뢰서"/>
      <sheetName val="전기공설계예산서"/>
      <sheetName val="공고"/>
      <sheetName val="공종분석"/>
      <sheetName val="MOTOR"/>
      <sheetName val="간선계산"/>
      <sheetName val="노무비"/>
      <sheetName val="교량전기"/>
      <sheetName val="예가표"/>
      <sheetName val="단가조사"/>
      <sheetName val="Macro1"/>
      <sheetName val=""/>
      <sheetName val="견적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2공구원가계산"/>
      <sheetName val="2공구산출내역"/>
      <sheetName val="2______"/>
      <sheetName val="데이타"/>
      <sheetName val="기자재비"/>
      <sheetName val="일위대가"/>
      <sheetName val="골조시행"/>
      <sheetName val="104동"/>
      <sheetName val="단가표"/>
      <sheetName val="대목"/>
      <sheetName val="2차1차"/>
      <sheetName val="내역"/>
      <sheetName val="예산내역"/>
      <sheetName val="총괄수지표"/>
      <sheetName val="10월"/>
      <sheetName val="일위대가표"/>
      <sheetName val="을"/>
      <sheetName val="견적서"/>
      <sheetName val="식재일위대가"/>
      <sheetName val="내역서2안"/>
      <sheetName val="1차설계변경내역"/>
      <sheetName val="기초일위대가"/>
      <sheetName val="단가대비표"/>
      <sheetName val="b_balju"/>
      <sheetName val="공통가설"/>
      <sheetName val="덤프트럭계수"/>
      <sheetName val="70%"/>
      <sheetName val="자료"/>
      <sheetName val="내역서"/>
      <sheetName val="Mc1"/>
      <sheetName val="일용노임단가"/>
      <sheetName val="건축내역"/>
      <sheetName val="토공사"/>
      <sheetName val="b_balju-단가단가단가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Macro1"/>
      <sheetName val="견적시담(송포2공구)"/>
      <sheetName val="식재인부"/>
      <sheetName val="적격점수&lt;300억미만&gt;"/>
      <sheetName val="담장산출"/>
      <sheetName val="수목표준대가"/>
      <sheetName val="설비2차"/>
      <sheetName val="b_balju_cho"/>
      <sheetName val="단가"/>
      <sheetName val="노임단가"/>
      <sheetName val="Data&amp;Result"/>
      <sheetName val="일위대가목차"/>
      <sheetName val="sheet1"/>
      <sheetName val="일위대가(건축)"/>
      <sheetName val="내역5"/>
      <sheetName val="백암비스타내역"/>
      <sheetName val="FB25JN"/>
      <sheetName val="Y-WORK"/>
      <sheetName val="일위목록"/>
      <sheetName val="data2"/>
      <sheetName val="QandAJunior"/>
      <sheetName val="Sheet5"/>
      <sheetName val="공통가설공사"/>
      <sheetName val="건축공사실행"/>
      <sheetName val="EACT10"/>
      <sheetName val="COVER"/>
      <sheetName val="건축"/>
      <sheetName val="공종목록표"/>
      <sheetName val="환율"/>
      <sheetName val="기성내역"/>
      <sheetName val="개요"/>
      <sheetName val="일위대가목록"/>
      <sheetName val="CON'C"/>
      <sheetName val="단가표 (2)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노원열병합  건축공사기성내역서"/>
      <sheetName val="중기사용료산출근거"/>
      <sheetName val="단가 및 재료비"/>
      <sheetName val="BID"/>
      <sheetName val="#REF"/>
      <sheetName val="경비"/>
      <sheetName val="노임"/>
      <sheetName val="집계표"/>
      <sheetName val="단가비교표"/>
      <sheetName val="단가일람"/>
      <sheetName val="단위량당중기"/>
      <sheetName val="★도급내역"/>
      <sheetName val="관리자"/>
      <sheetName val="대가10%"/>
      <sheetName val="자재단가"/>
      <sheetName val="수량산출"/>
      <sheetName val="원가계산서"/>
      <sheetName val="Total"/>
      <sheetName val="결재판"/>
      <sheetName val="회사정보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unit 4"/>
      <sheetName val="제출내역"/>
      <sheetName val="Sheet10"/>
      <sheetName val="단산목록"/>
      <sheetName val="전체"/>
      <sheetName val="FAX"/>
      <sheetName val="일 위 대 가 표"/>
      <sheetName val="투찰추정"/>
      <sheetName val="물가대비표"/>
      <sheetName val="요율"/>
      <sheetName val="직노"/>
      <sheetName val="기본단가"/>
      <sheetName val="인건비단가"/>
      <sheetName val="1,2공구원가계산서"/>
      <sheetName val="1공구산출내역서"/>
      <sheetName val="제직재"/>
      <sheetName val="설직재-1"/>
      <sheetName val="설계"/>
      <sheetName val="장비"/>
      <sheetName val="산근1"/>
      <sheetName val="노무"/>
      <sheetName val="자재"/>
      <sheetName val="국별인원"/>
      <sheetName val="요약&amp;결과"/>
      <sheetName val="선금급신청서"/>
      <sheetName val="광양 3기 유입수"/>
      <sheetName val="물가시세표"/>
      <sheetName val="실행철강하도"/>
      <sheetName val="기계경비(시간당)"/>
      <sheetName val="단가(1)"/>
      <sheetName val="공사비대비표B(토공)"/>
      <sheetName val="DATA1"/>
      <sheetName val="터파기및재료"/>
      <sheetName val="9811"/>
      <sheetName val="보할공정"/>
      <sheetName val="소비자가"/>
      <sheetName val="시설물기초"/>
      <sheetName val="일위_파일"/>
      <sheetName val="실행(1)"/>
      <sheetName val="몰탈재료산출"/>
      <sheetName val="회사기초자료"/>
      <sheetName val="단가조사서"/>
      <sheetName val="기초단가"/>
      <sheetName val="입력"/>
      <sheetName val="출력은 금물"/>
      <sheetName val="중기사용료"/>
      <sheetName val="수지예산"/>
      <sheetName val="등록업체(031124)"/>
      <sheetName val="대한주택보증(수보)"/>
      <sheetName val="대한주택보증(입보)"/>
      <sheetName val="중기조종사 단위단가"/>
      <sheetName val="DANGA"/>
      <sheetName val="Macro2"/>
      <sheetName val="대가"/>
      <sheetName val="단청공사"/>
      <sheetName val="변수값"/>
      <sheetName val="중기상차"/>
      <sheetName val="AS복구"/>
      <sheetName val="중기터파기"/>
      <sheetName val="에너지요금"/>
      <sheetName val="BSD _2_"/>
      <sheetName val="코드목록(시스템담당용)"/>
      <sheetName val=" 갑지"/>
      <sheetName val="도급"/>
      <sheetName val="단가조사"/>
      <sheetName val="코드표"/>
      <sheetName val="안양동교 1안"/>
      <sheetName val="EJ"/>
      <sheetName val="관로내역원"/>
      <sheetName val="증감대비"/>
      <sheetName val="연결임시"/>
      <sheetName val="공통단가"/>
      <sheetName val="운반비"/>
      <sheetName val="2000양배"/>
      <sheetName val="기초내역"/>
      <sheetName val="단가산출"/>
      <sheetName val="인건비"/>
      <sheetName val="일위대가 "/>
      <sheetName val="작업금지"/>
      <sheetName val="할증 "/>
      <sheetName val="금액"/>
      <sheetName val="을지"/>
      <sheetName val="일위대가(출입)"/>
      <sheetName val="수목데이타 "/>
      <sheetName val="기초입력 DATA"/>
      <sheetName val="전기품산출"/>
      <sheetName val="장비사양"/>
      <sheetName val="식재가격"/>
      <sheetName val="식재총괄"/>
      <sheetName val="BS"/>
      <sheetName val="실행내역"/>
      <sheetName val="내부마감"/>
      <sheetName val="급여대장"/>
      <sheetName val="직원 인적급여 카드"/>
      <sheetName val="A-4"/>
      <sheetName val="기계경비일람"/>
      <sheetName val="sheet1 (2)"/>
      <sheetName val="노임단가표"/>
      <sheetName val="주소록"/>
      <sheetName val="01"/>
      <sheetName val="대,유,램"/>
      <sheetName val="교사기준면적(초등)"/>
      <sheetName val="금액내역서"/>
      <sheetName val="품셈TABLE"/>
      <sheetName val="DATA"/>
      <sheetName val="조명율표"/>
      <sheetName val="공정집계_국별"/>
      <sheetName val="AV시스템"/>
      <sheetName val="2.냉난방설비공사"/>
      <sheetName val="7.자동제어공사"/>
      <sheetName val="저수조"/>
      <sheetName val="집계표_식재"/>
      <sheetName val="장비종합부표"/>
      <sheetName val="부표"/>
      <sheetName val="Sheet4"/>
      <sheetName val="총괄내역서"/>
      <sheetName val="000000"/>
      <sheetName val="물가시세"/>
      <sheetName val="웅진교-S2"/>
      <sheetName val="단가비교"/>
      <sheetName val="중기집계"/>
      <sheetName val="위치조서"/>
      <sheetName val="4.일위대가목차"/>
      <sheetName val="일위대가(가설)"/>
      <sheetName val="준검 내역서"/>
      <sheetName val="여과지동"/>
      <sheetName val="ABUT수량-A1"/>
      <sheetName val="토건"/>
      <sheetName val="하부철근수량"/>
      <sheetName val="4.공사별"/>
      <sheetName val="공사개요"/>
      <sheetName val="실행"/>
      <sheetName val=" 견적서"/>
      <sheetName val="재료"/>
      <sheetName val="별제권_정리담보권"/>
      <sheetName val="자단"/>
      <sheetName val="96노임기준"/>
      <sheetName val="철콘공사"/>
      <sheetName val="설계예산서"/>
      <sheetName val="예산내역서"/>
      <sheetName val="기본입력"/>
      <sheetName val="도급FORM"/>
      <sheetName val="범례_(2)"/>
      <sheetName val="unit_4"/>
      <sheetName val="노원열병합__건축공사기성내역서"/>
      <sheetName val="단가_및_재료비"/>
      <sheetName val="단가표_(2)"/>
      <sheetName val="일_위_대_가_표"/>
      <sheetName val="_갑지"/>
      <sheetName val="3련 BOX"/>
      <sheetName val="예산명세서"/>
      <sheetName val="설계명세서"/>
      <sheetName val="자료입력"/>
      <sheetName val="당사실시1"/>
      <sheetName val="상각비"/>
      <sheetName val="조명일위"/>
      <sheetName val="냉천부속동"/>
      <sheetName val="재노경"/>
      <sheetName val="도급내역5+800"/>
      <sheetName val="도급내역"/>
      <sheetName val="경산"/>
      <sheetName val="현장경비"/>
      <sheetName val="const."/>
      <sheetName val="I一般比"/>
      <sheetName val="N賃率-職"/>
      <sheetName val="J直材4"/>
      <sheetName val="2000년1차"/>
      <sheetName val="원하대비"/>
      <sheetName val="원도급"/>
      <sheetName val="하도급"/>
      <sheetName val="대비2"/>
      <sheetName val="건축공사"/>
      <sheetName val="DATE"/>
      <sheetName val="화재 탐지 설비"/>
      <sheetName val="제2호단위수량"/>
      <sheetName val="갑지"/>
      <sheetName val="견적"/>
      <sheetName val="광주전남"/>
      <sheetName val="보도공제면적"/>
      <sheetName val="신규일위"/>
      <sheetName val="수목데이타"/>
      <sheetName val="전력"/>
      <sheetName val="강병규"/>
      <sheetName val="(전남)시범지구 운영실적 및 결과분석(8월까지)"/>
      <sheetName val="우석문틀"/>
      <sheetName val="포장복구집계"/>
      <sheetName val="내역서(전기)"/>
      <sheetName val="시멘트"/>
      <sheetName val="토사(PE)"/>
      <sheetName val="원가계산서(남측)"/>
      <sheetName val="내역-2"/>
      <sheetName val="토량1-1"/>
      <sheetName val="견적단가"/>
      <sheetName val="투찰내역"/>
      <sheetName val="기본단가표"/>
      <sheetName val="북방3터널"/>
      <sheetName val="계약내역(2)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입찰안"/>
      <sheetName val="기준액"/>
      <sheetName val="단가기준"/>
      <sheetName val="기계경비"/>
      <sheetName val="통장출금액"/>
      <sheetName val="6-1. 관개량조서"/>
      <sheetName val="비전경영계획"/>
      <sheetName val="재료비"/>
      <sheetName val="가정조건"/>
      <sheetName val="공통"/>
      <sheetName val="DATA 입력란"/>
      <sheetName val="L_RPTB~1"/>
      <sheetName val="자동제어"/>
      <sheetName val="출력은_금물"/>
      <sheetName val="안양동교_1안"/>
      <sheetName val="할증_"/>
      <sheetName val="광양_3기_유입수"/>
      <sheetName val="수목데이타_"/>
      <sheetName val="중기조종사_단위단가"/>
      <sheetName val="공장동 지하1층"/>
      <sheetName val="용역동 및 154KV"/>
      <sheetName val="공장동 3층"/>
      <sheetName val="공장동 1층"/>
      <sheetName val="구의33고"/>
      <sheetName val="잡비"/>
      <sheetName val="공구"/>
      <sheetName val="계산서(곡선부)"/>
      <sheetName val="포장재료집계표"/>
      <sheetName val="원가data"/>
      <sheetName val="단가산출-기,교"/>
      <sheetName val="일위목록-기"/>
      <sheetName val="이토변실(A3-LINE)"/>
      <sheetName val="노무비"/>
      <sheetName val="일위대가 목록표"/>
      <sheetName val="내 역 서(총괄)"/>
      <sheetName val="중기단가"/>
      <sheetName val="단가및재료비"/>
      <sheetName val="1공구원가계산서"/>
      <sheetName val="설계내역서"/>
      <sheetName val="형틀공사"/>
      <sheetName val="노임이"/>
      <sheetName val="일위대가표(DEEP)"/>
      <sheetName val="기본1"/>
      <sheetName val="수정일위대가"/>
      <sheetName val="CABLE SIZE-1"/>
      <sheetName val="단중표"/>
      <sheetName val="사업성"/>
      <sheetName val="노무비 근거"/>
      <sheetName val="청천내"/>
      <sheetName val="장비경비"/>
      <sheetName val="빗물받이(910-510-410)"/>
      <sheetName val="소방"/>
      <sheetName val="총공사비집계표"/>
      <sheetName val="DAN"/>
      <sheetName val="백호우계수"/>
      <sheetName val="조경일람"/>
      <sheetName val="설명서 "/>
      <sheetName val="토목"/>
      <sheetName val="공내역"/>
      <sheetName val="ⴭⴭⴭⴭⴭ"/>
      <sheetName val="단가산출2"/>
      <sheetName val="교통대책내역"/>
      <sheetName val="부대공"/>
      <sheetName val="배수공"/>
      <sheetName val="토공"/>
      <sheetName val="포장공"/>
      <sheetName val="시작4"/>
      <sheetName val="단가산출서"/>
      <sheetName val="굴화내역"/>
      <sheetName val="10월 (2)"/>
      <sheetName val="종합-임현"/>
      <sheetName val="기초자료"/>
      <sheetName val="1.우편집중내역서"/>
      <sheetName val="한강운반비"/>
      <sheetName val="단가산출(총괄)"/>
      <sheetName val="일위총괄"/>
      <sheetName val="수량산출서"/>
      <sheetName val="을 1"/>
      <sheetName val="을 2"/>
      <sheetName val="의왕내역"/>
      <sheetName val="1안"/>
      <sheetName val="원가"/>
      <sheetName val="단"/>
      <sheetName val="노견단위수량"/>
      <sheetName val="내역1"/>
      <sheetName val="MCC제원"/>
      <sheetName val="제경비율"/>
      <sheetName val="계정code"/>
      <sheetName val="22단가"/>
      <sheetName val="22인공"/>
      <sheetName val="比較表"/>
      <sheetName val="편집1"/>
      <sheetName val="경남"/>
      <sheetName val="경북"/>
      <sheetName val="중부"/>
      <sheetName val="정의"/>
      <sheetName val="공조기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조건"/>
      <sheetName val="기초입력_DATA"/>
      <sheetName val="실행대비"/>
      <sheetName val="실행내역 "/>
      <sheetName val="납부서"/>
      <sheetName val="보고"/>
      <sheetName val="금융비용"/>
      <sheetName val="2000,9월 일위"/>
      <sheetName val="비탈면보호공수량산출"/>
      <sheetName val="현장관리비"/>
      <sheetName val="단위수량"/>
      <sheetName val="계약서"/>
      <sheetName val="간접비 총괄표"/>
      <sheetName val="2.1  노무비 평균단가산출"/>
      <sheetName val="기초일위"/>
      <sheetName val="시설일위"/>
      <sheetName val="종배수관면벽신"/>
      <sheetName val="피벗테이블데이터분석"/>
      <sheetName val="표준항목"/>
      <sheetName val="덤프운반거리산출(토)"/>
      <sheetName val="덤프운반거리산출(풍)"/>
      <sheetName val="덤프운반거리산출(연)"/>
      <sheetName val="교각1"/>
      <sheetName val="식재일위"/>
      <sheetName val="말뚝지지력산정"/>
      <sheetName val="pier(각형)"/>
      <sheetName val="(A)내역서"/>
      <sheetName val="기능공인적사항"/>
      <sheetName val="내역표지"/>
      <sheetName val="유림골조"/>
      <sheetName val="조견표"/>
      <sheetName val="조도계산서 (도서)"/>
      <sheetName val="3.하중산정4.지지력"/>
      <sheetName val="단  가  대  비  표"/>
      <sheetName val="일  위  대  가  목  록"/>
      <sheetName val="2.대외공문"/>
      <sheetName val="-치수표(곡선부)"/>
      <sheetName val="가동비율"/>
      <sheetName val="반포2차"/>
      <sheetName val="기준FACTOR"/>
      <sheetName val="대가단최종"/>
      <sheetName val="전차선로 물량표"/>
      <sheetName val="공통(20-91)"/>
      <sheetName val="개인명세서"/>
      <sheetName val="토적단위"/>
      <sheetName val="중기작업량"/>
      <sheetName val="일위대가(4층원격)"/>
      <sheetName val="자재목록"/>
      <sheetName val="단가목록"/>
      <sheetName val="중기목록"/>
      <sheetName val="부대내역"/>
      <sheetName val="예산편성"/>
      <sheetName val="달대"/>
      <sheetName val="자판실행"/>
      <sheetName val="패널"/>
      <sheetName val="토목공사"/>
      <sheetName val="1차 내역서"/>
      <sheetName val="철거산출근거"/>
      <sheetName val="06 일위대가목록"/>
      <sheetName val="정산명세서"/>
      <sheetName val="일반부표"/>
      <sheetName val="수량집계표(舊)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유역면적"/>
      <sheetName val="남대문빌딩"/>
      <sheetName val="중기손료"/>
      <sheetName val="VOR"/>
      <sheetName val="front"/>
      <sheetName val="날개벽수량표"/>
      <sheetName val="1. 설계조건 2.단면가정 3. 하중계산"/>
      <sheetName val="기초대가"/>
      <sheetName val="시설대가"/>
      <sheetName val="수목대가"/>
      <sheetName val="인공대가"/>
      <sheetName val="부표총괄"/>
      <sheetName val="배수장토목공사비"/>
      <sheetName val="Baby일위대가"/>
      <sheetName val="변경내역"/>
      <sheetName val="단가견적조사표"/>
      <sheetName val="장비가동"/>
      <sheetName val="간접비"/>
      <sheetName val="램머"/>
      <sheetName val="작업일보"/>
      <sheetName val="괴목육교"/>
      <sheetName val="옥외등신설"/>
      <sheetName val="저케CV22신설"/>
      <sheetName val="저케CV38신설"/>
      <sheetName val="저케CV8신설"/>
      <sheetName val="접지3종"/>
      <sheetName val="sub"/>
      <sheetName val="근로자"/>
      <sheetName val="투입비"/>
      <sheetName val="옥외외등집계표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BOJUNGGM"/>
      <sheetName val="Proposal"/>
      <sheetName val="용산1(해보)"/>
      <sheetName val="기본일위"/>
      <sheetName val="원가서"/>
      <sheetName val="구간별현황"/>
      <sheetName val="외주(기준)"/>
      <sheetName val="재.노.경(기준)"/>
      <sheetName val="선정요령"/>
      <sheetName val="배수량"/>
      <sheetName val="WORK"/>
      <sheetName val="기본계획"/>
      <sheetName val="일용노임단가2001상"/>
      <sheetName val="참조자료"/>
      <sheetName val="기타 정보통신공사"/>
      <sheetName val="원가계산"/>
      <sheetName val="wall"/>
      <sheetName val="A갑지"/>
      <sheetName val="확약서"/>
      <sheetName val="BQ(실행)"/>
      <sheetName val="6호기"/>
      <sheetName val="직접비"/>
      <sheetName val="총괄표"/>
      <sheetName val="인공산출"/>
      <sheetName val="국민연금표"/>
      <sheetName val="총 괄 표"/>
      <sheetName val="포스코실행"/>
      <sheetName val="일위대가집계"/>
      <sheetName val="신고조서"/>
      <sheetName val="단 box"/>
      <sheetName val="개요입력"/>
      <sheetName val="수량기준"/>
      <sheetName val="APT내역"/>
      <sheetName val="부대시설"/>
      <sheetName val="세부내역서(소방)"/>
      <sheetName val="간공설계서"/>
      <sheetName val="JUCKEYK"/>
      <sheetName val="16-1"/>
      <sheetName val="9-1차이내역"/>
      <sheetName val="동문건설"/>
      <sheetName val="설비내역서"/>
      <sheetName val="건축내역서"/>
      <sheetName val="전기내역서"/>
      <sheetName val="예총"/>
      <sheetName val="파일의이용"/>
      <sheetName val="수량집계"/>
      <sheetName val="식재"/>
      <sheetName val="시설물"/>
      <sheetName val="식재출력용"/>
      <sheetName val="유지관리"/>
      <sheetName val="실행기초"/>
      <sheetName val="5직접"/>
      <sheetName val="장비단가"/>
      <sheetName val="4.2.1 마루높이 검토"/>
      <sheetName val="CODE"/>
      <sheetName val="철근콘크리트 (5)"/>
      <sheetName val="청주(철골발주의뢰서)"/>
      <sheetName val="품셈표"/>
      <sheetName val="일위대가(1)"/>
      <sheetName val="2003상반기노임기준"/>
      <sheetName val="제경비"/>
      <sheetName val="전선 및 전선관"/>
      <sheetName val="6공구(당초)"/>
      <sheetName val="본사인상전"/>
      <sheetName val="배수내역"/>
      <sheetName val="변압기 및 발전기 용량"/>
      <sheetName val="산출기초"/>
      <sheetName val="공사비산출서"/>
      <sheetName val="단위단가"/>
      <sheetName val="자재테이블"/>
      <sheetName val="?????"/>
      <sheetName val="구간재료"/>
      <sheetName val="적산산출"/>
      <sheetName val="자재비산출"/>
      <sheetName val="운용비산출"/>
      <sheetName val="S&amp;R"/>
      <sheetName val="인원계획-미화"/>
      <sheetName val="Quality"/>
      <sheetName val="People"/>
      <sheetName val="Risk"/>
      <sheetName val="Training"/>
      <sheetName val="General"/>
      <sheetName val="Instructions"/>
      <sheetName val="주beam"/>
      <sheetName val="노임 단가"/>
      <sheetName val="건축공사 집계표"/>
      <sheetName val="골조"/>
      <sheetName val="관접합및부설"/>
      <sheetName val="시설물일위"/>
      <sheetName val="공내역서"/>
      <sheetName val="실행내역서"/>
      <sheetName val="고내분기~한림"/>
      <sheetName val="광령~경마장"/>
      <sheetName val="세기~광령"/>
      <sheetName val="물건개요"/>
      <sheetName val="빌딩경영보고서"/>
      <sheetName val="리스료"/>
      <sheetName val="산출기준자료"/>
      <sheetName val="수목단가"/>
      <sheetName val="시설수량표"/>
      <sheetName val="식재수량표"/>
      <sheetName val="견적 (2)"/>
      <sheetName val="실행간접비"/>
      <sheetName val="손익계산서"/>
      <sheetName val="발주처담당자"/>
      <sheetName val="공정표"/>
      <sheetName val="도급원가"/>
      <sheetName val="G.R300경비"/>
      <sheetName val="적용단위길이"/>
      <sheetName val="특수기호강도거푸집"/>
      <sheetName val="종배수관(신)"/>
      <sheetName val="내역_FILE"/>
      <sheetName val="목록"/>
      <sheetName val="갑지(추정)"/>
      <sheetName val="지급자재"/>
      <sheetName val="부대공Ⅱ"/>
      <sheetName val="분당임차변경"/>
      <sheetName val="단가_1_"/>
      <sheetName val="접속슬라브"/>
      <sheetName val="세금자료"/>
      <sheetName val="규준틀"/>
      <sheetName val="퍼스트"/>
      <sheetName val="출자한도"/>
      <sheetName val="구리토평1전기"/>
      <sheetName val="Ekog10"/>
      <sheetName val="설계내역2"/>
      <sheetName val="설계예시"/>
      <sheetName val="일위산출"/>
      <sheetName val="설비"/>
      <sheetName val="예가표"/>
      <sheetName val="archi(본사)"/>
      <sheetName val="설계명세서 (장비)"/>
      <sheetName val="안전장치"/>
      <sheetName val="일반공사"/>
      <sheetName val="양남(실시)"/>
      <sheetName val="건천(실시)"/>
      <sheetName val="외동(실시)"/>
      <sheetName val="안강(실시)"/>
      <sheetName val="안강(우선실시)"/>
      <sheetName val="단가대비표 (3)"/>
      <sheetName val="개화1교"/>
      <sheetName val="TYPE-1"/>
      <sheetName val="노무단가"/>
      <sheetName val="건설기계사용기준"/>
      <sheetName val="심사물량"/>
      <sheetName val="도로정위치부표"/>
      <sheetName val="심사계산"/>
      <sheetName val="DB구축"/>
      <sheetName val="도로조사부표"/>
      <sheetName val="재정비내역"/>
      <sheetName val="입력변수"/>
      <sheetName val="지적고시내역"/>
      <sheetName val="도급기성"/>
      <sheetName val="이식운반"/>
      <sheetName val="전기일위목록"/>
      <sheetName val="바닥판"/>
      <sheetName val="입력DATA"/>
      <sheetName val="문학간접"/>
      <sheetName val="하조서"/>
      <sheetName val="주요항목별"/>
      <sheetName val="실행(ALT1)"/>
      <sheetName val="진주방향"/>
      <sheetName val="광주운남을"/>
      <sheetName val="TRE TABLE"/>
      <sheetName val="수입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안전난간대원가"/>
      <sheetName val="코드"/>
      <sheetName val="96작생능"/>
      <sheetName val="버스운행안내"/>
      <sheetName val="도곡동APT"/>
      <sheetName val="신대방교수"/>
      <sheetName val="장비집계"/>
      <sheetName val="자  재"/>
      <sheetName val="사업수지"/>
      <sheetName val="비용"/>
      <sheetName val="공사비산출내역"/>
      <sheetName val="COST"/>
      <sheetName val="약품공급2"/>
      <sheetName val="기초목"/>
      <sheetName val="집계"/>
      <sheetName val="전기"/>
      <sheetName val="조명시설"/>
      <sheetName val="구입단가"/>
      <sheetName val="PAINT"/>
      <sheetName val="기계"/>
      <sheetName val="정화조"/>
      <sheetName val="조경"/>
      <sheetName val="교량하부공"/>
      <sheetName val="미드수량"/>
      <sheetName val="용역비내역-진짜"/>
      <sheetName val="기계설비"/>
      <sheetName val="총괄"/>
      <sheetName val="건축외주"/>
      <sheetName val="적정심사"/>
      <sheetName val="기"/>
      <sheetName val="전선(총)"/>
      <sheetName val="일위대가내역"/>
      <sheetName val="파이프류"/>
      <sheetName val="도堉᎓"/>
      <sheetName val="36단가"/>
      <sheetName val="골막이(야매)"/>
      <sheetName val="점수계산1-2"/>
      <sheetName val="※참고자료※"/>
      <sheetName val="가격조사서"/>
      <sheetName val="1단계총괄내역서"/>
      <sheetName val="3단계"/>
      <sheetName val="간접1"/>
      <sheetName val="경율산정.XLS"/>
      <sheetName val="실행예산"/>
      <sheetName val="내역2"/>
      <sheetName val="아파트 내역"/>
      <sheetName val="일위대가-1"/>
      <sheetName val="1.설계기준 "/>
      <sheetName val="단가 "/>
      <sheetName val="우수받이"/>
      <sheetName val="산출내역서집계표"/>
      <sheetName val="정부노임단가"/>
      <sheetName val="갑지1"/>
      <sheetName val="비교표"/>
      <sheetName val="단가 (2)"/>
      <sheetName val="NYS"/>
      <sheetName val="설계명세서-2"/>
      <sheetName val="아파트"/>
      <sheetName val="덕전리"/>
      <sheetName val="우수공,맨홀,집수정"/>
      <sheetName val="세골재  T2 변경 현황"/>
      <sheetName val="대치판정"/>
      <sheetName val="서식"/>
      <sheetName val="재료표"/>
      <sheetName val="설계예산서(흙막이)"/>
      <sheetName val="물량내역"/>
      <sheetName val="기초데이타"/>
      <sheetName val="Sheet3"/>
    </sheetNames>
    <definedNames>
      <definedName name="DUCT_GO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기계경비(시간당)"/>
      <sheetName val="램머"/>
      <sheetName val="일위대가"/>
      <sheetName val="변수값"/>
      <sheetName val="중기상차"/>
      <sheetName val="AS복구"/>
      <sheetName val="중기터파기"/>
      <sheetName val="기초자료입력"/>
      <sheetName val="경산"/>
      <sheetName val="데이타"/>
      <sheetName val="ELECTRIC"/>
      <sheetName val="청천내"/>
      <sheetName val="구천"/>
      <sheetName val="간지"/>
      <sheetName val="공사원가"/>
      <sheetName val="예산총괄"/>
      <sheetName val="동축기별1"/>
      <sheetName val="동축기별2"/>
      <sheetName val="광기별"/>
      <sheetName val="동축철거기별"/>
      <sheetName val="광철거기별"/>
      <sheetName val="사급자재조서"/>
      <sheetName val="지입자재단가"/>
      <sheetName val="예산내역서"/>
      <sheetName val="동원인원제외"/>
      <sheetName val="공구손료"/>
      <sheetName val="공제대산출"/>
      <sheetName val="운반공사 "/>
      <sheetName val="동원인원산출"/>
      <sheetName val="선로일위대가_INDEX"/>
      <sheetName val="선로_일위대가"/>
      <sheetName val="철거정비_INDEX"/>
      <sheetName val="철거정비_일위대가"/>
      <sheetName val="자재단가"/>
      <sheetName val="시중노임"/>
      <sheetName val="CP주8m이하"/>
      <sheetName val="CP주9m"/>
      <sheetName val="CP주10m"/>
      <sheetName val="IP주8m이하"/>
      <sheetName val="IP주9m"/>
      <sheetName val="IP주10m"/>
      <sheetName val="기계경비산출서 "/>
      <sheetName val="첨부1 "/>
      <sheetName val="첨부2"/>
      <sheetName val="수입원가계산서"/>
      <sheetName val="산출기준"/>
      <sheetName val="간접"/>
      <sheetName val="2공구하도급내역서"/>
      <sheetName val="설계내역서"/>
      <sheetName val="가설대가"/>
      <sheetName val="토공대가"/>
      <sheetName val="구조대가"/>
      <sheetName val="포설대가1"/>
      <sheetName val="부대대가"/>
      <sheetName val="Baby일위대가"/>
      <sheetName val="준검 내역서"/>
      <sheetName val="Sheet1"/>
      <sheetName val="#REF"/>
      <sheetName val="Total"/>
      <sheetName val="작성"/>
      <sheetName val="평가데이터"/>
      <sheetName val="요율"/>
      <sheetName val="자재대"/>
      <sheetName val="L_RPTB02_01"/>
      <sheetName val="3.공통공사대비"/>
      <sheetName val="현장경비"/>
      <sheetName val="DATE"/>
      <sheetName val="동원인원"/>
      <sheetName val="공통비(전체)"/>
      <sheetName val="1차 내역서"/>
      <sheetName val="라인업-1"/>
      <sheetName val="개요"/>
      <sheetName val="라인업-2"/>
      <sheetName val="라인업-3"/>
      <sheetName val="방배동내역(리라)"/>
      <sheetName val="건축공사집계표"/>
      <sheetName val="방배동내역 (총괄)"/>
      <sheetName val="부대공사총괄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단가표"/>
      <sheetName val="내역_FILE"/>
      <sheetName val="일위_FILE"/>
      <sheetName val="일위대가_수정"/>
      <sheetName val="공정"/>
      <sheetName val="산출계산"/>
      <sheetName val="계산"/>
      <sheetName val="양식_일위대가"/>
      <sheetName val="양식_자재"/>
      <sheetName val="양식_동원인원"/>
      <sheetName val="양식_공구손료"/>
      <sheetName val="양식_내역서"/>
      <sheetName val="목차"/>
      <sheetName val="설계설명"/>
      <sheetName val="예정공정"/>
      <sheetName val="동원"/>
      <sheetName val="총(관로+케이블)"/>
      <sheetName val="총공사"/>
      <sheetName val="공사원가"/>
      <sheetName val="준공내역서(총괄)"/>
      <sheetName val="준공내역서"/>
      <sheetName val="사급자재"/>
      <sheetName val="지입자재"/>
      <sheetName val="일위대가 (2)"/>
      <sheetName val="자재근거"/>
      <sheetName val="일위대가산출근거"/>
      <sheetName val="공구손료"/>
      <sheetName val="소요노력"/>
      <sheetName val="간지"/>
      <sheetName val="MdlSul"/>
      <sheetName val="Baby일위대가"/>
      <sheetName val="골조시행"/>
      <sheetName val="준검 내역서"/>
      <sheetName val="I一般比"/>
      <sheetName val="N賃率-職"/>
      <sheetName val="공정코드"/>
      <sheetName val="단면 (2)"/>
      <sheetName val="9.2단가산출서"/>
      <sheetName val="손료"/>
      <sheetName val="예정(3)"/>
      <sheetName val="저"/>
      <sheetName val="동원(3)"/>
      <sheetName val="부대"/>
      <sheetName val="일위CODE"/>
      <sheetName val="양수장(기계)"/>
      <sheetName val="교각1"/>
      <sheetName val="2공구산출내역"/>
      <sheetName val="구리토평1전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Baby일위대가"/>
      <sheetName val="일위대가"/>
      <sheetName val="기계설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2년상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경비율산정"/>
      <sheetName val="설계 내역서"/>
      <sheetName val="공사비예산서"/>
      <sheetName val="을지"/>
      <sheetName val="갑지(추정)"/>
      <sheetName val="토목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>
            <v>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(표지)"/>
      <sheetName val="견적서"/>
      <sheetName val="원가계산서"/>
      <sheetName val="공종집계"/>
      <sheetName val="내역기초"/>
      <sheetName val="단가표"/>
      <sheetName val="인제내역"/>
      <sheetName val="집계"/>
      <sheetName val="소방"/>
      <sheetName val="일반부표"/>
      <sheetName val="유림총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ABBI(결과)"/>
      <sheetName val="소액"/>
      <sheetName val="순순인건비"/>
      <sheetName val="지역구분"/>
      <sheetName val="지급자재"/>
      <sheetName val="시운전연료"/>
      <sheetName val="Sheet1"/>
      <sheetName val="BID"/>
      <sheetName val="일반부표"/>
      <sheetName val="내역서"/>
      <sheetName val="경비"/>
      <sheetName val="내역"/>
      <sheetName val="우수공"/>
      <sheetName val="공종별예산대비집행현황"/>
      <sheetName val="소비자가"/>
      <sheetName val="내역(중앙)"/>
      <sheetName val="식재가격"/>
      <sheetName val="2.냉난방설비공사"/>
      <sheetName val="7.자동제어공사"/>
      <sheetName val="공사개요"/>
      <sheetName val="계수시트"/>
      <sheetName val="DATE"/>
      <sheetName val="프랜트면허"/>
      <sheetName val="토목주소"/>
      <sheetName val="집계표"/>
      <sheetName val="총괄내역"/>
      <sheetName val="내역서2안"/>
      <sheetName val="경산"/>
      <sheetName val="단가산출"/>
      <sheetName val="조경"/>
      <sheetName val="확약서"/>
      <sheetName val="잡비"/>
      <sheetName val="총괄"/>
      <sheetName val="총괄표"/>
      <sheetName val="집계표(수배전제조구매)"/>
      <sheetName val="#REF"/>
      <sheetName val="자재co"/>
      <sheetName val="일위대가표"/>
      <sheetName val="자재일람"/>
      <sheetName val="98지급계획"/>
      <sheetName val="산출내역서"/>
      <sheetName val="경서-통신"/>
      <sheetName val="갑지"/>
      <sheetName val="하도계약변경 (2)"/>
      <sheetName val="내역서 (2)"/>
      <sheetName val="식재총괄"/>
      <sheetName val="일위목록"/>
      <sheetName val="건축내역(진해석동)"/>
      <sheetName val="원본"/>
      <sheetName val="노임단가"/>
      <sheetName val="일위대가"/>
      <sheetName val="마산방향"/>
      <sheetName val="진주방향"/>
      <sheetName val="금액내역서"/>
      <sheetName val="현장관리비"/>
      <sheetName val="단위수량"/>
      <sheetName val="견적서"/>
      <sheetName val="산출내역서집계표"/>
      <sheetName val="집계"/>
      <sheetName val="99 조정금액"/>
      <sheetName val="교통대책내역"/>
      <sheetName val="물가대비표"/>
      <sheetName val="(2)"/>
      <sheetName val="실행내역서"/>
      <sheetName val="인상효1"/>
      <sheetName val="Macro1"/>
      <sheetName val="갑지_추정_"/>
      <sheetName val="일위대가(1)"/>
      <sheetName val="간접비계산"/>
      <sheetName val="조직"/>
      <sheetName val="플랜트 설치"/>
      <sheetName val="골조시행"/>
      <sheetName val="자재단가"/>
      <sheetName val="시운전연료비"/>
      <sheetName val="총집계표"/>
      <sheetName val="예산명세서"/>
      <sheetName val="설계명세서"/>
      <sheetName val="자료입력"/>
      <sheetName val="주요재료비(원본)"/>
      <sheetName val="물량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공사설명서"/>
      <sheetName val="주요자재"/>
      <sheetName val="예정(3)"/>
      <sheetName val="동원(3)"/>
      <sheetName val="예정공정표 (2)"/>
      <sheetName val="동원인원 (2)"/>
      <sheetName val="예정공정표"/>
      <sheetName val="동원인원"/>
      <sheetName val="가설공사"/>
      <sheetName val="가설울타리"/>
      <sheetName val="경고테이프"/>
      <sheetName val="포장절단"/>
      <sheetName val="FM공법 (2)"/>
      <sheetName val="FM공법"/>
      <sheetName val="인수공지수판"/>
      <sheetName val="양수작업"/>
      <sheetName val="상수도이설"/>
      <sheetName val="포장복구(AS,CO)"/>
      <sheetName val="압입공법"/>
      <sheetName val="GR보호몰탈"/>
      <sheetName val="교량첨가"/>
      <sheetName val="피스표(수정)"/>
      <sheetName val="피스표(수도)"/>
      <sheetName val="피스표(4pe)"/>
      <sheetName val="목차"/>
      <sheetName val="소요노력"/>
      <sheetName val="터널조도"/>
      <sheetName val="9GNG운반"/>
      <sheetName val="투찰"/>
      <sheetName val="Graph (LGEN)"/>
      <sheetName val="out_prog"/>
      <sheetName val="선적schedule (2)"/>
      <sheetName val="노임"/>
      <sheetName val="DATA"/>
      <sheetName val="CALCULATION"/>
      <sheetName val="SK-SUL"/>
      <sheetName val="상 부"/>
      <sheetName val="ABUT수량-A1"/>
      <sheetName val="전체"/>
      <sheetName val="S0"/>
      <sheetName val="부속동"/>
      <sheetName val="TYPE-A"/>
      <sheetName val="고창방향"/>
      <sheetName val="수안보-MBR1"/>
      <sheetName val="설비"/>
      <sheetName val="하수급견적대비"/>
      <sheetName val="기기리스트"/>
      <sheetName val="도장수량(하1)"/>
      <sheetName val="주형"/>
      <sheetName val="SG"/>
      <sheetName val=" 상부공통집계(총괄)"/>
      <sheetName val="입찰내역서"/>
      <sheetName val="Sheet1"/>
      <sheetName val="배수내역 (2)"/>
      <sheetName val="노임단가"/>
      <sheetName val="MOTOR"/>
      <sheetName val="소상 &quot;1&quot;"/>
      <sheetName val="제출내역 (2)"/>
      <sheetName val="유동표"/>
      <sheetName val="원형1호맨홀토공수량"/>
      <sheetName val="대치판정"/>
      <sheetName val="99.12"/>
      <sheetName val="DATE"/>
      <sheetName val="GI-LIST"/>
      <sheetName val="Sheet3"/>
      <sheetName val="Macro(MCC)"/>
      <sheetName val="J直材4"/>
      <sheetName val="BID"/>
      <sheetName val="단면치수"/>
      <sheetName val="견"/>
      <sheetName val="맨홀수량산출"/>
      <sheetName val="단위수량"/>
      <sheetName val="현장지지물물량"/>
      <sheetName val="내역"/>
      <sheetName val="시운전연료"/>
      <sheetName val="신대방33(적용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검토결과"/>
      <sheetName val="견적결과보고서"/>
      <sheetName val="실행비교(2002-2004)"/>
      <sheetName val="집계표"/>
      <sheetName val="내역서"/>
      <sheetName val="일위대가목록"/>
      <sheetName val="단가대비표"/>
      <sheetName val="일위대가"/>
      <sheetName val="소방단가대비표"/>
      <sheetName val="잡비"/>
      <sheetName val="외주견적"/>
      <sheetName val="시운전연료비"/>
      <sheetName val="9GNG운반"/>
      <sheetName val="유림총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공사비예산서"/>
      <sheetName val="재료비"/>
      <sheetName val="노무비"/>
      <sheetName val="일위대가 "/>
      <sheetName val="품셈"/>
      <sheetName val="고동,고철"/>
      <sheetName val="견적비교(수배전반)"/>
      <sheetName val="견적비교(조명기구)"/>
      <sheetName val="산출총괄표"/>
      <sheetName val="집계표"/>
      <sheetName val="기성율 산출"/>
      <sheetName val="익산설계"/>
      <sheetName val="1,2공구원가계산서"/>
      <sheetName val="1공구산출내역서"/>
      <sheetName val="Y-WORK"/>
      <sheetName val="남대문빌딩"/>
      <sheetName val="인부신상자료"/>
      <sheetName val="시운전연료비"/>
      <sheetName val="골조시행"/>
      <sheetName val="Sheet5"/>
      <sheetName val="시운전연료"/>
      <sheetName val="원가계산서"/>
      <sheetName val="투찰내역"/>
      <sheetName val="투자효율분석"/>
      <sheetName val="99년원가"/>
      <sheetName val="실행철강하도"/>
      <sheetName val="일위대가"/>
      <sheetName val="설계예시"/>
      <sheetName val="표준건축비"/>
      <sheetName val="횡배수관토공수량"/>
      <sheetName val="자재단가"/>
      <sheetName val="C3"/>
      <sheetName val="코드표"/>
      <sheetName val="문학간접"/>
      <sheetName val="수목데이타 "/>
      <sheetName val="일일"/>
      <sheetName val="사업관리"/>
      <sheetName val="노임단가"/>
      <sheetName val="내역서"/>
      <sheetName val="일위"/>
      <sheetName val="2공구산출내역"/>
      <sheetName val="날개벽수량표"/>
      <sheetName val="소화실적"/>
      <sheetName val="준검 내역서"/>
      <sheetName val="산수배수"/>
      <sheetName val="자재단가비교표"/>
      <sheetName val="주요항목별"/>
      <sheetName val="목차"/>
      <sheetName val="여과지동"/>
      <sheetName val="기초자료"/>
      <sheetName val="기성내역"/>
      <sheetName val="금액내역서"/>
      <sheetName val="신우"/>
      <sheetName val="원가계산서(변경)"/>
      <sheetName val="옵션"/>
      <sheetName val="BSD (2)"/>
      <sheetName val="내역"/>
      <sheetName val="총괄내역서"/>
      <sheetName val="연습"/>
      <sheetName val="2"/>
      <sheetName val="9GNG운반"/>
      <sheetName val="단가산출"/>
      <sheetName val="직재"/>
      <sheetName val="TB-내역서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품의서"/>
      <sheetName val="DB"/>
      <sheetName val="갑"/>
      <sheetName val="정산"/>
      <sheetName val="정산중"/>
      <sheetName val="AL.판넬"/>
      <sheetName val="새한"/>
      <sheetName val="영송"/>
      <sheetName val="성광"/>
      <sheetName val="정산서"/>
      <sheetName val="sheet1"/>
      <sheetName val="금액내역서"/>
      <sheetName val="단가비교"/>
      <sheetName val="원가총괄"/>
      <sheetName val="코드표"/>
      <sheetName val="C1ㅇ"/>
      <sheetName val="자동제어"/>
      <sheetName val="RE9604"/>
      <sheetName val="약품공급2"/>
      <sheetName val="설비2차"/>
      <sheetName val="앉음벽 (2)"/>
      <sheetName val="자재단가비교표"/>
      <sheetName val="내역서"/>
      <sheetName val="4.전기"/>
      <sheetName val="당진1,2호기전선관설치및접지4차공사내역서-을지"/>
      <sheetName val="외부실외기견적-정산"/>
      <sheetName val="교통대책내역"/>
      <sheetName val="#REF"/>
      <sheetName val="교각계산"/>
      <sheetName val="시운전연료"/>
      <sheetName val="요율"/>
      <sheetName val="집계표"/>
      <sheetName val="총괄표"/>
      <sheetName val="2.1  노무비 평균단가산출"/>
      <sheetName val="재료"/>
      <sheetName val="인제내역"/>
      <sheetName val="일위대가"/>
      <sheetName val="봉양~조차장간고하개명(신설)"/>
      <sheetName val="전동기"/>
      <sheetName val="견적서"/>
      <sheetName val="실행(1)"/>
      <sheetName val="ELEC"/>
      <sheetName val="전체"/>
      <sheetName val="5.동별횡주관경"/>
      <sheetName val="자단"/>
      <sheetName val="접지수량"/>
      <sheetName val="XXXXXX"/>
      <sheetName val="예산서"/>
      <sheetName val="적점"/>
      <sheetName val="세원견적서"/>
      <sheetName val="설계산출표지"/>
      <sheetName val="data"/>
      <sheetName val="건설실행"/>
      <sheetName val="2공구산출내역"/>
      <sheetName val="잡철물"/>
      <sheetName val="일위목록"/>
      <sheetName val="갑지(추정)"/>
      <sheetName val="준검 내역서"/>
      <sheetName val="#2_일위대가목록"/>
      <sheetName val="2.대외공문"/>
      <sheetName val="시운전연료비"/>
      <sheetName val="일위대가(1)"/>
      <sheetName val="LD"/>
      <sheetName val="Sheet2"/>
      <sheetName val="전기일위목록"/>
      <sheetName val="교각1"/>
      <sheetName val="천방교접속"/>
      <sheetName val="대포2교접속"/>
    </sheetNames>
    <definedNames>
      <definedName name="이윤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Y-WORK"/>
      <sheetName val="STORAGE"/>
      <sheetName val="YES"/>
      <sheetName val="일위대가표"/>
      <sheetName val="수량산출"/>
      <sheetName val="조명율표"/>
      <sheetName val="내역서2안"/>
      <sheetName val="설계예산서"/>
      <sheetName val="수량집계"/>
      <sheetName val="가로등내역서"/>
      <sheetName val="아파트기별"/>
      <sheetName val="공리일"/>
      <sheetName val="총괄"/>
      <sheetName val="토목"/>
      <sheetName val="DATA"/>
      <sheetName val="1.수인터널"/>
      <sheetName val="부속동"/>
      <sheetName val="수량산출서"/>
      <sheetName val="2000.11월설계내역"/>
      <sheetName val="일위대가"/>
      <sheetName val="단가"/>
      <sheetName val="#REF"/>
      <sheetName val="총괄표"/>
      <sheetName val="말뚝지지력산정"/>
      <sheetName val="터파기및재료"/>
      <sheetName val="집계표"/>
      <sheetName val="전선 및 전선관"/>
      <sheetName val="입찰안"/>
      <sheetName val="내역서"/>
      <sheetName val="단가산출"/>
      <sheetName val="소야공정계획표"/>
      <sheetName val="내역"/>
      <sheetName val="보증수수료산출"/>
      <sheetName val="bid"/>
      <sheetName val="실행철강하도"/>
      <sheetName val="준검 내역서"/>
      <sheetName val="수목데이타 "/>
      <sheetName val="교각1"/>
      <sheetName val="변압기 및 발전기 용량"/>
      <sheetName val="JUCK"/>
      <sheetName val="봉양~조차장간고하개명(신설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하조서"/>
      <sheetName val="6호기"/>
      <sheetName val="가로등"/>
      <sheetName val="단가조사"/>
      <sheetName val="단가산출서(기계)"/>
      <sheetName val="공사비예산서(토목분)"/>
      <sheetName val="기계경비"/>
      <sheetName val="INPUT"/>
      <sheetName val="Total"/>
      <sheetName val="원가계산"/>
      <sheetName val="단가 및 재료비"/>
      <sheetName val="내역서(전기)"/>
      <sheetName val="일위대가표(유단가)"/>
      <sheetName val="일위목록"/>
      <sheetName val="예산갑지"/>
      <sheetName val="Sheet1"/>
      <sheetName val="Sheet2"/>
      <sheetName val="각형맨홀"/>
      <sheetName val="수목단가"/>
      <sheetName val="시설수량표"/>
      <sheetName val="식재수량표"/>
      <sheetName val="자재단가"/>
      <sheetName val="표지 (2)"/>
      <sheetName val="2000년1차"/>
      <sheetName val="부대내역"/>
      <sheetName val="에너지동"/>
      <sheetName val="ASP포장"/>
      <sheetName val="연습"/>
      <sheetName val="신우"/>
      <sheetName val="EACT10"/>
      <sheetName val="입찰결과(DATA)"/>
      <sheetName val="정부노임단가"/>
      <sheetName val="상수도토공집계표"/>
      <sheetName val="설계가"/>
      <sheetName val="점수계산1-2"/>
      <sheetName val="3BL공동구 수량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단가조사서"/>
      <sheetName val="대치판정"/>
      <sheetName val="일위대가(목록)"/>
      <sheetName val="재료비"/>
      <sheetName val="적용(기계)"/>
      <sheetName val="ETC"/>
      <sheetName val="돌망태단위수량"/>
      <sheetName val="말뚝물량"/>
      <sheetName val="예산변경사항"/>
      <sheetName val="설계내역서"/>
      <sheetName val="일반공사"/>
      <sheetName val="대비"/>
      <sheetName val="본선차로수량집계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데이타"/>
      <sheetName val="참조-(1)"/>
      <sheetName val="구조물철거타공정이월"/>
      <sheetName val="Mc1"/>
      <sheetName val="2000,9월 일위"/>
      <sheetName val="CABLE SIZE-3"/>
      <sheetName val="EQUIP-H"/>
      <sheetName val="코드표"/>
      <sheetName val="Sheet1 (2)"/>
      <sheetName val="MOTOR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소요자재"/>
      <sheetName val="노무산출서"/>
      <sheetName val="요율"/>
      <sheetName val="자재대"/>
      <sheetName val="CTEMCOST"/>
      <sheetName val="가감수량"/>
      <sheetName val="맨홀수량산출"/>
      <sheetName val="물가자료"/>
      <sheetName val="품의서"/>
      <sheetName val="부하계산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점검총괄"/>
      <sheetName val="공구원가계산"/>
      <sheetName val="1차증가원가계산"/>
      <sheetName val="간선계산"/>
      <sheetName val="노임,재료비"/>
      <sheetName val="기계경비시간당손료목록"/>
      <sheetName val="동력부하(도산)"/>
      <sheetName val="22단가(철거)"/>
      <sheetName val="49단가"/>
      <sheetName val="49단가(철거)"/>
      <sheetName val="22단가"/>
      <sheetName val="2006기계경비산출표"/>
      <sheetName val="BOX전기내역"/>
      <sheetName val="AS포장복구 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토공"/>
      <sheetName val="공종별원가계산"/>
      <sheetName val="말고개터널조명전압강하"/>
      <sheetName val="20관리비율"/>
      <sheetName val="자재목록"/>
      <sheetName val="간접비"/>
      <sheetName val="VA_code"/>
      <sheetName val="ABUT수량-A1"/>
      <sheetName val="단면 (2)"/>
      <sheetName val="9-1차이내역"/>
      <sheetName val="일위"/>
      <sheetName val="견적대비"/>
      <sheetName val="인건비"/>
      <sheetName val="통장출금액"/>
      <sheetName val="기계경비(시간당)"/>
      <sheetName val="램머"/>
      <sheetName val="전기일위대가"/>
      <sheetName val="guard(mac)"/>
      <sheetName val="품셈TABLE"/>
      <sheetName val="품셈표"/>
      <sheetName val="부대대비"/>
      <sheetName val="냉연집계"/>
      <sheetName val="BSD (2)"/>
      <sheetName val="산출내역서"/>
      <sheetName val="저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LAB&quot;1&quot;"/>
      <sheetName val="경상비"/>
      <sheetName val="BQ"/>
      <sheetName val="예정(3)"/>
      <sheetName val="동원(3)"/>
      <sheetName val="터널조도"/>
      <sheetName val="1.설계기준"/>
      <sheetName val="경비_원본"/>
      <sheetName val="간접1"/>
      <sheetName val="기계내역"/>
      <sheetName val="2000전체분"/>
      <sheetName val="일반수량"/>
      <sheetName val="노임"/>
      <sheetName val="우수맨홀공제단위수량"/>
      <sheetName val="스톱로그내역"/>
      <sheetName val="수주현황2월"/>
      <sheetName val="타공종이기"/>
      <sheetName val="수입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단면(RW1)"/>
      <sheetName val="WORK"/>
      <sheetName val="시설물일위"/>
      <sheetName val="비교표"/>
      <sheetName val="소비자가"/>
      <sheetName val="ilch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현황CODE"/>
      <sheetName val="손익현황"/>
      <sheetName val="3차설계"/>
      <sheetName val="기둥(원형)"/>
      <sheetName val="주형"/>
      <sheetName val="밸브설치"/>
      <sheetName val="3.바닥판설계"/>
      <sheetName val="안정계산"/>
      <sheetName val="단면검토"/>
      <sheetName val="원가"/>
      <sheetName val="외주"/>
      <sheetName val="Macro(차단기)"/>
      <sheetName val="연결관산출조서"/>
      <sheetName val=" 상부공통집계(총괄)"/>
      <sheetName val="단가일람"/>
      <sheetName val="조경일람"/>
      <sheetName val="일위대가목록"/>
      <sheetName val="하수급견적대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LP-S"/>
      <sheetName val="일위집계표"/>
      <sheetName val="원가계산서"/>
      <sheetName val="토량1-1"/>
      <sheetName val="공내역"/>
      <sheetName val="백호우계수"/>
      <sheetName val="접속도로1"/>
      <sheetName val="노무비단가"/>
      <sheetName val="입찰보고"/>
      <sheetName val="사업수지"/>
      <sheetName val="AILC004"/>
      <sheetName val="총괄집계표"/>
      <sheetName val="DATA1"/>
      <sheetName val="직공비"/>
      <sheetName val="주관사업"/>
      <sheetName val="수문일1"/>
      <sheetName val="1차설계변경내역"/>
      <sheetName val="발주설계서(당초)"/>
      <sheetName val="노무비"/>
      <sheetName val="가설건물"/>
      <sheetName val="전차선로 물량표"/>
      <sheetName val="옹벽수량집계"/>
      <sheetName val="BASIC (2)"/>
      <sheetName val="자재단가표"/>
      <sheetName val="고창터널(고창방향)"/>
      <sheetName val="관로"/>
      <sheetName val="제수변수량"/>
      <sheetName val="공기변수량"/>
      <sheetName val="포장공"/>
      <sheetName val="PO-BOQ"/>
      <sheetName val="일반수량총괄"/>
      <sheetName val="의왕내역"/>
      <sheetName val="입출재고현황 (2)"/>
      <sheetName val="변경비교-을"/>
      <sheetName val="인건비 "/>
      <sheetName val="시멘트"/>
      <sheetName val="부하LOAD"/>
      <sheetName val="품셈"/>
      <sheetName val="토목주소"/>
      <sheetName val="기자재대비표"/>
      <sheetName val="1SPAN"/>
      <sheetName val="단면가정"/>
      <sheetName val="48일위"/>
      <sheetName val="48수량"/>
      <sheetName val="22수량"/>
      <sheetName val="49일위"/>
      <sheetName val="22일위"/>
      <sheetName val="49수량"/>
      <sheetName val="부서현황"/>
      <sheetName val="견적율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15"/>
      <sheetName val="물량표"/>
      <sheetName val="견적의뢰서"/>
      <sheetName val="제품별"/>
      <sheetName val="수로교총재료집계"/>
      <sheetName val="약품설비"/>
      <sheetName val="기초코드"/>
      <sheetName val="001"/>
      <sheetName val="5.정산서"/>
      <sheetName val="공사별 가중치 산출근거(토목)"/>
      <sheetName val="가중치근거(조경)"/>
      <sheetName val="2공구산출내역"/>
      <sheetName val="목동1절주.bh01"/>
      <sheetName val="금액내역서"/>
      <sheetName val="철거산출근거"/>
      <sheetName val="단가목록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DATE"/>
      <sheetName val="건축내역서 (경제상무실)"/>
      <sheetName val="HRSG SMALL07220"/>
      <sheetName val="금액결정"/>
      <sheetName val="b_balju_cho"/>
      <sheetName val="실행(표지,갑,을)"/>
      <sheetName val="현장관리비 "/>
      <sheetName val="사각맨홀"/>
      <sheetName val="일위대가(가설)"/>
      <sheetName val="몰탈재료산출"/>
      <sheetName val="단위목록"/>
      <sheetName val="기계경비목록"/>
      <sheetName val="관급"/>
      <sheetName val="토량산출서"/>
      <sheetName val="실행갑지"/>
      <sheetName val="실행내역서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I一般比"/>
      <sheetName val="경비2내역"/>
      <sheetName val="현장관리비내역서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BID-도로"/>
      <sheetName val="내력서"/>
      <sheetName val="3.공통공사대비"/>
      <sheetName val="6PILE  (돌출)"/>
      <sheetName val="98NS-N"/>
      <sheetName val="조명시설"/>
      <sheetName val="90.03실행 "/>
      <sheetName val="자  재"/>
      <sheetName val="wall"/>
      <sheetName val="경산(을)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과천MAIN"/>
      <sheetName val="조건"/>
      <sheetName val="여흥"/>
      <sheetName val="48전력선로일위"/>
      <sheetName val="계수시트"/>
      <sheetName val="AIR SHOWER(3인용)"/>
      <sheetName val="2F 회의실견적(5_14 일대)"/>
      <sheetName val="재집"/>
      <sheetName val="직재"/>
      <sheetName val="손익분석"/>
      <sheetName val="ITB COST"/>
      <sheetName val="소방사항"/>
      <sheetName val="TRE TABLE"/>
      <sheetName val="단가산출서"/>
      <sheetName val="대창(함평)-창열"/>
      <sheetName val="대창(장성)"/>
      <sheetName val="프랜트면허"/>
      <sheetName val="Macro2"/>
      <sheetName val="평교-내역"/>
      <sheetName val="견적990322"/>
      <sheetName val="노임이"/>
      <sheetName val="세부내역"/>
      <sheetName val="Rates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건축"/>
      <sheetName val="단가산출서 (2)"/>
      <sheetName val="BJJIN"/>
      <sheetName val="시공계획"/>
      <sheetName val="DATA 입력란"/>
      <sheetName val="1. 설계조건 2.단면가정 3. 하중계산"/>
      <sheetName val="공사비집계"/>
      <sheetName val="신공항A-9(원가수정)"/>
      <sheetName val="제수"/>
      <sheetName val="공기"/>
      <sheetName val="대,유,램"/>
      <sheetName val="준공평가"/>
      <sheetName val="실행간접비용"/>
      <sheetName val="인건-측정"/>
      <sheetName val="노임(1차)"/>
      <sheetName val="증감대비"/>
      <sheetName val="공종단가"/>
      <sheetName val="LD일"/>
      <sheetName val="FA설치명세"/>
      <sheetName val="FD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보차도경계석"/>
      <sheetName val="우배수"/>
      <sheetName val="맨홀"/>
      <sheetName val="금호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지급자재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통로box전기"/>
      <sheetName val="밧데리"/>
      <sheetName val="사급자재"/>
      <sheetName val="지주설치제원"/>
      <sheetName val="조명일위"/>
      <sheetName val="설계예시"/>
      <sheetName val="인상효1"/>
      <sheetName val="기본단가"/>
      <sheetName val="basic"/>
      <sheetName val="내역(중앙)"/>
      <sheetName val="내역(창신)"/>
      <sheetName val="물가"/>
      <sheetName val="경산"/>
      <sheetName val="건축개요"/>
      <sheetName val="기자재비"/>
      <sheetName val="일위대가(계측기설치)"/>
      <sheetName val="정화조방수미장"/>
      <sheetName val="단위량당중기"/>
      <sheetName val="접속슬라브"/>
      <sheetName val="IMPEADENCE MAP 취수장"/>
      <sheetName val="P-산#1-1(WOWA1)"/>
      <sheetName val="날개벽수량표"/>
      <sheetName val="설계명세서"/>
      <sheetName val="기본DATA"/>
      <sheetName val="설명"/>
      <sheetName val="전기혼잡제경비(45)"/>
      <sheetName val="AS복구"/>
      <sheetName val="중기터파기"/>
      <sheetName val="변수값"/>
      <sheetName val="중기상차"/>
      <sheetName val="주방환기"/>
      <sheetName val="기계경비일람"/>
      <sheetName val="FAX"/>
      <sheetName val="하중산정"/>
      <sheetName val="개요"/>
      <sheetName val="과세표준율-2"/>
      <sheetName val="면적분양가"/>
      <sheetName val="분양면적(1123)"/>
      <sheetName val="출력소스"/>
      <sheetName val="총집계표"/>
      <sheetName val="통합내역"/>
      <sheetName val="기기리스트"/>
      <sheetName val="명세서"/>
      <sheetName val="36신설수량"/>
      <sheetName val="cost"/>
      <sheetName val="2000_11월설계내역"/>
      <sheetName val="토사(PE)"/>
      <sheetName val="중기일위대가"/>
      <sheetName val="1-1"/>
      <sheetName val="1단계"/>
      <sheetName val="산근"/>
      <sheetName val="진우+대광"/>
      <sheetName val="백암비스타내역"/>
      <sheetName val="설직재-1"/>
      <sheetName val="주차구획선수량"/>
      <sheetName val="공사별 가중치 산출근거(건축)"/>
      <sheetName val="집수A"/>
      <sheetName val="종합기별"/>
      <sheetName val="노무비명세서"/>
      <sheetName val="소요자재명세서"/>
      <sheetName val="일용노임단가"/>
      <sheetName val="MACRO(MCC)"/>
      <sheetName val="sw1"/>
      <sheetName val="교통량조사"/>
      <sheetName val="단가표"/>
      <sheetName val="할증 "/>
      <sheetName val="plan&amp;section of foundation"/>
      <sheetName val="9811"/>
      <sheetName val="투찰내역"/>
      <sheetName val="COVER-P"/>
      <sheetName val="영업소실적"/>
      <sheetName val="총괄내역서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충주"/>
      <sheetName val="진접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출력X"/>
      <sheetName val="문학간접"/>
      <sheetName val="공통(20-91)"/>
      <sheetName val="DB"/>
      <sheetName val="저리조양"/>
      <sheetName val="담장산출"/>
      <sheetName val="기초자료입력"/>
      <sheetName val="예산M6-B"/>
      <sheetName val="Data&amp;Result"/>
      <sheetName val="일위대가(출입)"/>
      <sheetName val="약품공급2"/>
      <sheetName val="차도조도계산"/>
      <sheetName val="CIVIL"/>
      <sheetName val="copy"/>
      <sheetName val="서식"/>
      <sheetName val="4월"/>
      <sheetName val="8월"/>
      <sheetName val="변경후-SHEET"/>
      <sheetName val="인사자료총집계"/>
      <sheetName val="CAT_5"/>
      <sheetName val="1공구(을)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기본단가표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선정요령"/>
      <sheetName val="메서,변+증"/>
      <sheetName val="자재비"/>
      <sheetName val="공통비"/>
      <sheetName val="VENDOR LIST"/>
      <sheetName val="TYPE집계표"/>
      <sheetName val="현관"/>
      <sheetName val="제진기"/>
      <sheetName val="1안"/>
      <sheetName val="개보수공사BM"/>
      <sheetName val="노무"/>
      <sheetName val="인수공총괄"/>
      <sheetName val="적용기준"/>
      <sheetName val="EQUIPMENT -2"/>
      <sheetName val="EQT-ESTN"/>
      <sheetName val="N賃率_職"/>
      <sheetName val="탑(을지)"/>
      <sheetName val="노무비 근거"/>
      <sheetName val="가시설단위수량"/>
      <sheetName val="SORCE1"/>
      <sheetName val="KMT물량"/>
      <sheetName val="재료집계"/>
      <sheetName val="데리네이타현황"/>
      <sheetName val="가격조사서"/>
      <sheetName val="예비품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진주방향"/>
      <sheetName val="마산방향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조견표"/>
      <sheetName val="2공구수량"/>
      <sheetName val="현장지지물물량"/>
      <sheetName val="감액총괄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 refreshError="1"/>
      <sheetData sheetId="457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 refreshError="1"/>
      <sheetData sheetId="990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by일위대가"/>
      <sheetName val="철거산출근거"/>
      <sheetName val="내역"/>
      <sheetName val="동원(3)"/>
      <sheetName val="예정(3)"/>
      <sheetName val="저"/>
      <sheetName val="대목"/>
      <sheetName val="COL"/>
      <sheetName val="일위대가"/>
      <sheetName val="통일일위1"/>
      <sheetName val="연결관암거"/>
      <sheetName val="계측기"/>
      <sheetName val="차액보증"/>
      <sheetName val=" 냉각수펌프"/>
      <sheetName val="공조기휀"/>
      <sheetName val="AHU집계"/>
      <sheetName val="골조시행"/>
      <sheetName val="단가조사"/>
      <sheetName val="내역서"/>
      <sheetName val="일반전기C"/>
      <sheetName val="WEIGHT LIST"/>
      <sheetName val="#REF"/>
      <sheetName val="산#2-1 (2)"/>
      <sheetName val="노원열병합  건축공사기성내역서"/>
      <sheetName val="경산"/>
      <sheetName val="9GNG운반"/>
      <sheetName val="대비표"/>
      <sheetName val="동별내역-3월5일"/>
      <sheetName val="SG"/>
      <sheetName val="참조"/>
      <sheetName val="관급"/>
      <sheetName val="BOQ(전체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간지"/>
      <sheetName val="공정집계(인공)"/>
      <sheetName val="공정집계(관로)"/>
      <sheetName val="토적집계표"/>
      <sheetName val="재료집계표"/>
      <sheetName val="토적산출(인공)"/>
      <sheetName val="토적산출(관로)"/>
      <sheetName val="인수공재료"/>
      <sheetName val="관구보호몰탈"/>
      <sheetName val="관구보호몰탈산출"/>
      <sheetName val="방수재수량산출"/>
      <sheetName val="아스팔트도막방수"/>
      <sheetName val="시멘트액체방수"/>
      <sheetName val="조립식방수관및지수푸럭설치"/>
      <sheetName val="지수판설치"/>
      <sheetName val="벽체구멍뚫기"/>
      <sheetName val="경고테이프포설및포장절단"/>
      <sheetName val="CMS표찰"/>
      <sheetName val="PE전선관피스표"/>
      <sheetName val="양수작업"/>
      <sheetName val="자재운반량"/>
      <sheetName val="자재운반비"/>
      <sheetName val="지입자재총괄"/>
      <sheetName val="지입자재내역"/>
      <sheetName val="동원인원총괄"/>
      <sheetName val="동원인원집계"/>
      <sheetName val="공정내역(인공)"/>
      <sheetName val="공정내역(관로)"/>
      <sheetName val="자재집계"/>
      <sheetName val="인공자재"/>
      <sheetName val="관로자재"/>
      <sheetName val="동원인원"/>
      <sheetName val="토적집계"/>
      <sheetName val="지급자재집계 "/>
      <sheetName val="Sheet3"/>
      <sheetName val="#REF"/>
      <sheetName val="재료"/>
      <sheetName val="바닥판"/>
      <sheetName val="입력DATA"/>
      <sheetName val="조명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간지"/>
      <sheetName val="목차"/>
      <sheetName val="목차 (2)"/>
      <sheetName val="인공총괄"/>
      <sheetName val="관로총괄"/>
      <sheetName val="공정(인공)"/>
      <sheetName val="공정(관로)"/>
      <sheetName val="가설울타리"/>
      <sheetName val="가설울타리 (2)"/>
      <sheetName val="보안등산출"/>
      <sheetName val="공사안내판"/>
      <sheetName val="산출"/>
      <sheetName val="라바콘"/>
      <sheetName val="경고테이프"/>
      <sheetName val="조립식방수관"/>
      <sheetName val="클리핑방지플럭"/>
      <sheetName val="양수작업"/>
      <sheetName val="지수판"/>
      <sheetName val="관구 "/>
      <sheetName val="XCODE"/>
      <sheetName val="관구 (1)"/>
      <sheetName val="벽체구멍"/>
      <sheetName val="관구"/>
      <sheetName val="관구 (2)"/>
      <sheetName val="코아드릴"/>
      <sheetName val="보강CO"/>
      <sheetName val="관절개절단"/>
      <sheetName val="절체반"/>
      <sheetName val="PE내관 "/>
      <sheetName val="PE내관  (2)"/>
      <sheetName val="견인선"/>
      <sheetName val="시방배합"/>
      <sheetName val="인공"/>
      <sheetName val="중복터파기"/>
      <sheetName val="중복장"/>
      <sheetName val="복구단위"/>
      <sheetName val="복구단위(1)"/>
      <sheetName val="PCODE"/>
      <sheetName val="포장복구집계"/>
      <sheetName val="복구단위량"/>
      <sheetName val="FC관재료"/>
      <sheetName val="자재단가"/>
      <sheetName val="code1"/>
      <sheetName val="재료집계"/>
      <sheetName val="fc관"/>
      <sheetName val="재료"/>
      <sheetName val="북방3터널"/>
      <sheetName val="BQ"/>
      <sheetName val="총괄표"/>
      <sheetName val="입찰안"/>
      <sheetName val="자재단가비교표"/>
      <sheetName val="ABUT수량-A1"/>
      <sheetName val="CPM챠트"/>
      <sheetName val="갑지1"/>
      <sheetName val="9GNG운반"/>
      <sheetName val="내역서"/>
      <sheetName val="J直材4"/>
      <sheetName val="BOX(상시)"/>
      <sheetName val="#REF"/>
      <sheetName val="간접경상비"/>
      <sheetName val="노무비"/>
      <sheetName val="기본DATA"/>
      <sheetName val="INPUT"/>
      <sheetName val="설계"/>
      <sheetName val="인건비"/>
      <sheetName val="설치공사2"/>
      <sheetName val="손익분석"/>
      <sheetName val="CATV"/>
      <sheetName val="ETC"/>
      <sheetName val="양수장내역"/>
      <sheetName val="A-4"/>
      <sheetName val="제수"/>
      <sheetName val="공기"/>
      <sheetName val="작성기준"/>
      <sheetName val="기초단가"/>
      <sheetName val="변수값"/>
      <sheetName val="중기상차"/>
      <sheetName val="AS복구"/>
      <sheetName val="중기터파기"/>
      <sheetName val="5CHBDC"/>
      <sheetName val="공사비집계"/>
      <sheetName val="Sheet1"/>
      <sheetName val="설직재-1"/>
      <sheetName val="점수계산1-2"/>
      <sheetName val="1.설계기준"/>
      <sheetName val="Sheet6"/>
      <sheetName val="Type1021"/>
      <sheetName val="Type1611"/>
      <sheetName val="Type1851"/>
      <sheetName val="Type0092"/>
      <sheetName val="상수도토공집계표"/>
      <sheetName val="AV시스템"/>
      <sheetName val="하나모듈옥외소화전이설"/>
      <sheetName val="GAEYO"/>
      <sheetName val="토목주소"/>
      <sheetName val="프랜트면허"/>
      <sheetName val="방호벽"/>
      <sheetName val="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손익분석"/>
      <sheetName val="재료"/>
      <sheetName val="101동"/>
      <sheetName val="200"/>
      <sheetName val="교각별철근수량집계표"/>
      <sheetName val="실행내역"/>
      <sheetName val="95년12월말"/>
      <sheetName val="내역"/>
      <sheetName val="견적서"/>
      <sheetName val="한일양산"/>
      <sheetName val="을지"/>
      <sheetName val="내역서"/>
      <sheetName val="마사회"/>
      <sheetName val="노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자료입력"/>
      <sheetName val="손익분석"/>
      <sheetName val="실행내역"/>
      <sheetName val="200"/>
      <sheetName val="MIJIBI"/>
      <sheetName val="2000년 공정표"/>
      <sheetName val="부대공Ⅱ"/>
      <sheetName val="조경일람"/>
      <sheetName val="입찰보고"/>
      <sheetName val="DANGA"/>
      <sheetName val="3BL공동구 수량"/>
      <sheetName val="1차설계변경내역"/>
      <sheetName val="갑지"/>
      <sheetName val="직노"/>
      <sheetName val="테니스장"/>
      <sheetName val="95년12월말"/>
      <sheetName val="건축내역"/>
      <sheetName val="일위대가표"/>
      <sheetName val="노임"/>
      <sheetName val="국내"/>
      <sheetName val="내역서"/>
      <sheetName val="출자한도"/>
      <sheetName val="총(철거)"/>
      <sheetName val="시중노임"/>
      <sheetName val="실행"/>
      <sheetName val="원가"/>
      <sheetName val="표지"/>
      <sheetName val="램머"/>
      <sheetName val="b_balju"/>
      <sheetName val="한일양산"/>
      <sheetName val="개요"/>
      <sheetName val="품셈TABLE"/>
      <sheetName val="자재단가"/>
      <sheetName val="제경비율"/>
      <sheetName val="내역"/>
      <sheetName val="지급자재"/>
      <sheetName val="재료"/>
      <sheetName val="평내중"/>
      <sheetName val="설계내역서"/>
      <sheetName val="Customer Databas"/>
      <sheetName val="CAT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DB"/>
      <sheetName val="공정코드"/>
      <sheetName val="품셈표"/>
      <sheetName val="내역"/>
      <sheetName val="국내"/>
      <sheetName val="단가"/>
      <sheetName val="품셈TABLE"/>
      <sheetName val="경비_원본"/>
      <sheetName val="노임단가"/>
      <sheetName val="별표 "/>
      <sheetName val="JJ"/>
      <sheetName val="간접경상비"/>
      <sheetName val="목차"/>
      <sheetName val="산출내역서"/>
      <sheetName val="층"/>
      <sheetName val="운반9"/>
      <sheetName val="집계표"/>
      <sheetName val="도급"/>
      <sheetName val="내역서"/>
      <sheetName val="sw1"/>
      <sheetName val="NOMUBI"/>
      <sheetName val="단가표"/>
      <sheetName val="수량산출서"/>
      <sheetName val="손익분석"/>
      <sheetName val="세원견적서"/>
      <sheetName val="오억미만"/>
      <sheetName val="견적서"/>
      <sheetName val="품셈총괄표"/>
      <sheetName val="자재단가"/>
      <sheetName val="재료"/>
      <sheetName val="포장(수량)-관로부"/>
      <sheetName val="전기일위대가"/>
      <sheetName val="접속도로1"/>
      <sheetName val="평균터파기고(1-2,ASP)"/>
      <sheetName val="교통대책내역"/>
      <sheetName val="교통량"/>
      <sheetName val="1-1평균터파기고(1)"/>
      <sheetName val="단위수량(출력X)"/>
      <sheetName val="수량집계"/>
      <sheetName val="4.2.1 마루높이 검토"/>
      <sheetName val="공사개요"/>
      <sheetName val="토목주소"/>
      <sheetName val="프랜트면허"/>
      <sheetName val="자료입력"/>
      <sheetName val="시설물기초"/>
      <sheetName val="일위대가목록"/>
      <sheetName val="노임"/>
      <sheetName val="견적의뢰"/>
      <sheetName val="#REF"/>
      <sheetName val="2.대외공문"/>
      <sheetName val="3.3수량집계"/>
      <sheetName val="최종"/>
      <sheetName val="fs"/>
      <sheetName val="지하시설물작성"/>
      <sheetName val="96정변2"/>
      <sheetName val="일위목록"/>
      <sheetName val="조명율표"/>
      <sheetName val="투찰(하수)"/>
      <sheetName val="고분전시관"/>
      <sheetName val="포장복구집계"/>
      <sheetName val="본공사"/>
      <sheetName val="포장공사"/>
      <sheetName val="969910( R)"/>
      <sheetName val="SLAB&quot;1&quot;"/>
      <sheetName val="SCH"/>
      <sheetName val="품산출서"/>
      <sheetName val="수량총괄"/>
      <sheetName val="내역서 제출"/>
      <sheetName val="골조시행"/>
      <sheetName val="관급"/>
      <sheetName val="시중노임단가"/>
      <sheetName val="설계조건"/>
      <sheetName val="말뚝설계"/>
      <sheetName val="전기"/>
      <sheetName val="WORK"/>
      <sheetName val="IMP(MAIN)"/>
      <sheetName val="IMP (REACTOR)"/>
      <sheetName val="EJ"/>
      <sheetName val="주상도"/>
      <sheetName val="단가산출_목록"/>
      <sheetName val="실적공사 단가"/>
      <sheetName val="일위대가_목록"/>
      <sheetName val="평자재단가"/>
      <sheetName val="토량산출서"/>
      <sheetName val="ABUT수량-A1"/>
      <sheetName val="입찰보고"/>
      <sheetName val="표준단면수량(출력안함)"/>
      <sheetName val="용소리교"/>
      <sheetName val="공사비총괄표"/>
      <sheetName val="2.펌프장(사급자재)"/>
      <sheetName val="품셈"/>
      <sheetName val="부대내역"/>
      <sheetName val="을지"/>
      <sheetName val="FILE1"/>
      <sheetName val="토적계산"/>
      <sheetName val="내역조적"/>
      <sheetName val="점수계산1-2"/>
      <sheetName val="개요"/>
      <sheetName val="A-4"/>
      <sheetName val="배수통관(좌)"/>
      <sheetName val="Total"/>
      <sheetName val="견적서갑지연속"/>
      <sheetName val="토목내역서"/>
      <sheetName val="제경비율"/>
      <sheetName val="건축내역"/>
      <sheetName val="ELECTRIC"/>
      <sheetName val="현장관리비데이타"/>
      <sheetName val="실행내역"/>
      <sheetName val="삼보지질"/>
      <sheetName val="인건비"/>
      <sheetName val="1차설계변경내역"/>
      <sheetName val="DANGA"/>
      <sheetName val="200"/>
      <sheetName val="공사비예산서(토목분)"/>
      <sheetName val="MOTOR"/>
      <sheetName val="준검 내역서"/>
      <sheetName val="단위수량"/>
      <sheetName val="정렬"/>
      <sheetName val="PIPE(UG)내역"/>
      <sheetName val="총수량집계"/>
      <sheetName val="70%"/>
      <sheetName val="내역서적용수량집계표"/>
      <sheetName val="지급자재"/>
      <sheetName val="전기단가조사서"/>
      <sheetName val="종단계산"/>
      <sheetName val="MAIN_TABLE"/>
      <sheetName val="직노"/>
      <sheetName val="입력자료"/>
      <sheetName val="철근량"/>
      <sheetName val="사다리"/>
      <sheetName val="원형1호맨홀토공수량"/>
      <sheetName val="2000년1차"/>
      <sheetName val="2000전체분"/>
      <sheetName val="총괄-1"/>
      <sheetName val="BID"/>
      <sheetName val="master(2차)"/>
      <sheetName val="NYS"/>
      <sheetName val="예산변경사항"/>
      <sheetName val="XL4Poppy"/>
      <sheetName val="토공(우물통,기타) "/>
      <sheetName val="b_balju"/>
      <sheetName val="guard(mac)"/>
      <sheetName val="총공사내역서"/>
      <sheetName val="1.취수장"/>
      <sheetName val="부안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별표내역"/>
      <sheetName val="공통가설(현장검토안)"/>
      <sheetName val="3BL공동구 수량"/>
      <sheetName val="자재집계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노임단가"/>
      <sheetName val="금액내역서"/>
      <sheetName val="원가계산서(남측)"/>
      <sheetName val="자료입력"/>
      <sheetName val="실행내역"/>
      <sheetName val="일위대가표"/>
      <sheetName val="시설물기초"/>
      <sheetName val="단가표"/>
      <sheetName val="견적서"/>
      <sheetName val="도급"/>
      <sheetName val="총괄-1"/>
      <sheetName val="원가계산"/>
      <sheetName val="간접경상비"/>
      <sheetName val="별총"/>
      <sheetName val="부표총괄"/>
      <sheetName val="품셈1-"/>
      <sheetName val="중기"/>
      <sheetName val="EJ"/>
      <sheetName val="우,오수"/>
      <sheetName val="종단계산"/>
      <sheetName val="6-1. 관개량조서"/>
      <sheetName val="오억미만"/>
      <sheetName val="단중"/>
      <sheetName val="을지"/>
      <sheetName val="정렬"/>
      <sheetName val="Ⅴ-2.공종별내역"/>
      <sheetName val="시멘트"/>
      <sheetName val="보차도경계석"/>
      <sheetName val="플랜트 설치"/>
      <sheetName val="총물량"/>
      <sheetName val="일위대가"/>
      <sheetName val="2000년1차"/>
      <sheetName val="내역서"/>
      <sheetName val="외주비"/>
      <sheetName val="대구칠곡5전기"/>
      <sheetName val="BID"/>
      <sheetName val="토목내역서"/>
      <sheetName val="갑지(요약)"/>
      <sheetName val="실행"/>
      <sheetName val="접속도로"/>
      <sheetName val="AABS내역"/>
      <sheetName val="견적의뢰"/>
      <sheetName val="2.품제O호표"/>
      <sheetName val="DATE"/>
      <sheetName val="가시설(TYPE-A)"/>
      <sheetName val="1-1평균터파기고(1)"/>
      <sheetName val="부대내역"/>
      <sheetName val="갑지"/>
      <sheetName val="일위대가목록"/>
      <sheetName val="접속도로1"/>
      <sheetName val="노임"/>
      <sheetName val="별표집계"/>
      <sheetName val="건축"/>
      <sheetName val="JOIN(2span)"/>
      <sheetName val="값"/>
      <sheetName val="일위"/>
      <sheetName val="sw1"/>
      <sheetName val="NOMUBI"/>
      <sheetName val="내역"/>
      <sheetName val="소방"/>
      <sheetName val="PUMP"/>
      <sheetName val="VENDOR LIST"/>
      <sheetName val="공통비"/>
      <sheetName val="6동"/>
      <sheetName val="경비_원본"/>
      <sheetName val="LIST"/>
      <sheetName val="투찰(하수)"/>
      <sheetName val="포장(수량)-관로부"/>
      <sheetName val="프랜트면허"/>
      <sheetName val="인건비"/>
      <sheetName val="예산M2"/>
      <sheetName val="품셈"/>
      <sheetName val="공사내역"/>
      <sheetName val="구조물"/>
      <sheetName val="평균터파기고(1-2,ASP)"/>
      <sheetName val="자재단가조사표-수목"/>
      <sheetName val="표준단면수량(출력안함)"/>
      <sheetName val="명단"/>
      <sheetName val="공사개요"/>
      <sheetName val="에너지요금"/>
      <sheetName val="NYS"/>
      <sheetName val="Sheet1"/>
      <sheetName val="1월"/>
      <sheetName val="지질조사"/>
      <sheetName val="하수급견적대비"/>
      <sheetName val="관계주식"/>
      <sheetName val="국내"/>
      <sheetName val="토공사"/>
      <sheetName val="잡설비내역"/>
      <sheetName val="분수장비시설수량"/>
      <sheetName val="기성내역서표지"/>
      <sheetName val="00상노임"/>
      <sheetName val="중소기업"/>
      <sheetName val="단중표"/>
      <sheetName val="참조-(1)"/>
      <sheetName val="기초일위"/>
      <sheetName val="#REF"/>
      <sheetName val="제품별절단길이-0628"/>
      <sheetName val="절단길이-CODE4"/>
      <sheetName val="색상코드-CODE5,6,7,8"/>
      <sheetName val="일위대가목차"/>
      <sheetName val="집계"/>
      <sheetName val="Macro1"/>
      <sheetName val="정부노임단가"/>
      <sheetName val="설계예시"/>
      <sheetName val="수량산출서"/>
      <sheetName val="교통대책내역"/>
      <sheetName val="접속도로집계"/>
      <sheetName val="마감"/>
      <sheetName val="재료"/>
      <sheetName val="자재단가비교표"/>
      <sheetName val="포장복구집계"/>
      <sheetName val="하조서"/>
      <sheetName val="전기"/>
      <sheetName val="부대공(집계)"/>
      <sheetName val="guard(mac)"/>
      <sheetName val="원가계산서"/>
      <sheetName val="일위대가표집계표"/>
      <sheetName val="우수맨홀공제단위수량"/>
      <sheetName val="정부노임"/>
      <sheetName val="P.M 별"/>
      <sheetName val="물량표"/>
      <sheetName val="장비별표(오거보링)(Ø400)(12M)"/>
      <sheetName val="사다리"/>
      <sheetName val="포장공사"/>
      <sheetName val="인건-측정"/>
      <sheetName val="건축직"/>
      <sheetName val="가시설흙막이"/>
      <sheetName val="목차"/>
      <sheetName val="식재일위"/>
      <sheetName val="원본"/>
      <sheetName val="부대공Ⅱ"/>
      <sheetName val="골조시행"/>
      <sheetName val="단가 및 재료비"/>
      <sheetName val="총괄원가계산서"/>
      <sheetName val="SLAB&quot;1&quot;"/>
      <sheetName val="3.3수량집계"/>
      <sheetName val="몰탈재료산출"/>
      <sheetName val="내역조적"/>
      <sheetName val="공정코드"/>
      <sheetName val="data"/>
      <sheetName val="청주(철골발주의뢰서)"/>
      <sheetName val="정공공사"/>
      <sheetName val="대가표(품셈)"/>
      <sheetName val="200"/>
      <sheetName val="내역_ver1.0"/>
      <sheetName val="설계예산서"/>
      <sheetName val="남양내역"/>
      <sheetName val="품목"/>
      <sheetName val="직노"/>
      <sheetName val="A3.공사비 검토"/>
      <sheetName val="품셈목록"/>
      <sheetName val="변경총괄표"/>
      <sheetName val="기본일위"/>
      <sheetName val="지급자재"/>
      <sheetName val="기계경비(시간당)"/>
      <sheetName val="설 계"/>
      <sheetName val="견"/>
      <sheetName val="토공집계표"/>
      <sheetName val="출자한도"/>
      <sheetName val="MIJIBI"/>
      <sheetName val="MOTOR"/>
      <sheetName val="제잡비(주공종)"/>
      <sheetName val="별표 (1)"/>
      <sheetName val="#3E1_GCR"/>
      <sheetName val="입고장부 (4)"/>
      <sheetName val="밸브설치"/>
      <sheetName val="원가"/>
      <sheetName val="갑지(추정)"/>
      <sheetName val="공사비산출내역"/>
      <sheetName val="선수금"/>
      <sheetName val="주차구획선수량"/>
      <sheetName val="잡비"/>
      <sheetName val="6호기"/>
      <sheetName val="터파기및재료"/>
      <sheetName val="이자율"/>
      <sheetName val="이익영"/>
      <sheetName val="자재단가"/>
      <sheetName val="평자재단가"/>
      <sheetName val="건축공사"/>
      <sheetName val="유림골조"/>
      <sheetName val="MAIN_TABLE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대로근거"/>
      <sheetName val="2002상반기노임기준"/>
      <sheetName val="수량산출서 갑지"/>
      <sheetName val="식재수량표"/>
      <sheetName val="101동"/>
      <sheetName val="인건비 "/>
      <sheetName val="노임대가"/>
      <sheetName val="1062-X방향 "/>
      <sheetName val="산출(열차무선)"/>
      <sheetName val="산출(역무통신)"/>
      <sheetName val="1"/>
      <sheetName val="SIL98"/>
      <sheetName val="9-1차이내역"/>
      <sheetName val="손익분석"/>
      <sheetName val="inputdata"/>
      <sheetName val="재공품"/>
      <sheetName val="입력자료(노무비)"/>
      <sheetName val="세부내역"/>
      <sheetName val="전기일위대가"/>
      <sheetName val="비탈면보호공수량산출"/>
      <sheetName val="산출내역서"/>
      <sheetName val="부분별수량산출(조합기초)"/>
      <sheetName val="조명시설"/>
      <sheetName val="(C)원내역"/>
      <sheetName val="견적대비"/>
      <sheetName val="SG"/>
      <sheetName val="BOX전기내역"/>
      <sheetName val="제잡비"/>
      <sheetName val="06-BATCH "/>
      <sheetName val="조명율표"/>
      <sheetName val="C3.토목_옹벽"/>
      <sheetName val="A6.샤시등"/>
      <sheetName val="수량-77m)"/>
      <sheetName val="장비임대료"/>
      <sheetName val="AP1"/>
      <sheetName val="집계표"/>
      <sheetName val="노무비"/>
      <sheetName val="#3_일위대가목록"/>
      <sheetName val="공주방향"/>
      <sheetName val="최종견"/>
      <sheetName val="단위단가"/>
      <sheetName val="우배수"/>
      <sheetName val="입찰"/>
      <sheetName val="현경"/>
      <sheetName val="관리,공감"/>
      <sheetName val="Total"/>
      <sheetName val="1.취수장"/>
      <sheetName val="퇴직금(울산천상)"/>
      <sheetName val="우수받이"/>
      <sheetName val="합계금액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빙장비사양"/>
      <sheetName val="장비사양"/>
      <sheetName val="Macro(전선)"/>
      <sheetName val="2002공임"/>
      <sheetName val="2002자재가격"/>
      <sheetName val="95년12월말"/>
      <sheetName val="시중노임단가"/>
      <sheetName val="BEND LOSS"/>
      <sheetName val="기계경비목록"/>
      <sheetName val="견적을지"/>
      <sheetName val="당초"/>
      <sheetName val="천안IP공장자100노100물량110할증"/>
      <sheetName val="단양 00 아파트-세부내역"/>
      <sheetName val="SCH"/>
      <sheetName val="공통부대비"/>
      <sheetName val="각종양식"/>
      <sheetName val="설계명세서"/>
      <sheetName val="토공총괄표"/>
      <sheetName val="연습"/>
      <sheetName val="기초자료입력"/>
      <sheetName val="설계기준"/>
      <sheetName val="관리비"/>
      <sheetName val="철집"/>
      <sheetName val="1차증가원가계산"/>
      <sheetName val="REINF."/>
      <sheetName val="LOADS"/>
      <sheetName val="SCHEDULE"/>
      <sheetName val="ELECTRIC"/>
      <sheetName val="말뚝지지력산정"/>
      <sheetName val="명세서"/>
      <sheetName val="98지급계획"/>
      <sheetName val="준검 내역서"/>
      <sheetName val="2호맨홀공제수량"/>
      <sheetName val="DATA 입력란"/>
      <sheetName val="BD운반거리"/>
      <sheetName val="개산공사비"/>
      <sheetName val="견적"/>
      <sheetName val="식생블럭단위수량"/>
      <sheetName val="기본단가표"/>
      <sheetName val="입상내역"/>
      <sheetName val="세골재  T2 변경 현황"/>
      <sheetName val="예정공정-전체"/>
      <sheetName val="총공사내역서"/>
      <sheetName val="-배수구조총재료"/>
      <sheetName val="개요"/>
      <sheetName val="DB"/>
      <sheetName val="대치판정"/>
      <sheetName val="cable산출"/>
      <sheetName val="현장"/>
      <sheetName val="용소리교"/>
      <sheetName val="감가상각"/>
      <sheetName val="노임단가명세표"/>
      <sheetName val="교대(A1)"/>
      <sheetName val="인부노임"/>
      <sheetName val="99노임기준"/>
      <sheetName val="출력X"/>
      <sheetName val="품목테이블"/>
      <sheetName val="Baby일위대가"/>
      <sheetName val="교각별철근수량집계표"/>
      <sheetName val="데이타"/>
      <sheetName val="1.수인터널"/>
      <sheetName val="토공(우물통,기타) "/>
      <sheetName val="산출내역서집계표"/>
      <sheetName val="TB_내역서"/>
      <sheetName val="골조공사"/>
      <sheetName val="토목노임단가"/>
      <sheetName val="기계설비"/>
      <sheetName val="단가대비표"/>
      <sheetName val="토사(PE)"/>
      <sheetName val="지구단위계획"/>
      <sheetName val="WEIGHT"/>
      <sheetName val="4.2.1 마루높이 검토"/>
      <sheetName val="내역서(기성청구)"/>
      <sheetName val="입찰보고"/>
      <sheetName val="대가호표"/>
      <sheetName val="철골"/>
      <sheetName val="품셈총괄"/>
      <sheetName val="주관사업"/>
      <sheetName val="전체내역"/>
      <sheetName val="전기단가조사서"/>
      <sheetName val="내역(가지)"/>
      <sheetName val="FACTOR"/>
      <sheetName val="별표"/>
      <sheetName val="일위목차"/>
      <sheetName val="동원인원"/>
      <sheetName val="6.이토처리시간"/>
      <sheetName val="별표(1)"/>
      <sheetName val="중기사용료"/>
      <sheetName val="TABLE"/>
      <sheetName val="삼보지질"/>
      <sheetName val="토적계산서"/>
      <sheetName val="22인공"/>
      <sheetName val="산출표"/>
      <sheetName val="rate"/>
      <sheetName val="입력자료"/>
      <sheetName val="기계공사비집계(원안)"/>
      <sheetName val="품목단가"/>
      <sheetName val="평3"/>
      <sheetName val="근로자자료입력"/>
      <sheetName val="참고자료"/>
      <sheetName val="관급"/>
      <sheetName val="사본 - b_balju"/>
      <sheetName val="설비"/>
      <sheetName val="fursys"/>
      <sheetName val="설계내역서"/>
      <sheetName val="수량명세서"/>
      <sheetName val="자단"/>
      <sheetName val="품셈표-환경공사"/>
      <sheetName val="공사설명서"/>
      <sheetName val="총집계"/>
      <sheetName val="집계표 (2)"/>
      <sheetName val="VXXXXXXX"/>
      <sheetName val="VXXXXX"/>
      <sheetName val="2공구산출내역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입찰안"/>
      <sheetName val="토목공사"/>
      <sheetName val="저"/>
      <sheetName val="장비가동"/>
      <sheetName val="설계내역"/>
      <sheetName val="일위대가1"/>
      <sheetName val="총괄내역서"/>
      <sheetName val="3본사"/>
      <sheetName val="부총"/>
      <sheetName val="년도별시공"/>
      <sheetName val="예산명세서"/>
      <sheetName val="대가목록"/>
      <sheetName val="요율"/>
      <sheetName val="기계경비일람"/>
      <sheetName val="DANGA"/>
      <sheetName val="Dae_Jiju"/>
      <sheetName val="실행철강하도"/>
      <sheetName val="우주화성공장"/>
      <sheetName val="퇴직공제부금산출근거"/>
      <sheetName val="성서방향-교대(A2)"/>
      <sheetName val="관개"/>
      <sheetName val="실행단가"/>
      <sheetName val="잡철물"/>
      <sheetName val="98수문일위"/>
      <sheetName val="INPUT"/>
      <sheetName val="찍기"/>
      <sheetName val="현장관리비데이타"/>
      <sheetName val="차액보증"/>
      <sheetName val="SRC-B3U2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설계조건"/>
      <sheetName val="말뚝설계"/>
      <sheetName val="건축비목군분류"/>
      <sheetName val="날개벽(시점좌측)"/>
      <sheetName val="2축기둥해석"/>
      <sheetName val="배수통관(좌)"/>
      <sheetName val="대비"/>
      <sheetName val="0217상가미분양자산"/>
      <sheetName val="내용"/>
      <sheetName val="YC구입"/>
      <sheetName val="영창26"/>
      <sheetName val="코드표"/>
      <sheetName val="구조물총"/>
      <sheetName val="7. 현장관리비 "/>
      <sheetName val="6. 안전관리비"/>
      <sheetName val="단면"/>
      <sheetName val="969910( R)"/>
      <sheetName val="기본가정"/>
      <sheetName val="T13(P68~72,78)"/>
      <sheetName val="단면 (2)"/>
      <sheetName val="별첨1"/>
      <sheetName val="건재양식"/>
      <sheetName val="삭제금지단가"/>
      <sheetName val="총괄"/>
      <sheetName val="증감대비"/>
      <sheetName val="6PILE  (돌출)"/>
      <sheetName val="인사자료총집계"/>
      <sheetName val="상하차비용"/>
      <sheetName val="내역서1"/>
      <sheetName val="산출기초"/>
      <sheetName val="기성2"/>
      <sheetName val="연습장소"/>
      <sheetName val="공사비"/>
      <sheetName val="ilch"/>
      <sheetName val="각종단가"/>
      <sheetName val="6.일위목록"/>
      <sheetName val="9.단가조사서"/>
      <sheetName val="새공통"/>
      <sheetName val="하수처리장"/>
      <sheetName val="2000전체분"/>
      <sheetName val="전체"/>
      <sheetName val="퍼스트"/>
      <sheetName val="경비공통"/>
      <sheetName val="내역기준"/>
      <sheetName val="전신환매도율"/>
      <sheetName val="2000년 공정표"/>
      <sheetName val="노무비집계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배수장토목공사비"/>
      <sheetName val="수량산출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코드"/>
      <sheetName val="공통가설공사"/>
      <sheetName val="unit 4"/>
      <sheetName val="장외반출및폐기물 "/>
      <sheetName val="1,2공구원가계산서"/>
      <sheetName val="1공구산출내역서"/>
      <sheetName val="견적대비 견적서"/>
      <sheetName val="설계명세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철근량"/>
      <sheetName val="표지 (2)"/>
      <sheetName val="데리네이타현황"/>
      <sheetName val="부대단위수량"/>
      <sheetName val="품목현황"/>
      <sheetName val="지수"/>
      <sheetName val="1호맨홀토공"/>
      <sheetName val="단가비교"/>
      <sheetName val="3.공통공사대비"/>
      <sheetName val="토량산출서"/>
      <sheetName val="자재대"/>
      <sheetName val="FILE1"/>
      <sheetName val="4.장비손료"/>
      <sheetName val="기성부분내역(한빛-영조)"/>
      <sheetName val="세부내역(한빛-영조)"/>
      <sheetName val="단가비교표"/>
      <sheetName val="공사비총괄표"/>
      <sheetName val="TYPE(B-1)"/>
      <sheetName val="견적조건"/>
      <sheetName val="CAT_5"/>
      <sheetName val="단가및재료비"/>
      <sheetName val="10현장조직"/>
      <sheetName val="PACKING을지(5)"/>
      <sheetName val="포장재료(1)"/>
      <sheetName val="교통표지판기초자료"/>
      <sheetName val="품셈(기초)"/>
      <sheetName val="중로근거"/>
      <sheetName val="총괄집계표"/>
      <sheetName val="수량산출(2공구)"/>
      <sheetName val="수량산출 (3공구)"/>
      <sheetName val="표건"/>
      <sheetName val="C.S.A"/>
      <sheetName val="기존단가 (2)"/>
      <sheetName val="경비단가"/>
      <sheetName val="PBS"/>
      <sheetName val="기계"/>
      <sheetName val="정화조"/>
      <sheetName val="조경"/>
      <sheetName val="중기조종사 단위단가"/>
      <sheetName val="앉음벽 (2)"/>
      <sheetName val="실행(1)"/>
      <sheetName val="양식_자재단가조사표"/>
      <sheetName val="산#8"/>
      <sheetName val="JIG"/>
      <sheetName val="TIE-IN"/>
      <sheetName val="포장수량집계"/>
      <sheetName val="XL4Poppy"/>
      <sheetName val="샌딩 에폭시 도장"/>
      <sheetName val="스텐문틀설치"/>
      <sheetName val="일반문틀 설치"/>
      <sheetName val="장비집계"/>
      <sheetName val="기계사급자재"/>
      <sheetName val="4.전기"/>
      <sheetName val="태안9)3-2)원내역"/>
      <sheetName val="공종목록표"/>
      <sheetName val="공사설계서"/>
      <sheetName val="포장공"/>
      <sheetName val="폐기물운반"/>
      <sheetName val="원가계산 (2)"/>
      <sheetName val="경비일반이윤변경"/>
      <sheetName val="재료변경"/>
      <sheetName val="공예을"/>
      <sheetName val="금융비용"/>
      <sheetName val="을"/>
      <sheetName val="우석문틀"/>
      <sheetName val="SAKUB"/>
      <sheetName val="0226"/>
      <sheetName val="소비자가"/>
      <sheetName val="무시"/>
      <sheetName val="2.대외공문"/>
      <sheetName val=" HIT-&gt;HMC 견적(3900)"/>
      <sheetName val="아파트"/>
      <sheetName val="열린교실"/>
      <sheetName val="입력"/>
      <sheetName val="변경내역서"/>
      <sheetName val="차수"/>
      <sheetName val="1.설계조건"/>
      <sheetName val="설계명세서(선로)"/>
      <sheetName val="음료실행"/>
      <sheetName val="단위수량"/>
      <sheetName val="1차설계변경내역"/>
      <sheetName val="단위중량"/>
      <sheetName val="SORCE1"/>
      <sheetName val="가시설단위수량"/>
      <sheetName val="해평견적"/>
      <sheetName val="노임이"/>
      <sheetName val="자재코드"/>
      <sheetName val="경비"/>
      <sheetName val="220 (2)"/>
      <sheetName val="교수설계"/>
      <sheetName val="심사"/>
      <sheetName val="결재갑지"/>
      <sheetName val="특수조명기구 단가조사서"/>
      <sheetName val="15100"/>
      <sheetName val="여과지동"/>
      <sheetName val="범용개발순소요비용"/>
      <sheetName val="대림경상68억"/>
      <sheetName val="2.입력sheet"/>
      <sheetName val="C_DATA"/>
      <sheetName val="L_RPTA05_목록"/>
      <sheetName val="실행예산"/>
      <sheetName val="말뚝기초(안정검토)-외측"/>
      <sheetName val="일위(시설)"/>
      <sheetName val="날개벽수량표"/>
      <sheetName val="형틀"/>
      <sheetName val="MC-01"/>
      <sheetName val="07년12월까지실정산분"/>
      <sheetName val="Major Shareholder"/>
      <sheetName val="5.소모재료비"/>
      <sheetName val="현장관리비"/>
      <sheetName val="현장관리비참조"/>
      <sheetName val="기계경비 (2)"/>
      <sheetName val="실행내역서 "/>
      <sheetName val="약품공급2"/>
      <sheetName val="ɉ_x0000_က㞀"/>
      <sheetName val=""/>
      <sheetName val="Apt내역"/>
      <sheetName val="부대시설"/>
      <sheetName val="DATA1"/>
      <sheetName val="CABLE SIZE-1"/>
      <sheetName val="plan&amp;section of foundation"/>
      <sheetName val="예산M11A"/>
      <sheetName val="동해묵호1내역"/>
      <sheetName val="품셈(2)"/>
      <sheetName val="조경내역"/>
      <sheetName val="SUMMARY(S)"/>
      <sheetName val="신호등일위대가"/>
      <sheetName val="suk(mac)"/>
      <sheetName val="임대견적서"/>
      <sheetName val="2F 회의실견적(5_14 일대)"/>
      <sheetName val="물류최종8월7"/>
      <sheetName val="평야부총"/>
      <sheetName val="중기근거"/>
      <sheetName val="기계경비"/>
      <sheetName val="설계"/>
      <sheetName val="차수공개요"/>
      <sheetName val="포장단면별단위수량"/>
      <sheetName val="공사품의서"/>
      <sheetName val="FRP산출근거"/>
      <sheetName val="강재단중표"/>
      <sheetName val="신우"/>
      <sheetName val="APT"/>
      <sheetName val="일위대가(1)"/>
      <sheetName val="WORK"/>
      <sheetName val="유동표"/>
      <sheetName val="골조"/>
      <sheetName val="C1 (2)"/>
      <sheetName val="C지구"/>
      <sheetName val="기초자료"/>
    </sheetNames>
    <sheetDataSet>
      <sheetData sheetId="0">
        <row r="2">
          <cell r="C2" t="str">
            <v>철골공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품의서"/>
      <sheetName val="갑"/>
      <sheetName val="최중"/>
      <sheetName val="중중"/>
      <sheetName val="을"/>
      <sheetName val="DB"/>
      <sheetName val="실행"/>
      <sheetName val="정산"/>
      <sheetName val="정산최종"/>
      <sheetName val="삼창"/>
      <sheetName val="타일"/>
      <sheetName val="스페이스"/>
      <sheetName val="한샘"/>
      <sheetName val="성창"/>
      <sheetName val="유리"/>
      <sheetName val="조경"/>
      <sheetName val="코킹"/>
      <sheetName val="금속"/>
      <sheetName val="대안"/>
      <sheetName val="삼비"/>
      <sheetName val="가구공장"/>
      <sheetName val="도장1"/>
      <sheetName val="전기1"/>
      <sheetName val="정산최종 (2)"/>
      <sheetName val="최중 (2)"/>
      <sheetName val="정산최종 (3)"/>
      <sheetName val="유리2"/>
      <sheetName val="품셈TABLE"/>
      <sheetName val="간접경상비"/>
      <sheetName val="견"/>
      <sheetName val="실행단가 "/>
      <sheetName val="전기"/>
      <sheetName val="품셈표"/>
      <sheetName val="경비_원본"/>
      <sheetName val="노임단가"/>
      <sheetName val="하조서"/>
      <sheetName val="세원견적서"/>
      <sheetName val="재료"/>
      <sheetName val="인건-측정"/>
      <sheetName val="공사개요"/>
      <sheetName val="내역"/>
      <sheetName val="손익분석"/>
      <sheetName val="품셈총괄"/>
      <sheetName val="별표 "/>
      <sheetName val="품셈"/>
      <sheetName val="공정코드"/>
      <sheetName val="갑지(추정)"/>
      <sheetName val="대림 주택전시관 60평형 개보수공사-오리"/>
      <sheetName val="내역조적"/>
      <sheetName val="용소리교"/>
      <sheetName val="견적서"/>
      <sheetName val="실행내역"/>
      <sheetName val="원가"/>
      <sheetName val="Sheet1"/>
      <sheetName val="최종견"/>
      <sheetName val="대가호표"/>
      <sheetName val="일위대가목록"/>
      <sheetName val="자료입력"/>
      <sheetName val="건축"/>
      <sheetName val="품목"/>
      <sheetName val="sw1"/>
      <sheetName val="NOMUBI"/>
      <sheetName val="ABUT수량-A1"/>
      <sheetName val="수량산출서"/>
      <sheetName val="예산M2"/>
      <sheetName val="#REF"/>
      <sheetName val="9GNG운반"/>
      <sheetName val="노임"/>
      <sheetName val="지하"/>
      <sheetName val="사다리"/>
      <sheetName val="기계사급자재"/>
      <sheetName val="품산출서"/>
      <sheetName val="토공사"/>
      <sheetName val="내역서"/>
      <sheetName val="EJ"/>
      <sheetName val="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한강운반비"/>
      <sheetName val="시운전연료"/>
      <sheetName val="터파기및재료"/>
      <sheetName val="입찰안"/>
      <sheetName val="실행단가철(ems코드적용)"/>
      <sheetName val="9-1차이내역"/>
      <sheetName val="교통대책내역"/>
      <sheetName val="설비"/>
      <sheetName val="운반9"/>
      <sheetName val="Sheet1"/>
      <sheetName val="배관배선 단가조사"/>
      <sheetName val="일위대가"/>
      <sheetName val="일위대가집계"/>
      <sheetName val="내역서"/>
      <sheetName val="다곡2교"/>
      <sheetName val="내역서(전기)"/>
      <sheetName val="연습"/>
      <sheetName val="물량표"/>
      <sheetName val="포장공"/>
      <sheetName val="96보완계획7.12"/>
      <sheetName val="집계표"/>
      <sheetName val="대치판정"/>
      <sheetName val="1.수인터널"/>
      <sheetName val="90.03실행 "/>
      <sheetName val="준검 내역서"/>
      <sheetName val="Sheet4"/>
      <sheetName val="#REF"/>
      <sheetName val="공통비"/>
      <sheetName val="VENDOR LIST"/>
      <sheetName val="건축공사"/>
      <sheetName val="배수공"/>
      <sheetName val="공정코드"/>
      <sheetName val="가중치"/>
      <sheetName val="내역"/>
      <sheetName val="노임"/>
      <sheetName val="일위"/>
      <sheetName val="기계경비"/>
      <sheetName val="(A)내역서"/>
      <sheetName val="일위대가(가설)"/>
      <sheetName val="토목"/>
      <sheetName val="경비"/>
      <sheetName val="단가산출서(기계)"/>
      <sheetName val="별표 "/>
      <sheetName val="도급b_balju"/>
      <sheetName val="전기공사"/>
      <sheetName val="을지"/>
      <sheetName val="소야공정계획표"/>
      <sheetName val="포장공자재집계표"/>
      <sheetName val="제-노임"/>
      <sheetName val="제직재"/>
      <sheetName val="공종"/>
      <sheetName val="실행철강하도"/>
      <sheetName val="총괄"/>
      <sheetName val="98NS-N"/>
      <sheetName val="wall"/>
      <sheetName val="선홈통"/>
      <sheetName val="갑지(추정)"/>
      <sheetName val="콘크리트타설집계표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한국전력광주전력복합사옥신축공사"/>
      <sheetName val="#REF"/>
      <sheetName val="9GNG운반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cc일위대가"/>
      <sheetName val="도급"/>
      <sheetName val="단가비교"/>
      <sheetName val="설비원가"/>
      <sheetName val="표지"/>
      <sheetName val="집계표"/>
      <sheetName val="전기혼잡제경비(45)"/>
      <sheetName val="간접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자재단가표"/>
      <sheetName val="산출근거"/>
      <sheetName val="일위대가 (산출근거)"/>
      <sheetName val="Sheet2"/>
      <sheetName val="Sheet3"/>
      <sheetName val="#REF"/>
      <sheetName val="9GNG운반"/>
      <sheetName val="기계경비(시간당)"/>
      <sheetName val="램머"/>
      <sheetName val="조명율표"/>
      <sheetName val="평가데이터"/>
      <sheetName val="DATA"/>
      <sheetName val="날개벽(시점좌측)"/>
      <sheetName val="일위대가(계측기설치)"/>
      <sheetName val="경산"/>
      <sheetName val="변수값"/>
      <sheetName val="중기상차"/>
      <sheetName val="AS복구"/>
      <sheetName val="중기터파기"/>
      <sheetName val="단가"/>
      <sheetName val="DATE"/>
      <sheetName val="COA-17"/>
      <sheetName val="C-18"/>
      <sheetName val="자재대"/>
      <sheetName val="전체 (2)"/>
      <sheetName val="예산 추가(6,000)"/>
      <sheetName val="N賃率-職"/>
      <sheetName val="백암비스타내역"/>
      <sheetName val="일위대가"/>
      <sheetName val="증감대비"/>
      <sheetName val="총투입계"/>
      <sheetName val="을"/>
      <sheetName val="손익분석"/>
      <sheetName val="용수량(생활용수)"/>
      <sheetName val="CIVIL"/>
      <sheetName val="구천"/>
      <sheetName val="기둥(원형)"/>
      <sheetName val="내역서"/>
      <sheetName val="단면가정"/>
      <sheetName val="양수장(기계)"/>
      <sheetName val="재료"/>
      <sheetName val="조경"/>
      <sheetName val="밸브설치"/>
      <sheetName val="철근단면적"/>
      <sheetName val="통합"/>
      <sheetName val="99총공사내역서"/>
      <sheetName val="진주방향"/>
      <sheetName val="DATA2000"/>
      <sheetName val="일위단위"/>
      <sheetName val="L_RPTB02_01"/>
      <sheetName val="Sheet1"/>
      <sheetName val="3.하중산정4.지지력"/>
      <sheetName val="(당평)자재"/>
      <sheetName val="터널조도"/>
      <sheetName val="의왕내역"/>
      <sheetName val="실행철강하도"/>
      <sheetName val="기초자료입력"/>
      <sheetName val="요율"/>
      <sheetName val="BEND LOSS"/>
      <sheetName val="예정(3)"/>
      <sheetName val="동원(3)"/>
      <sheetName val="SLAB&quot;1&quot;"/>
      <sheetName val="견적대비표"/>
      <sheetName val="1차 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플랜트집계표(45만톤)"/>
      <sheetName val="플랜트중복혼잡(45만톤)"/>
      <sheetName val="건축전기집계표(45만톤)"/>
      <sheetName val="건축중복혼잡(45만톤)"/>
      <sheetName val="계장집계표(45만톤) "/>
      <sheetName val="계장중복혼잡(45만톤)"/>
      <sheetName val="플랜트집계표(15만톤)"/>
      <sheetName val="현황집계표(기계,전기)"/>
      <sheetName val="플랜트중복혼잡(15만톤)"/>
      <sheetName val="건축전기집계표(15만톤)"/>
      <sheetName val="건축중복혼잡(15만톤)"/>
      <sheetName val="계장집계표(15만톤)"/>
      <sheetName val="계장중복혼잡(15만톤)"/>
      <sheetName val="전기혼잡제경비(45)"/>
      <sheetName val="전기하자제경비(45)"/>
      <sheetName val="전기혼잡제경비(15)"/>
      <sheetName val="전기하자제경비(15)"/>
      <sheetName val="기계혼잡제경비(15)"/>
      <sheetName val="기계하자제경비(15)"/>
      <sheetName val="기계혼잡제경비(45)"/>
      <sheetName val="기계하자제경비(45)"/>
      <sheetName val="9GNG운반"/>
      <sheetName val="간접비"/>
      <sheetName val="귀래 설계 공내역서"/>
      <sheetName val="총집계표"/>
      <sheetName val="mcc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topLeftCell="B1" workbookViewId="0">
      <selection activeCell="D39" sqref="D39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0.625" customWidth="1"/>
    <col min="6" max="7" width="40.625" customWidth="1"/>
    <col min="10" max="10" width="9.5" bestFit="1" customWidth="1"/>
  </cols>
  <sheetData>
    <row r="1" spans="1:8" ht="24" customHeight="1">
      <c r="B1" s="102" t="s">
        <v>327</v>
      </c>
      <c r="C1" s="102"/>
      <c r="D1" s="102"/>
      <c r="E1" s="102"/>
      <c r="F1" s="102"/>
      <c r="G1" s="102"/>
    </row>
    <row r="2" spans="1:8" ht="21.95" customHeight="1">
      <c r="B2" s="73" t="str">
        <f>공종별집계표!A2</f>
        <v>[ 공사명 : 동두천 보산동 경관조명 특화거리 조성공사 - 경관조명 구조물공사 및 조경용 화단 ]</v>
      </c>
      <c r="C2" s="73"/>
      <c r="D2" s="73"/>
      <c r="E2" s="73"/>
      <c r="F2" s="84"/>
      <c r="G2" s="84"/>
    </row>
    <row r="3" spans="1:8" ht="20.100000000000001" customHeight="1">
      <c r="B3" s="103" t="s">
        <v>328</v>
      </c>
      <c r="C3" s="103"/>
      <c r="D3" s="103"/>
      <c r="E3" s="23" t="s">
        <v>418</v>
      </c>
      <c r="F3" s="19" t="s">
        <v>329</v>
      </c>
      <c r="G3" s="19" t="s">
        <v>100</v>
      </c>
    </row>
    <row r="4" spans="1:8" ht="20.100000000000001" customHeight="1">
      <c r="A4" s="1" t="s">
        <v>334</v>
      </c>
      <c r="B4" s="104" t="s">
        <v>330</v>
      </c>
      <c r="C4" s="104" t="s">
        <v>331</v>
      </c>
      <c r="D4" s="20" t="s">
        <v>335</v>
      </c>
      <c r="E4" s="21"/>
      <c r="F4" s="12" t="s">
        <v>50</v>
      </c>
      <c r="G4" s="12" t="s">
        <v>50</v>
      </c>
      <c r="H4" s="5"/>
    </row>
    <row r="5" spans="1:8" ht="20.100000000000001" customHeight="1">
      <c r="A5" s="1" t="s">
        <v>336</v>
      </c>
      <c r="B5" s="104"/>
      <c r="C5" s="104"/>
      <c r="D5" s="20" t="s">
        <v>337</v>
      </c>
      <c r="E5" s="21"/>
      <c r="F5" s="12" t="s">
        <v>50</v>
      </c>
      <c r="G5" s="12" t="s">
        <v>50</v>
      </c>
      <c r="H5" s="5"/>
    </row>
    <row r="6" spans="1:8" ht="20.100000000000001" customHeight="1">
      <c r="A6" s="1" t="s">
        <v>338</v>
      </c>
      <c r="B6" s="104"/>
      <c r="C6" s="104"/>
      <c r="D6" s="20" t="s">
        <v>339</v>
      </c>
      <c r="E6" s="21"/>
      <c r="F6" s="12" t="s">
        <v>50</v>
      </c>
      <c r="G6" s="12" t="s">
        <v>50</v>
      </c>
      <c r="H6" s="5"/>
    </row>
    <row r="7" spans="1:8" ht="20.100000000000001" customHeight="1">
      <c r="A7" s="1" t="s">
        <v>340</v>
      </c>
      <c r="B7" s="104"/>
      <c r="C7" s="104"/>
      <c r="D7" s="20" t="s">
        <v>341</v>
      </c>
      <c r="E7" s="21"/>
      <c r="F7" s="12" t="s">
        <v>50</v>
      </c>
      <c r="G7" s="12" t="s">
        <v>50</v>
      </c>
      <c r="H7" s="5"/>
    </row>
    <row r="8" spans="1:8" ht="20.100000000000001" customHeight="1">
      <c r="A8" s="1" t="s">
        <v>342</v>
      </c>
      <c r="B8" s="104"/>
      <c r="C8" s="104" t="s">
        <v>332</v>
      </c>
      <c r="D8" s="20" t="s">
        <v>343</v>
      </c>
      <c r="E8" s="21"/>
      <c r="F8" s="12" t="s">
        <v>50</v>
      </c>
      <c r="G8" s="12" t="s">
        <v>50</v>
      </c>
      <c r="H8" s="5"/>
    </row>
    <row r="9" spans="1:8" ht="20.100000000000001" customHeight="1">
      <c r="A9" s="1" t="s">
        <v>344</v>
      </c>
      <c r="B9" s="104"/>
      <c r="C9" s="104"/>
      <c r="D9" s="20" t="s">
        <v>345</v>
      </c>
      <c r="E9" s="21"/>
      <c r="F9" s="86" t="s">
        <v>695</v>
      </c>
      <c r="G9" s="12" t="s">
        <v>50</v>
      </c>
      <c r="H9" s="5"/>
    </row>
    <row r="10" spans="1:8" ht="20.100000000000001" customHeight="1">
      <c r="A10" s="1" t="s">
        <v>346</v>
      </c>
      <c r="B10" s="104"/>
      <c r="C10" s="104"/>
      <c r="D10" s="20" t="s">
        <v>341</v>
      </c>
      <c r="E10" s="21"/>
      <c r="F10" s="12" t="s">
        <v>50</v>
      </c>
      <c r="G10" s="12" t="s">
        <v>50</v>
      </c>
      <c r="H10" s="5"/>
    </row>
    <row r="11" spans="1:8" ht="20.100000000000001" customHeight="1">
      <c r="A11" s="1" t="s">
        <v>347</v>
      </c>
      <c r="B11" s="104"/>
      <c r="C11" s="104" t="s">
        <v>333</v>
      </c>
      <c r="D11" s="101" t="s">
        <v>708</v>
      </c>
      <c r="E11" s="21"/>
      <c r="F11" s="12" t="s">
        <v>50</v>
      </c>
      <c r="G11" s="12" t="s">
        <v>50</v>
      </c>
      <c r="H11" s="5"/>
    </row>
    <row r="12" spans="1:8" ht="20.100000000000001" customHeight="1">
      <c r="A12" s="1" t="s">
        <v>348</v>
      </c>
      <c r="B12" s="104"/>
      <c r="C12" s="104"/>
      <c r="D12" s="20" t="s">
        <v>349</v>
      </c>
      <c r="E12" s="21"/>
      <c r="F12" s="12" t="s">
        <v>350</v>
      </c>
      <c r="G12" s="12" t="s">
        <v>50</v>
      </c>
      <c r="H12" s="5"/>
    </row>
    <row r="13" spans="1:8" ht="20.100000000000001" customHeight="1">
      <c r="A13" s="1" t="s">
        <v>351</v>
      </c>
      <c r="B13" s="104"/>
      <c r="C13" s="104"/>
      <c r="D13" s="20" t="s">
        <v>352</v>
      </c>
      <c r="E13" s="21"/>
      <c r="F13" s="48" t="s">
        <v>446</v>
      </c>
      <c r="G13" s="12" t="s">
        <v>50</v>
      </c>
      <c r="H13" s="5"/>
    </row>
    <row r="14" spans="1:8" ht="20.100000000000001" customHeight="1">
      <c r="A14" s="58"/>
      <c r="B14" s="104"/>
      <c r="C14" s="104"/>
      <c r="D14" s="57" t="s">
        <v>454</v>
      </c>
      <c r="E14" s="21"/>
      <c r="F14" s="56" t="s">
        <v>456</v>
      </c>
      <c r="G14" s="56"/>
      <c r="H14" s="5"/>
    </row>
    <row r="15" spans="1:8" ht="20.100000000000001" customHeight="1">
      <c r="A15" s="58"/>
      <c r="B15" s="104"/>
      <c r="C15" s="104"/>
      <c r="D15" s="57" t="s">
        <v>455</v>
      </c>
      <c r="E15" s="21"/>
      <c r="F15" s="56" t="s">
        <v>458</v>
      </c>
      <c r="G15" s="56"/>
      <c r="H15" s="5"/>
    </row>
    <row r="16" spans="1:8" ht="20.100000000000001" customHeight="1">
      <c r="A16" s="58"/>
      <c r="B16" s="104"/>
      <c r="C16" s="104"/>
      <c r="D16" s="57" t="s">
        <v>453</v>
      </c>
      <c r="E16" s="21"/>
      <c r="F16" s="56" t="s">
        <v>457</v>
      </c>
      <c r="G16" s="56"/>
      <c r="H16" s="5"/>
    </row>
    <row r="17" spans="1:8" ht="20.100000000000001" customHeight="1">
      <c r="A17" s="1" t="s">
        <v>353</v>
      </c>
      <c r="B17" s="104"/>
      <c r="C17" s="104"/>
      <c r="D17" s="20" t="s">
        <v>354</v>
      </c>
      <c r="E17" s="21"/>
      <c r="F17" s="12" t="s">
        <v>355</v>
      </c>
      <c r="G17" s="90" t="s">
        <v>459</v>
      </c>
      <c r="H17" s="5"/>
    </row>
    <row r="18" spans="1:8" ht="20.100000000000001" customHeight="1">
      <c r="A18" s="1" t="s">
        <v>356</v>
      </c>
      <c r="B18" s="104"/>
      <c r="C18" s="104"/>
      <c r="D18" s="20" t="s">
        <v>357</v>
      </c>
      <c r="E18" s="21"/>
      <c r="F18" s="92" t="s">
        <v>709</v>
      </c>
      <c r="G18" s="12" t="s">
        <v>50</v>
      </c>
      <c r="H18" s="5"/>
    </row>
    <row r="19" spans="1:8" ht="20.100000000000001" customHeight="1">
      <c r="A19" s="74" t="s">
        <v>356</v>
      </c>
      <c r="B19" s="104"/>
      <c r="C19" s="104"/>
      <c r="D19" s="72" t="s">
        <v>692</v>
      </c>
      <c r="E19" s="21"/>
      <c r="F19" s="71" t="s">
        <v>693</v>
      </c>
      <c r="G19" s="89" t="s">
        <v>694</v>
      </c>
      <c r="H19" s="5"/>
    </row>
    <row r="20" spans="1:8" ht="20.100000000000001" customHeight="1">
      <c r="A20" s="1" t="s">
        <v>358</v>
      </c>
      <c r="B20" s="104"/>
      <c r="C20" s="104"/>
      <c r="D20" s="20" t="s">
        <v>359</v>
      </c>
      <c r="E20" s="21"/>
      <c r="F20" s="48" t="s">
        <v>447</v>
      </c>
      <c r="G20" s="22" t="s">
        <v>360</v>
      </c>
      <c r="H20" s="5"/>
    </row>
    <row r="21" spans="1:8" ht="20.100000000000001" customHeight="1">
      <c r="A21" s="1" t="s">
        <v>361</v>
      </c>
      <c r="B21" s="104"/>
      <c r="C21" s="104"/>
      <c r="D21" s="20" t="s">
        <v>362</v>
      </c>
      <c r="E21" s="21"/>
      <c r="F21" s="92" t="s">
        <v>710</v>
      </c>
      <c r="G21" s="12" t="s">
        <v>50</v>
      </c>
      <c r="H21" s="5"/>
    </row>
    <row r="22" spans="1:8" ht="20.100000000000001" customHeight="1">
      <c r="A22" s="1" t="s">
        <v>363</v>
      </c>
      <c r="B22" s="104"/>
      <c r="C22" s="104"/>
      <c r="D22" s="20" t="s">
        <v>341</v>
      </c>
      <c r="E22" s="21"/>
      <c r="F22" s="12" t="s">
        <v>50</v>
      </c>
      <c r="G22" s="12" t="s">
        <v>50</v>
      </c>
      <c r="H22" s="5"/>
    </row>
    <row r="23" spans="1:8" ht="20.100000000000001" customHeight="1">
      <c r="A23" s="1" t="s">
        <v>364</v>
      </c>
      <c r="B23" s="105" t="s">
        <v>365</v>
      </c>
      <c r="C23" s="105"/>
      <c r="D23" s="106"/>
      <c r="E23" s="21"/>
      <c r="F23" s="12" t="s">
        <v>50</v>
      </c>
      <c r="G23" s="12" t="s">
        <v>50</v>
      </c>
      <c r="H23" s="5"/>
    </row>
    <row r="24" spans="1:8" ht="20.100000000000001" customHeight="1">
      <c r="A24" s="1" t="s">
        <v>366</v>
      </c>
      <c r="B24" s="105" t="s">
        <v>367</v>
      </c>
      <c r="C24" s="105"/>
      <c r="D24" s="106"/>
      <c r="E24" s="21"/>
      <c r="F24" s="12" t="s">
        <v>368</v>
      </c>
      <c r="G24" s="12" t="s">
        <v>50</v>
      </c>
      <c r="H24" s="5"/>
    </row>
    <row r="25" spans="1:8" ht="20.100000000000001" customHeight="1">
      <c r="A25" s="1" t="s">
        <v>369</v>
      </c>
      <c r="B25" s="105" t="s">
        <v>370</v>
      </c>
      <c r="C25" s="105"/>
      <c r="D25" s="106"/>
      <c r="E25" s="21"/>
      <c r="F25" s="91" t="s">
        <v>696</v>
      </c>
      <c r="G25" s="12" t="s">
        <v>50</v>
      </c>
      <c r="H25" s="5"/>
    </row>
    <row r="26" spans="1:8" ht="20.100000000000001" customHeight="1">
      <c r="A26" s="1" t="s">
        <v>371</v>
      </c>
      <c r="B26" s="107" t="s">
        <v>460</v>
      </c>
      <c r="C26" s="105"/>
      <c r="D26" s="106"/>
      <c r="E26" s="21"/>
      <c r="F26" s="12" t="s">
        <v>50</v>
      </c>
      <c r="G26" s="12" t="s">
        <v>50</v>
      </c>
      <c r="H26" s="5"/>
    </row>
    <row r="27" spans="1:8" ht="20.100000000000001" customHeight="1">
      <c r="A27" s="1" t="s">
        <v>373</v>
      </c>
      <c r="B27" s="105" t="s">
        <v>374</v>
      </c>
      <c r="C27" s="105"/>
      <c r="D27" s="106"/>
      <c r="E27" s="88"/>
      <c r="F27" s="12" t="s">
        <v>50</v>
      </c>
      <c r="G27" s="12" t="s">
        <v>50</v>
      </c>
      <c r="H27" s="5"/>
    </row>
    <row r="28" spans="1:8" ht="20.100000000000001" customHeight="1">
      <c r="A28" s="1" t="s">
        <v>375</v>
      </c>
      <c r="B28" s="105" t="s">
        <v>376</v>
      </c>
      <c r="C28" s="105"/>
      <c r="D28" s="106"/>
      <c r="E28" s="21"/>
      <c r="F28" s="12" t="s">
        <v>377</v>
      </c>
      <c r="G28" s="12" t="s">
        <v>50</v>
      </c>
      <c r="H28" s="5"/>
    </row>
    <row r="29" spans="1:8" ht="20.100000000000001" customHeight="1">
      <c r="A29" s="1" t="s">
        <v>378</v>
      </c>
      <c r="B29" s="105" t="s">
        <v>379</v>
      </c>
      <c r="C29" s="105"/>
      <c r="D29" s="106"/>
      <c r="E29" s="21"/>
      <c r="F29" s="12" t="s">
        <v>50</v>
      </c>
      <c r="G29" s="12" t="s">
        <v>50</v>
      </c>
      <c r="H29" s="5"/>
    </row>
    <row r="30" spans="1:8" ht="20.100000000000001" customHeight="1">
      <c r="A30" s="1" t="s">
        <v>380</v>
      </c>
      <c r="B30" s="105" t="s">
        <v>381</v>
      </c>
      <c r="C30" s="105"/>
      <c r="D30" s="106"/>
      <c r="E30" s="21"/>
      <c r="F30" s="12" t="s">
        <v>50</v>
      </c>
      <c r="G30" s="12" t="s">
        <v>50</v>
      </c>
      <c r="H30" s="5"/>
    </row>
    <row r="33" spans="5:5">
      <c r="E33" s="99"/>
    </row>
  </sheetData>
  <mergeCells count="14">
    <mergeCell ref="B29:D29"/>
    <mergeCell ref="B30:D30"/>
    <mergeCell ref="B23:D23"/>
    <mergeCell ref="B24:D24"/>
    <mergeCell ref="B25:D25"/>
    <mergeCell ref="B26:D26"/>
    <mergeCell ref="B27:D27"/>
    <mergeCell ref="B28:D28"/>
    <mergeCell ref="B1:G1"/>
    <mergeCell ref="B3:D3"/>
    <mergeCell ref="B4:B22"/>
    <mergeCell ref="C4:C7"/>
    <mergeCell ref="C8:C10"/>
    <mergeCell ref="C11:C22"/>
  </mergeCells>
  <phoneticPr fontId="3" type="noConversion"/>
  <pageMargins left="0.78740157480314954" right="0" top="0.39370078740157477" bottom="0.39370078740157477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topLeftCell="A10" zoomScale="85" zoomScaleNormal="85" workbookViewId="0">
      <selection activeCell="J31" sqref="J3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20" ht="30" customHeight="1">
      <c r="A2" s="109" t="s">
        <v>707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0" ht="30" customHeight="1">
      <c r="A3" s="111" t="s">
        <v>1</v>
      </c>
      <c r="B3" s="111" t="s">
        <v>2</v>
      </c>
      <c r="C3" s="111" t="s">
        <v>3</v>
      </c>
      <c r="D3" s="111" t="s">
        <v>4</v>
      </c>
      <c r="E3" s="111" t="s">
        <v>5</v>
      </c>
      <c r="F3" s="111"/>
      <c r="G3" s="111" t="s">
        <v>8</v>
      </c>
      <c r="H3" s="111"/>
      <c r="I3" s="111" t="s">
        <v>9</v>
      </c>
      <c r="J3" s="111"/>
      <c r="K3" s="111" t="s">
        <v>10</v>
      </c>
      <c r="L3" s="111"/>
      <c r="M3" s="111" t="s">
        <v>11</v>
      </c>
      <c r="N3" s="113" t="s">
        <v>12</v>
      </c>
      <c r="O3" s="113" t="s">
        <v>13</v>
      </c>
      <c r="P3" s="113" t="s">
        <v>14</v>
      </c>
      <c r="Q3" s="113" t="s">
        <v>15</v>
      </c>
      <c r="R3" s="113" t="s">
        <v>16</v>
      </c>
      <c r="S3" s="113" t="s">
        <v>17</v>
      </c>
      <c r="T3" s="113" t="s">
        <v>18</v>
      </c>
    </row>
    <row r="4" spans="1:20" ht="30" customHeight="1">
      <c r="A4" s="112"/>
      <c r="B4" s="112"/>
      <c r="C4" s="112"/>
      <c r="D4" s="112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112"/>
      <c r="N4" s="113"/>
      <c r="O4" s="113"/>
      <c r="P4" s="113"/>
      <c r="Q4" s="113"/>
      <c r="R4" s="113"/>
      <c r="S4" s="113"/>
      <c r="T4" s="113"/>
    </row>
    <row r="5" spans="1:20" ht="30" customHeight="1">
      <c r="A5" s="54" t="s">
        <v>690</v>
      </c>
      <c r="B5" s="54"/>
      <c r="C5" s="54"/>
      <c r="D5" s="53">
        <v>1</v>
      </c>
      <c r="E5" s="55"/>
      <c r="F5" s="55"/>
      <c r="G5" s="55"/>
      <c r="H5" s="55"/>
      <c r="I5" s="55"/>
      <c r="J5" s="55"/>
      <c r="K5" s="55"/>
      <c r="L5" s="55"/>
      <c r="M5" s="54"/>
      <c r="N5" s="2"/>
      <c r="O5" s="2"/>
      <c r="P5" s="2"/>
      <c r="Q5" s="2"/>
      <c r="R5" s="3"/>
      <c r="S5" s="2"/>
      <c r="T5" s="6"/>
    </row>
    <row r="6" spans="1:20" ht="30" customHeight="1">
      <c r="A6" s="24" t="s">
        <v>445</v>
      </c>
      <c r="B6" s="24"/>
      <c r="C6" s="24"/>
      <c r="D6" s="94">
        <v>1</v>
      </c>
      <c r="E6" s="100"/>
      <c r="F6" s="100"/>
      <c r="G6" s="100"/>
      <c r="H6" s="100"/>
      <c r="I6" s="100"/>
      <c r="J6" s="100"/>
      <c r="K6" s="100"/>
      <c r="L6" s="100"/>
      <c r="M6" s="24"/>
      <c r="N6" s="2"/>
      <c r="O6" s="2"/>
      <c r="P6" s="2"/>
      <c r="Q6" s="2"/>
      <c r="R6" s="3"/>
      <c r="S6" s="2"/>
      <c r="T6" s="6"/>
    </row>
    <row r="7" spans="1:20" ht="30" customHeight="1">
      <c r="A7" s="8" t="s">
        <v>420</v>
      </c>
      <c r="B7" s="8"/>
      <c r="C7" s="8"/>
      <c r="D7" s="9">
        <v>1</v>
      </c>
      <c r="E7" s="10"/>
      <c r="F7" s="10"/>
      <c r="G7" s="10"/>
      <c r="H7" s="10"/>
      <c r="I7" s="10"/>
      <c r="J7" s="10"/>
      <c r="K7" s="10"/>
      <c r="L7" s="10"/>
      <c r="M7" s="8"/>
      <c r="N7" s="2"/>
      <c r="O7" s="2"/>
      <c r="P7" s="2"/>
      <c r="Q7" s="2"/>
      <c r="R7" s="3"/>
      <c r="S7" s="2"/>
      <c r="T7" s="6"/>
    </row>
    <row r="8" spans="1:20" ht="30" customHeight="1">
      <c r="A8" s="8" t="s">
        <v>691</v>
      </c>
      <c r="B8" s="8"/>
      <c r="C8" s="8"/>
      <c r="D8" s="9">
        <v>1</v>
      </c>
      <c r="E8" s="10"/>
      <c r="F8" s="10"/>
      <c r="G8" s="10"/>
      <c r="H8" s="10"/>
      <c r="I8" s="10"/>
      <c r="J8" s="10"/>
      <c r="K8" s="10"/>
      <c r="L8" s="10"/>
      <c r="M8" s="8"/>
      <c r="N8" s="2"/>
      <c r="O8" s="2"/>
      <c r="P8" s="2"/>
      <c r="Q8" s="2"/>
      <c r="R8" s="3"/>
      <c r="S8" s="2"/>
      <c r="T8" s="6"/>
    </row>
    <row r="9" spans="1:20" ht="30" customHeight="1">
      <c r="A9" s="53" t="s">
        <v>706</v>
      </c>
      <c r="B9" s="54"/>
      <c r="C9" s="54"/>
      <c r="D9" s="53"/>
      <c r="E9" s="55"/>
      <c r="F9" s="55"/>
      <c r="G9" s="55"/>
      <c r="H9" s="55"/>
      <c r="I9" s="55"/>
      <c r="J9" s="55"/>
      <c r="K9" s="55"/>
      <c r="L9" s="55"/>
      <c r="M9" s="54"/>
      <c r="N9" s="2"/>
      <c r="O9" s="2"/>
      <c r="P9" s="2"/>
      <c r="Q9" s="2"/>
      <c r="R9" s="3"/>
      <c r="S9" s="2"/>
      <c r="T9" s="6"/>
    </row>
    <row r="10" spans="1:20" ht="30" customHeight="1">
      <c r="A10" s="93" t="s">
        <v>705</v>
      </c>
      <c r="B10" s="24" t="s">
        <v>698</v>
      </c>
      <c r="C10" s="93" t="s">
        <v>704</v>
      </c>
      <c r="D10" s="96">
        <v>6</v>
      </c>
      <c r="E10" s="10"/>
      <c r="F10" s="10"/>
      <c r="G10" s="10"/>
      <c r="H10" s="10"/>
      <c r="I10" s="10"/>
      <c r="J10" s="10"/>
      <c r="K10" s="10"/>
      <c r="L10" s="10"/>
      <c r="M10" s="8"/>
      <c r="N10" s="2"/>
      <c r="O10" s="2"/>
      <c r="P10" s="2"/>
      <c r="Q10" s="2"/>
      <c r="R10" s="3"/>
      <c r="S10" s="2"/>
      <c r="T10" s="6"/>
    </row>
    <row r="11" spans="1:20" ht="30" customHeight="1">
      <c r="A11" s="46"/>
      <c r="B11" s="24" t="s">
        <v>699</v>
      </c>
      <c r="C11" s="93" t="s">
        <v>704</v>
      </c>
      <c r="D11" s="96">
        <v>13</v>
      </c>
      <c r="E11" s="10"/>
      <c r="F11" s="10"/>
      <c r="G11" s="10"/>
      <c r="H11" s="10"/>
      <c r="I11" s="10"/>
      <c r="J11" s="10"/>
      <c r="K11" s="10"/>
      <c r="L11" s="10"/>
      <c r="M11" s="8"/>
      <c r="N11" s="2"/>
      <c r="O11" s="2"/>
      <c r="P11" s="2"/>
      <c r="Q11" s="2"/>
      <c r="R11" s="3"/>
      <c r="S11" s="2"/>
      <c r="T11" s="6"/>
    </row>
    <row r="12" spans="1:20" ht="30" customHeight="1">
      <c r="A12" s="46"/>
      <c r="B12" s="24" t="s">
        <v>700</v>
      </c>
      <c r="C12" s="93" t="s">
        <v>704</v>
      </c>
      <c r="D12" s="96">
        <v>23</v>
      </c>
      <c r="E12" s="10"/>
      <c r="F12" s="10"/>
      <c r="G12" s="10"/>
      <c r="H12" s="10"/>
      <c r="I12" s="10"/>
      <c r="J12" s="10"/>
      <c r="K12" s="10"/>
      <c r="L12" s="10"/>
      <c r="M12" s="8"/>
      <c r="N12" s="2"/>
      <c r="O12" s="2"/>
      <c r="P12" s="2"/>
      <c r="Q12" s="2"/>
      <c r="R12" s="3"/>
      <c r="S12" s="2"/>
      <c r="T12" s="6"/>
    </row>
    <row r="13" spans="1:20" ht="30" customHeight="1">
      <c r="A13" s="46"/>
      <c r="B13" s="24" t="s">
        <v>701</v>
      </c>
      <c r="C13" s="93" t="s">
        <v>704</v>
      </c>
      <c r="D13" s="96">
        <v>38</v>
      </c>
      <c r="E13" s="10"/>
      <c r="F13" s="10"/>
      <c r="G13" s="10"/>
      <c r="H13" s="10"/>
      <c r="I13" s="10"/>
      <c r="J13" s="10"/>
      <c r="K13" s="10"/>
      <c r="L13" s="10"/>
      <c r="M13" s="8"/>
      <c r="N13" s="2"/>
      <c r="O13" s="2"/>
      <c r="P13" s="2"/>
      <c r="Q13" s="2"/>
      <c r="R13" s="3"/>
      <c r="S13" s="2"/>
      <c r="T13" s="6"/>
    </row>
    <row r="14" spans="1:20" ht="30" customHeight="1">
      <c r="A14" s="46"/>
      <c r="B14" s="8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8"/>
      <c r="N14" s="2"/>
      <c r="O14" s="2"/>
      <c r="P14" s="2"/>
      <c r="Q14" s="2"/>
      <c r="R14" s="3"/>
      <c r="S14" s="2"/>
      <c r="T14" s="6"/>
    </row>
    <row r="15" spans="1:20" ht="30" customHeight="1">
      <c r="A15" s="46"/>
      <c r="B15" s="8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8"/>
      <c r="N15" s="2"/>
      <c r="O15" s="2"/>
      <c r="P15" s="2"/>
      <c r="Q15" s="2"/>
      <c r="R15" s="3"/>
      <c r="S15" s="2"/>
      <c r="T15" s="6"/>
    </row>
    <row r="16" spans="1:20" ht="30" customHeight="1">
      <c r="A16" s="54" t="s">
        <v>452</v>
      </c>
      <c r="B16" s="54"/>
      <c r="C16" s="54"/>
      <c r="D16" s="53">
        <v>1</v>
      </c>
      <c r="E16" s="55">
        <f>공종별내역서_건축!F72</f>
        <v>0</v>
      </c>
      <c r="F16" s="55">
        <f t="shared" ref="F8:F16" si="0">$D16*E16</f>
        <v>0</v>
      </c>
      <c r="G16" s="55">
        <f>공종별내역서_건축!H72</f>
        <v>0</v>
      </c>
      <c r="H16" s="55">
        <f t="shared" ref="H8:H16" si="1">$D16*G16</f>
        <v>0</v>
      </c>
      <c r="I16" s="55"/>
      <c r="J16" s="55"/>
      <c r="K16" s="55"/>
      <c r="L16" s="55"/>
      <c r="M16" s="54"/>
      <c r="N16" s="2"/>
      <c r="O16" s="2"/>
      <c r="P16" s="2"/>
      <c r="Q16" s="2"/>
      <c r="R16" s="3"/>
      <c r="S16" s="2"/>
      <c r="T16" s="6"/>
    </row>
    <row r="17" spans="1:20" ht="30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8"/>
      <c r="N17" s="2"/>
      <c r="O17" s="2"/>
      <c r="P17" s="2"/>
      <c r="Q17" s="2"/>
      <c r="R17" s="3"/>
      <c r="S17" s="2"/>
      <c r="T17" s="6"/>
    </row>
    <row r="18" spans="1:20" ht="30" customHeight="1">
      <c r="A18" s="8"/>
      <c r="B18" s="8"/>
      <c r="C18" s="8"/>
      <c r="D18" s="29"/>
      <c r="E18" s="10"/>
      <c r="F18" s="10"/>
      <c r="G18" s="10"/>
      <c r="H18" s="10"/>
      <c r="I18" s="10"/>
      <c r="J18" s="10"/>
      <c r="K18" s="10"/>
      <c r="L18" s="10"/>
      <c r="M18" s="8"/>
      <c r="N18" s="2"/>
      <c r="O18" s="2"/>
      <c r="P18" s="2"/>
      <c r="Q18" s="2"/>
      <c r="R18" s="3"/>
      <c r="S18" s="2"/>
      <c r="T18" s="6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8" t="s">
        <v>64</v>
      </c>
      <c r="B24" s="9"/>
      <c r="C24" s="9"/>
      <c r="D24" s="9"/>
      <c r="E24" s="9"/>
      <c r="F24" s="10">
        <f>F5</f>
        <v>0</v>
      </c>
      <c r="G24" s="9"/>
      <c r="H24" s="10">
        <f>H5</f>
        <v>0</v>
      </c>
      <c r="I24" s="9"/>
      <c r="J24" s="10"/>
      <c r="K24" s="9"/>
      <c r="L24" s="10"/>
      <c r="M24" s="9"/>
      <c r="T24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A1:AW72"/>
  <sheetViews>
    <sheetView view="pageBreakPreview" topLeftCell="A55" zoomScale="85" zoomScaleSheetLayoutView="85" workbookViewId="0">
      <selection activeCell="H50" sqref="H50:L5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  <col min="49" max="49" width="12.875" bestFit="1" customWidth="1"/>
  </cols>
  <sheetData>
    <row r="1" spans="1:49" ht="30" customHeight="1">
      <c r="A1" s="108" t="s">
        <v>450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49" ht="30" customHeight="1">
      <c r="A2" s="110" t="str">
        <f>공종별집계표!A2</f>
        <v>[ 공사명 : 동두천 보산동 경관조명 특화거리 조성공사 - 경관조명 구조물공사 및 조경용 화단 ]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49" ht="30" customHeight="1">
      <c r="A3" s="111" t="s">
        <v>1</v>
      </c>
      <c r="B3" s="111" t="s">
        <v>2</v>
      </c>
      <c r="C3" s="111" t="s">
        <v>3</v>
      </c>
      <c r="D3" s="111" t="s">
        <v>4</v>
      </c>
      <c r="E3" s="111" t="s">
        <v>5</v>
      </c>
      <c r="F3" s="111"/>
      <c r="G3" s="111" t="s">
        <v>8</v>
      </c>
      <c r="H3" s="111"/>
      <c r="I3" s="111" t="s">
        <v>9</v>
      </c>
      <c r="J3" s="111"/>
      <c r="K3" s="111" t="s">
        <v>10</v>
      </c>
      <c r="L3" s="111"/>
      <c r="M3" s="111" t="s">
        <v>11</v>
      </c>
      <c r="N3" s="113" t="s">
        <v>19</v>
      </c>
      <c r="O3" s="113" t="s">
        <v>13</v>
      </c>
      <c r="P3" s="113" t="s">
        <v>20</v>
      </c>
      <c r="Q3" s="113" t="s">
        <v>12</v>
      </c>
      <c r="R3" s="113" t="s">
        <v>21</v>
      </c>
      <c r="S3" s="113" t="s">
        <v>22</v>
      </c>
      <c r="T3" s="113" t="s">
        <v>23</v>
      </c>
      <c r="U3" s="113" t="s">
        <v>24</v>
      </c>
      <c r="V3" s="113" t="s">
        <v>25</v>
      </c>
      <c r="W3" s="113" t="s">
        <v>26</v>
      </c>
      <c r="X3" s="113" t="s">
        <v>27</v>
      </c>
      <c r="Y3" s="113" t="s">
        <v>28</v>
      </c>
      <c r="Z3" s="113" t="s">
        <v>29</v>
      </c>
      <c r="AA3" s="113" t="s">
        <v>30</v>
      </c>
      <c r="AB3" s="113" t="s">
        <v>31</v>
      </c>
      <c r="AC3" s="113" t="s">
        <v>32</v>
      </c>
      <c r="AD3" s="113" t="s">
        <v>33</v>
      </c>
      <c r="AE3" s="113" t="s">
        <v>34</v>
      </c>
      <c r="AF3" s="113" t="s">
        <v>35</v>
      </c>
      <c r="AG3" s="113" t="s">
        <v>36</v>
      </c>
      <c r="AH3" s="113" t="s">
        <v>37</v>
      </c>
      <c r="AI3" s="113" t="s">
        <v>38</v>
      </c>
      <c r="AJ3" s="113" t="s">
        <v>39</v>
      </c>
      <c r="AK3" s="113" t="s">
        <v>40</v>
      </c>
      <c r="AL3" s="113" t="s">
        <v>41</v>
      </c>
      <c r="AM3" s="113" t="s">
        <v>42</v>
      </c>
      <c r="AN3" s="113" t="s">
        <v>43</v>
      </c>
      <c r="AO3" s="113" t="s">
        <v>44</v>
      </c>
      <c r="AP3" s="113" t="s">
        <v>45</v>
      </c>
      <c r="AQ3" s="113" t="s">
        <v>46</v>
      </c>
      <c r="AR3" s="113" t="s">
        <v>47</v>
      </c>
      <c r="AS3" s="113" t="s">
        <v>15</v>
      </c>
      <c r="AT3" s="113" t="s">
        <v>16</v>
      </c>
      <c r="AU3" s="113" t="s">
        <v>48</v>
      </c>
      <c r="AV3" s="113" t="s">
        <v>49</v>
      </c>
    </row>
    <row r="4" spans="1:49" ht="30" customHeight="1">
      <c r="A4" s="111"/>
      <c r="B4" s="111"/>
      <c r="C4" s="111"/>
      <c r="D4" s="111"/>
      <c r="E4" s="4" t="s">
        <v>6</v>
      </c>
      <c r="F4" s="4" t="s">
        <v>7</v>
      </c>
      <c r="G4" s="4" t="s">
        <v>6</v>
      </c>
      <c r="H4" s="4" t="s">
        <v>7</v>
      </c>
      <c r="I4" s="4" t="s">
        <v>6</v>
      </c>
      <c r="J4" s="4" t="s">
        <v>7</v>
      </c>
      <c r="K4" s="4" t="s">
        <v>6</v>
      </c>
      <c r="L4" s="4" t="s">
        <v>7</v>
      </c>
      <c r="M4" s="111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</row>
    <row r="5" spans="1:49" ht="30" customHeight="1">
      <c r="A5" s="8" t="s">
        <v>419</v>
      </c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2" t="s">
        <v>51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9" ht="30" customHeight="1">
      <c r="A6" s="70" t="s">
        <v>54</v>
      </c>
      <c r="B6" s="70" t="s">
        <v>55</v>
      </c>
      <c r="C6" s="70" t="s">
        <v>56</v>
      </c>
      <c r="D6" s="63">
        <v>2</v>
      </c>
      <c r="E6" s="11"/>
      <c r="F6" s="11"/>
      <c r="G6" s="11"/>
      <c r="H6" s="11"/>
      <c r="I6" s="11"/>
      <c r="J6" s="11"/>
      <c r="K6" s="11"/>
      <c r="L6" s="11"/>
      <c r="M6" s="8"/>
      <c r="N6" s="2" t="s">
        <v>62</v>
      </c>
      <c r="O6" s="2" t="s">
        <v>50</v>
      </c>
      <c r="P6" s="2" t="s">
        <v>50</v>
      </c>
      <c r="Q6" s="2" t="s">
        <v>51</v>
      </c>
      <c r="R6" s="2" t="s">
        <v>52</v>
      </c>
      <c r="S6" s="2" t="s">
        <v>53</v>
      </c>
      <c r="T6" s="2" t="s">
        <v>53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50</v>
      </c>
      <c r="AS6" s="2" t="s">
        <v>50</v>
      </c>
      <c r="AT6" s="3"/>
      <c r="AU6" s="2" t="s">
        <v>63</v>
      </c>
      <c r="AV6" s="3">
        <v>7</v>
      </c>
      <c r="AW6" s="70"/>
    </row>
    <row r="7" spans="1:49" ht="30" customHeight="1">
      <c r="A7" s="70" t="s">
        <v>61</v>
      </c>
      <c r="B7" s="70"/>
      <c r="C7" s="70" t="s">
        <v>58</v>
      </c>
      <c r="D7" s="63">
        <f>2*3*18</f>
        <v>108</v>
      </c>
      <c r="E7" s="11"/>
      <c r="F7" s="11"/>
      <c r="G7" s="11"/>
      <c r="H7" s="11"/>
      <c r="I7" s="11"/>
      <c r="J7" s="11"/>
      <c r="K7" s="11"/>
      <c r="L7" s="11"/>
      <c r="M7" s="8"/>
      <c r="N7" s="2" t="s">
        <v>59</v>
      </c>
      <c r="O7" s="2" t="s">
        <v>50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53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50</v>
      </c>
      <c r="AS7" s="2" t="s">
        <v>50</v>
      </c>
      <c r="AT7" s="3"/>
      <c r="AU7" s="2" t="s">
        <v>60</v>
      </c>
      <c r="AV7" s="3">
        <v>6</v>
      </c>
      <c r="AW7" s="70"/>
    </row>
    <row r="8" spans="1:49" ht="30" customHeight="1">
      <c r="A8" s="82" t="s">
        <v>461</v>
      </c>
      <c r="B8" s="82" t="s">
        <v>462</v>
      </c>
      <c r="C8" s="70" t="s">
        <v>58</v>
      </c>
      <c r="D8" s="63">
        <v>108</v>
      </c>
      <c r="E8" s="11"/>
      <c r="F8" s="11"/>
      <c r="G8" s="11"/>
      <c r="H8" s="11"/>
      <c r="I8" s="11"/>
      <c r="J8" s="11"/>
      <c r="K8" s="11"/>
      <c r="L8" s="11"/>
      <c r="M8" s="8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/>
      <c r="AS8" s="2"/>
      <c r="AT8" s="3"/>
      <c r="AU8" s="2"/>
      <c r="AV8" s="3"/>
      <c r="AW8" s="70"/>
    </row>
    <row r="9" spans="1:49" ht="30" customHeight="1">
      <c r="A9" s="70" t="s">
        <v>463</v>
      </c>
      <c r="B9" s="70"/>
      <c r="C9" s="70" t="s">
        <v>58</v>
      </c>
      <c r="D9" s="63">
        <v>108</v>
      </c>
      <c r="E9" s="11"/>
      <c r="F9" s="11"/>
      <c r="G9" s="11"/>
      <c r="H9" s="11"/>
      <c r="I9" s="11"/>
      <c r="J9" s="11"/>
      <c r="K9" s="11"/>
      <c r="L9" s="11"/>
      <c r="M9" s="9"/>
      <c r="AW9" s="87"/>
    </row>
    <row r="10" spans="1:49" ht="30" customHeight="1">
      <c r="A10" s="82" t="s">
        <v>481</v>
      </c>
      <c r="B10" s="82"/>
      <c r="C10" s="82" t="s">
        <v>491</v>
      </c>
      <c r="D10" s="82">
        <v>5</v>
      </c>
      <c r="E10" s="11"/>
      <c r="F10" s="11"/>
      <c r="G10" s="11"/>
      <c r="H10" s="11"/>
      <c r="I10" s="11"/>
      <c r="J10" s="11"/>
      <c r="K10" s="11"/>
      <c r="L10" s="11"/>
      <c r="M10" s="9"/>
      <c r="AW10" s="87"/>
    </row>
    <row r="11" spans="1:49" ht="30" customHeight="1">
      <c r="A11" s="70" t="s">
        <v>464</v>
      </c>
      <c r="B11" s="70"/>
      <c r="C11" s="70" t="s">
        <v>58</v>
      </c>
      <c r="D11" s="63">
        <v>108</v>
      </c>
      <c r="E11" s="11"/>
      <c r="F11" s="11"/>
      <c r="G11" s="11"/>
      <c r="H11" s="11"/>
      <c r="I11" s="11"/>
      <c r="J11" s="11"/>
      <c r="K11" s="11"/>
      <c r="L11" s="11"/>
      <c r="M11" s="9"/>
      <c r="AW11" s="87"/>
    </row>
    <row r="12" spans="1:49" ht="30" customHeight="1">
      <c r="A12" s="82"/>
      <c r="B12" s="82"/>
      <c r="C12" s="82"/>
      <c r="D12" s="82"/>
      <c r="E12" s="11"/>
      <c r="F12" s="11"/>
      <c r="G12" s="11"/>
      <c r="H12" s="11"/>
      <c r="I12" s="11"/>
      <c r="J12" s="11"/>
      <c r="K12" s="11"/>
      <c r="L12" s="11"/>
      <c r="M12" s="9"/>
    </row>
    <row r="13" spans="1:49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9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9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9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9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9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9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9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9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9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9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9" ht="30" customHeight="1">
      <c r="A24" s="8" t="s">
        <v>64</v>
      </c>
      <c r="B24" s="9"/>
      <c r="C24" s="9"/>
      <c r="D24" s="9"/>
      <c r="E24" s="9"/>
      <c r="F24" s="11">
        <f>SUM(F6:F23)</f>
        <v>0</v>
      </c>
      <c r="G24" s="9"/>
      <c r="H24" s="11">
        <f>SUM(H6:H23)</f>
        <v>0</v>
      </c>
      <c r="I24" s="9"/>
      <c r="J24" s="11">
        <f>SUM(J6:J23)</f>
        <v>0</v>
      </c>
      <c r="K24" s="9"/>
      <c r="L24" s="11">
        <f>SUM(L6:L23)</f>
        <v>0</v>
      </c>
      <c r="M24" s="9"/>
      <c r="N24" t="s">
        <v>65</v>
      </c>
    </row>
    <row r="25" spans="1:49" ht="30" customHeight="1">
      <c r="A25" s="70" t="s">
        <v>502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"/>
      <c r="O25" s="3"/>
      <c r="P25" s="3"/>
      <c r="Q25" s="2" t="s">
        <v>66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9" ht="30" customHeight="1">
      <c r="A26" s="70" t="s">
        <v>503</v>
      </c>
      <c r="B26" s="70" t="s">
        <v>504</v>
      </c>
      <c r="C26" s="8" t="s">
        <v>432</v>
      </c>
      <c r="D26" s="35">
        <v>3</v>
      </c>
      <c r="E26" s="47"/>
      <c r="F26" s="47"/>
      <c r="G26" s="47"/>
      <c r="H26" s="47"/>
      <c r="I26" s="47"/>
      <c r="J26" s="47"/>
      <c r="K26" s="47"/>
      <c r="L26" s="47"/>
      <c r="M26" s="8"/>
      <c r="N26" s="2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/>
      <c r="AS26" s="2"/>
      <c r="AT26" s="3"/>
      <c r="AU26" s="2"/>
      <c r="AV26" s="3"/>
      <c r="AW26" s="70"/>
    </row>
    <row r="27" spans="1:49" ht="30" customHeight="1">
      <c r="A27" s="70" t="s">
        <v>608</v>
      </c>
      <c r="B27" s="70" t="s">
        <v>609</v>
      </c>
      <c r="C27" s="70" t="s">
        <v>432</v>
      </c>
      <c r="D27" s="35">
        <v>1</v>
      </c>
      <c r="E27" s="47"/>
      <c r="F27" s="47"/>
      <c r="G27" s="47"/>
      <c r="H27" s="47"/>
      <c r="I27" s="47"/>
      <c r="J27" s="47"/>
      <c r="K27" s="47"/>
      <c r="L27" s="47"/>
      <c r="M27" s="8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/>
      <c r="AS27" s="2"/>
      <c r="AT27" s="3"/>
      <c r="AU27" s="2"/>
      <c r="AV27" s="3"/>
      <c r="AW27" s="70"/>
    </row>
    <row r="28" spans="1:49" ht="30" customHeight="1">
      <c r="A28" s="70" t="s">
        <v>608</v>
      </c>
      <c r="B28" s="70" t="s">
        <v>611</v>
      </c>
      <c r="C28" s="70" t="s">
        <v>432</v>
      </c>
      <c r="D28" s="35">
        <v>2</v>
      </c>
      <c r="E28" s="47"/>
      <c r="F28" s="47"/>
      <c r="G28" s="47"/>
      <c r="H28" s="47"/>
      <c r="I28" s="47"/>
      <c r="J28" s="47"/>
      <c r="K28" s="47"/>
      <c r="L28" s="47"/>
      <c r="M28" s="8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/>
      <c r="AS28" s="2"/>
      <c r="AT28" s="3"/>
      <c r="AU28" s="2"/>
      <c r="AV28" s="3"/>
      <c r="AW28" s="70"/>
    </row>
    <row r="29" spans="1:49" ht="30" customHeight="1">
      <c r="A29" s="70" t="s">
        <v>612</v>
      </c>
      <c r="B29" s="70" t="s">
        <v>505</v>
      </c>
      <c r="C29" s="70" t="s">
        <v>432</v>
      </c>
      <c r="D29" s="35">
        <v>1</v>
      </c>
      <c r="E29" s="47"/>
      <c r="F29" s="47"/>
      <c r="G29" s="47"/>
      <c r="H29" s="47"/>
      <c r="I29" s="47"/>
      <c r="J29" s="47"/>
      <c r="K29" s="47"/>
      <c r="L29" s="47"/>
      <c r="M29" s="8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/>
      <c r="AS29" s="2"/>
      <c r="AT29" s="3"/>
      <c r="AU29" s="2"/>
      <c r="AV29" s="3"/>
      <c r="AW29" s="70"/>
    </row>
    <row r="30" spans="1:49" ht="30" customHeight="1">
      <c r="A30" s="70" t="s">
        <v>612</v>
      </c>
      <c r="B30" s="70" t="s">
        <v>614</v>
      </c>
      <c r="C30" s="70" t="s">
        <v>432</v>
      </c>
      <c r="D30" s="35">
        <v>2</v>
      </c>
      <c r="E30" s="47"/>
      <c r="F30" s="47"/>
      <c r="G30" s="47"/>
      <c r="H30" s="47"/>
      <c r="I30" s="47"/>
      <c r="J30" s="47"/>
      <c r="K30" s="47"/>
      <c r="L30" s="47"/>
      <c r="M30" s="8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/>
      <c r="AS30" s="2"/>
      <c r="AT30" s="3"/>
      <c r="AU30" s="2"/>
      <c r="AV30" s="3"/>
      <c r="AW30" s="70"/>
    </row>
    <row r="31" spans="1:49" ht="30" customHeight="1">
      <c r="A31" s="70" t="s">
        <v>625</v>
      </c>
      <c r="B31" s="70" t="s">
        <v>624</v>
      </c>
      <c r="C31" s="70" t="s">
        <v>432</v>
      </c>
      <c r="D31" s="35"/>
      <c r="E31" s="47"/>
      <c r="F31" s="47"/>
      <c r="G31" s="47"/>
      <c r="H31" s="47"/>
      <c r="I31" s="47"/>
      <c r="J31" s="47"/>
      <c r="K31" s="47"/>
      <c r="L31" s="47"/>
      <c r="M31" s="8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/>
      <c r="AS31" s="2"/>
      <c r="AT31" s="3"/>
      <c r="AU31" s="2"/>
      <c r="AV31" s="3"/>
      <c r="AW31" s="70"/>
    </row>
    <row r="32" spans="1:49" ht="30" customHeight="1">
      <c r="A32" s="70" t="s">
        <v>625</v>
      </c>
      <c r="B32" s="70" t="s">
        <v>626</v>
      </c>
      <c r="C32" s="70" t="s">
        <v>432</v>
      </c>
      <c r="D32" s="35"/>
      <c r="E32" s="47"/>
      <c r="F32" s="47"/>
      <c r="G32" s="47"/>
      <c r="H32" s="47"/>
      <c r="I32" s="47"/>
      <c r="J32" s="47"/>
      <c r="K32" s="47"/>
      <c r="L32" s="47"/>
      <c r="M32" s="8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/>
      <c r="AS32" s="2"/>
      <c r="AT32" s="3"/>
      <c r="AU32" s="2"/>
      <c r="AV32" s="3"/>
      <c r="AW32" s="70"/>
    </row>
    <row r="33" spans="1:49" ht="30" customHeight="1">
      <c r="A33" s="70" t="s">
        <v>627</v>
      </c>
      <c r="B33" s="70" t="s">
        <v>629</v>
      </c>
      <c r="C33" s="70" t="s">
        <v>432</v>
      </c>
      <c r="D33" s="35"/>
      <c r="E33" s="47"/>
      <c r="F33" s="47"/>
      <c r="G33" s="47"/>
      <c r="H33" s="47"/>
      <c r="I33" s="47"/>
      <c r="J33" s="47"/>
      <c r="K33" s="47"/>
      <c r="L33" s="47"/>
      <c r="M33" s="8"/>
      <c r="N33" s="2"/>
      <c r="O33" s="2"/>
      <c r="P33" s="2"/>
      <c r="Q33" s="2"/>
      <c r="R33" s="2"/>
      <c r="S33" s="2"/>
      <c r="T33" s="2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/>
      <c r="AS33" s="2"/>
      <c r="AT33" s="3"/>
      <c r="AU33" s="2"/>
      <c r="AV33" s="3"/>
      <c r="AW33" s="70"/>
    </row>
    <row r="34" spans="1:49" ht="30" customHeight="1">
      <c r="A34" s="70" t="s">
        <v>628</v>
      </c>
      <c r="B34" s="70" t="s">
        <v>630</v>
      </c>
      <c r="C34" s="70" t="s">
        <v>432</v>
      </c>
      <c r="D34" s="35"/>
      <c r="E34" s="47"/>
      <c r="F34" s="47"/>
      <c r="G34" s="47"/>
      <c r="H34" s="47"/>
      <c r="I34" s="47"/>
      <c r="J34" s="47"/>
      <c r="K34" s="47"/>
      <c r="L34" s="47"/>
      <c r="M34" s="70"/>
      <c r="N34" s="2"/>
      <c r="O34" s="2"/>
      <c r="P34" s="2"/>
      <c r="Q34" s="2"/>
      <c r="R34" s="2"/>
      <c r="S34" s="2"/>
      <c r="T34" s="2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/>
      <c r="AS34" s="2"/>
      <c r="AT34" s="3"/>
      <c r="AU34" s="2"/>
      <c r="AV34" s="3"/>
      <c r="AW34" s="70"/>
    </row>
    <row r="35" spans="1:49" ht="30" customHeight="1">
      <c r="A35" s="70"/>
      <c r="B35" s="70"/>
      <c r="C35" s="70"/>
      <c r="D35" s="35"/>
      <c r="E35" s="11"/>
      <c r="F35" s="11"/>
      <c r="G35" s="11"/>
      <c r="H35" s="11"/>
      <c r="I35" s="11"/>
      <c r="J35" s="11"/>
      <c r="K35" s="11"/>
      <c r="L35" s="11"/>
      <c r="M35" s="70"/>
      <c r="N35" s="2"/>
      <c r="O35" s="2"/>
      <c r="P35" s="2"/>
      <c r="Q35" s="2"/>
      <c r="R35" s="2"/>
      <c r="S35" s="2"/>
      <c r="T35" s="2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/>
      <c r="AS35" s="2"/>
      <c r="AT35" s="3"/>
      <c r="AU35" s="2"/>
      <c r="AV35" s="3"/>
      <c r="AW35" s="85"/>
    </row>
    <row r="36" spans="1:49" ht="30" customHeight="1">
      <c r="A36" s="70"/>
      <c r="B36" s="70"/>
      <c r="C36" s="70"/>
      <c r="D36" s="35"/>
      <c r="E36" s="11"/>
      <c r="F36" s="11"/>
      <c r="G36" s="11"/>
      <c r="H36" s="11"/>
      <c r="I36" s="11"/>
      <c r="J36" s="11"/>
      <c r="K36" s="11"/>
      <c r="L36" s="11"/>
      <c r="M36" s="70"/>
      <c r="N36" s="2"/>
      <c r="O36" s="2"/>
      <c r="P36" s="2"/>
      <c r="Q36" s="2"/>
      <c r="R36" s="2"/>
      <c r="S36" s="2"/>
      <c r="T36" s="2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/>
      <c r="AS36" s="2"/>
      <c r="AT36" s="3"/>
      <c r="AU36" s="2"/>
      <c r="AV36" s="3"/>
    </row>
    <row r="37" spans="1:49" ht="30" customHeight="1">
      <c r="A37" s="70"/>
      <c r="B37" s="70"/>
      <c r="C37" s="70"/>
      <c r="D37" s="35"/>
      <c r="E37" s="11"/>
      <c r="F37" s="11"/>
      <c r="G37" s="11"/>
      <c r="H37" s="11"/>
      <c r="I37" s="11"/>
      <c r="J37" s="11"/>
      <c r="K37" s="11"/>
      <c r="L37" s="11"/>
      <c r="M37" s="70"/>
      <c r="N37" s="2"/>
      <c r="O37" s="2"/>
      <c r="P37" s="2"/>
      <c r="Q37" s="2"/>
      <c r="R37" s="2"/>
      <c r="S37" s="2"/>
      <c r="T37" s="2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/>
      <c r="AS37" s="2"/>
      <c r="AT37" s="3"/>
      <c r="AU37" s="2"/>
      <c r="AV37" s="3"/>
    </row>
    <row r="38" spans="1:49" ht="30" customHeight="1">
      <c r="A38" s="70"/>
      <c r="B38" s="70"/>
      <c r="C38" s="70"/>
      <c r="D38" s="35"/>
      <c r="E38" s="11"/>
      <c r="F38" s="11"/>
      <c r="G38" s="11"/>
      <c r="H38" s="11"/>
      <c r="I38" s="11"/>
      <c r="J38" s="11"/>
      <c r="K38" s="11"/>
      <c r="L38" s="11"/>
      <c r="M38" s="70"/>
      <c r="N38" s="2"/>
      <c r="O38" s="2"/>
      <c r="P38" s="2"/>
      <c r="Q38" s="2"/>
      <c r="R38" s="2"/>
      <c r="S38" s="2"/>
      <c r="T38" s="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/>
      <c r="AS38" s="2"/>
      <c r="AT38" s="3"/>
      <c r="AU38" s="2"/>
      <c r="AV38" s="3"/>
    </row>
    <row r="39" spans="1:49" ht="30" customHeight="1">
      <c r="A39" s="8"/>
      <c r="B39" s="8"/>
      <c r="C39" s="8"/>
      <c r="D39" s="35"/>
      <c r="E39" s="11"/>
      <c r="F39" s="11"/>
      <c r="G39" s="11"/>
      <c r="H39" s="11"/>
      <c r="I39" s="11"/>
      <c r="J39" s="11"/>
      <c r="K39" s="11"/>
      <c r="L39" s="11"/>
      <c r="M39" s="8"/>
      <c r="N39" s="2" t="s">
        <v>68</v>
      </c>
      <c r="O39" s="2" t="s">
        <v>50</v>
      </c>
      <c r="P39" s="2" t="s">
        <v>50</v>
      </c>
      <c r="Q39" s="2" t="s">
        <v>66</v>
      </c>
      <c r="R39" s="2" t="s">
        <v>52</v>
      </c>
      <c r="S39" s="2" t="s">
        <v>53</v>
      </c>
      <c r="T39" s="2" t="s">
        <v>53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50</v>
      </c>
      <c r="AS39" s="2" t="s">
        <v>50</v>
      </c>
      <c r="AT39" s="3"/>
      <c r="AU39" s="2" t="s">
        <v>69</v>
      </c>
      <c r="AV39" s="3">
        <v>18</v>
      </c>
    </row>
    <row r="40" spans="1:49" ht="30" customHeight="1">
      <c r="A40" s="70"/>
      <c r="B40" s="70"/>
      <c r="C40" s="70"/>
      <c r="D40" s="35"/>
      <c r="E40" s="11"/>
      <c r="F40" s="11"/>
      <c r="G40" s="11"/>
      <c r="H40" s="11"/>
      <c r="I40" s="11"/>
      <c r="J40" s="11"/>
      <c r="K40" s="11"/>
      <c r="L40" s="11"/>
      <c r="M40" s="70"/>
      <c r="N40" s="2"/>
      <c r="O40" s="2"/>
      <c r="P40" s="2"/>
      <c r="Q40" s="2"/>
      <c r="R40" s="2"/>
      <c r="S40" s="2"/>
      <c r="T40" s="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"/>
      <c r="AS40" s="2"/>
      <c r="AT40" s="3"/>
      <c r="AU40" s="2"/>
      <c r="AV40" s="3"/>
    </row>
    <row r="41" spans="1:49" ht="30" customHeight="1">
      <c r="A41" s="8"/>
      <c r="B41" s="8"/>
      <c r="C41" s="8"/>
      <c r="D41" s="35"/>
      <c r="E41" s="11"/>
      <c r="F41" s="11"/>
      <c r="G41" s="11"/>
      <c r="H41" s="11"/>
      <c r="I41" s="11"/>
      <c r="J41" s="11"/>
      <c r="K41" s="11"/>
      <c r="L41" s="11"/>
      <c r="M41" s="8"/>
      <c r="N41" s="2" t="s">
        <v>68</v>
      </c>
      <c r="O41" s="2" t="s">
        <v>50</v>
      </c>
      <c r="P41" s="2" t="s">
        <v>50</v>
      </c>
      <c r="Q41" s="2" t="s">
        <v>66</v>
      </c>
      <c r="R41" s="2" t="s">
        <v>52</v>
      </c>
      <c r="S41" s="2" t="s">
        <v>53</v>
      </c>
      <c r="T41" s="2" t="s">
        <v>53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" t="s">
        <v>50</v>
      </c>
      <c r="AS41" s="2" t="s">
        <v>50</v>
      </c>
      <c r="AT41" s="3"/>
      <c r="AU41" s="2" t="s">
        <v>69</v>
      </c>
      <c r="AV41" s="3">
        <v>18</v>
      </c>
    </row>
    <row r="42" spans="1:49" ht="30" customHeight="1">
      <c r="A42" s="8"/>
      <c r="B42" s="8"/>
      <c r="C42" s="8"/>
      <c r="D42" s="35"/>
      <c r="E42" s="11"/>
      <c r="F42" s="11"/>
      <c r="G42" s="11"/>
      <c r="H42" s="11"/>
      <c r="I42" s="11"/>
      <c r="J42" s="11"/>
      <c r="K42" s="11"/>
      <c r="L42" s="11"/>
      <c r="M42" s="8"/>
      <c r="N42" s="2" t="s">
        <v>70</v>
      </c>
      <c r="O42" s="2" t="s">
        <v>50</v>
      </c>
      <c r="P42" s="2" t="s">
        <v>50</v>
      </c>
      <c r="Q42" s="2" t="s">
        <v>66</v>
      </c>
      <c r="R42" s="2" t="s">
        <v>52</v>
      </c>
      <c r="S42" s="2" t="s">
        <v>53</v>
      </c>
      <c r="T42" s="2" t="s">
        <v>53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" t="s">
        <v>50</v>
      </c>
      <c r="AS42" s="2" t="s">
        <v>50</v>
      </c>
      <c r="AT42" s="3"/>
      <c r="AU42" s="2" t="s">
        <v>71</v>
      </c>
      <c r="AV42" s="3">
        <v>185</v>
      </c>
    </row>
    <row r="43" spans="1:49" ht="30" customHeight="1">
      <c r="A43" s="28"/>
      <c r="B43" s="28"/>
      <c r="C43" s="8"/>
      <c r="D43" s="35"/>
      <c r="E43" s="11"/>
      <c r="F43" s="11"/>
      <c r="G43" s="11"/>
      <c r="H43" s="11"/>
      <c r="I43" s="11"/>
      <c r="J43" s="11"/>
      <c r="K43" s="11"/>
      <c r="L43" s="11"/>
      <c r="M43" s="8"/>
      <c r="N43" s="2" t="s">
        <v>68</v>
      </c>
      <c r="O43" s="2" t="s">
        <v>50</v>
      </c>
      <c r="P43" s="2" t="s">
        <v>50</v>
      </c>
      <c r="Q43" s="2" t="s">
        <v>66</v>
      </c>
      <c r="R43" s="2" t="s">
        <v>52</v>
      </c>
      <c r="S43" s="2" t="s">
        <v>53</v>
      </c>
      <c r="T43" s="2" t="s">
        <v>53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" t="s">
        <v>50</v>
      </c>
      <c r="AS43" s="2" t="s">
        <v>50</v>
      </c>
      <c r="AT43" s="3"/>
      <c r="AU43" s="2" t="s">
        <v>69</v>
      </c>
      <c r="AV43" s="3">
        <v>18</v>
      </c>
    </row>
    <row r="44" spans="1:49" ht="30" customHeight="1">
      <c r="A44" s="28"/>
      <c r="B44" s="28"/>
      <c r="C44" s="8"/>
      <c r="D44" s="35"/>
      <c r="E44" s="11"/>
      <c r="F44" s="11"/>
      <c r="G44" s="11"/>
      <c r="H44" s="11"/>
      <c r="I44" s="11"/>
      <c r="J44" s="11"/>
      <c r="K44" s="11"/>
      <c r="L44" s="11"/>
      <c r="M44" s="8"/>
      <c r="N44" s="2" t="s">
        <v>68</v>
      </c>
      <c r="O44" s="2" t="s">
        <v>50</v>
      </c>
      <c r="P44" s="2" t="s">
        <v>50</v>
      </c>
      <c r="Q44" s="2" t="s">
        <v>66</v>
      </c>
      <c r="R44" s="2" t="s">
        <v>52</v>
      </c>
      <c r="S44" s="2" t="s">
        <v>53</v>
      </c>
      <c r="T44" s="2" t="s">
        <v>53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" t="s">
        <v>50</v>
      </c>
      <c r="AS44" s="2" t="s">
        <v>50</v>
      </c>
      <c r="AT44" s="3"/>
      <c r="AU44" s="2" t="s">
        <v>69</v>
      </c>
      <c r="AV44" s="3">
        <v>18</v>
      </c>
    </row>
    <row r="45" spans="1:49" ht="30" customHeight="1">
      <c r="A45" s="29"/>
      <c r="B45" s="29"/>
      <c r="C45" s="8"/>
      <c r="D45" s="35"/>
      <c r="E45" s="11"/>
      <c r="F45" s="11"/>
      <c r="G45" s="11"/>
      <c r="H45" s="11"/>
      <c r="I45" s="11"/>
      <c r="J45" s="11"/>
      <c r="K45" s="11"/>
      <c r="L45" s="11"/>
      <c r="M45" s="29"/>
    </row>
    <row r="46" spans="1:49" ht="30" customHeight="1">
      <c r="A46" s="29"/>
      <c r="B46" s="29"/>
      <c r="C46" s="8"/>
      <c r="D46" s="35"/>
      <c r="E46" s="11"/>
      <c r="F46" s="11"/>
      <c r="G46" s="11"/>
      <c r="H46" s="11"/>
      <c r="I46" s="11"/>
      <c r="J46" s="11"/>
      <c r="K46" s="11"/>
      <c r="L46" s="11"/>
      <c r="M46" s="29"/>
    </row>
    <row r="47" spans="1:49" ht="30" customHeight="1">
      <c r="A47" s="9"/>
      <c r="B47" s="9"/>
      <c r="C47" s="8"/>
      <c r="D47" s="35"/>
      <c r="E47" s="11"/>
      <c r="F47" s="11"/>
      <c r="G47" s="11"/>
      <c r="H47" s="11"/>
      <c r="I47" s="11"/>
      <c r="J47" s="11"/>
      <c r="K47" s="11"/>
      <c r="L47" s="11"/>
      <c r="M47" s="9"/>
    </row>
    <row r="48" spans="1:49" ht="30" customHeight="1">
      <c r="A48" s="8" t="s">
        <v>64</v>
      </c>
      <c r="B48" s="9"/>
      <c r="C48" s="9"/>
      <c r="D48" s="9"/>
      <c r="E48" s="9"/>
      <c r="F48" s="11">
        <f>SUM(F26:F47)</f>
        <v>0</v>
      </c>
      <c r="G48" s="9"/>
      <c r="H48" s="11">
        <f>SUM(H26:H47)</f>
        <v>0</v>
      </c>
      <c r="I48" s="9"/>
      <c r="J48" s="11">
        <f>SUM(J26:J47)</f>
        <v>0</v>
      </c>
      <c r="K48" s="9"/>
      <c r="L48" s="11">
        <f>SUM(L26:L47)</f>
        <v>0</v>
      </c>
      <c r="M48" s="9"/>
      <c r="N48" t="s">
        <v>65</v>
      </c>
    </row>
    <row r="49" spans="1:48" ht="30" customHeight="1">
      <c r="A49" s="70" t="s">
        <v>689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3"/>
      <c r="O49" s="3"/>
      <c r="P49" s="3"/>
      <c r="Q49" s="2" t="s">
        <v>81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30" customHeight="1">
      <c r="A50" s="8" t="s">
        <v>82</v>
      </c>
      <c r="B50" s="8" t="s">
        <v>83</v>
      </c>
      <c r="C50" s="8" t="s">
        <v>78</v>
      </c>
      <c r="D50" s="35">
        <f>56*15*0.0056*1.2</f>
        <v>5.6447999999999992</v>
      </c>
      <c r="E50" s="11">
        <f>TRUNC(단가대비표_건축!O44,0)</f>
        <v>0</v>
      </c>
      <c r="F50" s="11">
        <f>TRUNC(E50*D50, 0)</f>
        <v>0</v>
      </c>
      <c r="G50" s="11">
        <f>TRUNC(단가대비표_건축!P44,0)</f>
        <v>0</v>
      </c>
      <c r="H50" s="11"/>
      <c r="I50" s="11"/>
      <c r="J50" s="11"/>
      <c r="K50" s="11"/>
      <c r="L50" s="11"/>
      <c r="M50" s="8" t="s">
        <v>50</v>
      </c>
      <c r="N50" s="2" t="s">
        <v>84</v>
      </c>
      <c r="O50" s="2" t="s">
        <v>50</v>
      </c>
      <c r="P50" s="2" t="s">
        <v>50</v>
      </c>
      <c r="Q50" s="2" t="s">
        <v>81</v>
      </c>
      <c r="R50" s="2" t="s">
        <v>53</v>
      </c>
      <c r="S50" s="2" t="s">
        <v>53</v>
      </c>
      <c r="T50" s="2" t="s">
        <v>52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2" t="s">
        <v>50</v>
      </c>
      <c r="AS50" s="2" t="s">
        <v>50</v>
      </c>
      <c r="AT50" s="3"/>
      <c r="AU50" s="2" t="s">
        <v>85</v>
      </c>
      <c r="AV50" s="3">
        <v>203</v>
      </c>
    </row>
    <row r="51" spans="1:48" ht="30" customHeight="1">
      <c r="A51" s="8" t="s">
        <v>86</v>
      </c>
      <c r="B51" s="8" t="s">
        <v>87</v>
      </c>
      <c r="C51" s="8" t="s">
        <v>78</v>
      </c>
      <c r="D51" s="35">
        <f>D50</f>
        <v>5.6447999999999992</v>
      </c>
      <c r="E51" s="11">
        <f>TRUNC(단가대비표_건축!O45,0)</f>
        <v>0</v>
      </c>
      <c r="F51" s="11">
        <f>TRUNC(E51*D51, 0)</f>
        <v>0</v>
      </c>
      <c r="G51" s="11">
        <f>TRUNC(단가대비표_건축!P45,0)</f>
        <v>0</v>
      </c>
      <c r="H51" s="11"/>
      <c r="I51" s="11"/>
      <c r="J51" s="11"/>
      <c r="K51" s="11"/>
      <c r="L51" s="11"/>
      <c r="M51" s="8" t="s">
        <v>50</v>
      </c>
      <c r="N51" s="2" t="s">
        <v>88</v>
      </c>
      <c r="O51" s="2" t="s">
        <v>50</v>
      </c>
      <c r="P51" s="2" t="s">
        <v>50</v>
      </c>
      <c r="Q51" s="2" t="s">
        <v>81</v>
      </c>
      <c r="R51" s="2" t="s">
        <v>53</v>
      </c>
      <c r="S51" s="2" t="s">
        <v>53</v>
      </c>
      <c r="T51" s="2" t="s">
        <v>52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 t="s">
        <v>50</v>
      </c>
      <c r="AS51" s="2" t="s">
        <v>50</v>
      </c>
      <c r="AT51" s="3"/>
      <c r="AU51" s="2" t="s">
        <v>89</v>
      </c>
      <c r="AV51" s="3">
        <v>202</v>
      </c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48" ht="3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4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4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4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4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4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4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4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4" ht="30" customHeight="1">
      <c r="A72" s="70" t="s">
        <v>703</v>
      </c>
      <c r="B72" s="9"/>
      <c r="C72" s="9"/>
      <c r="D72" s="9"/>
      <c r="E72" s="9"/>
      <c r="F72" s="11">
        <f>SUM(F50:F71)</f>
        <v>0</v>
      </c>
      <c r="G72" s="9"/>
      <c r="H72" s="11">
        <f>SUM(H50:H71)</f>
        <v>0</v>
      </c>
      <c r="I72" s="9"/>
      <c r="J72" s="11">
        <f>SUM(J50:J71)</f>
        <v>0</v>
      </c>
      <c r="K72" s="9"/>
      <c r="L72" s="11">
        <f>SUM(L50:L71)</f>
        <v>0</v>
      </c>
      <c r="M72" s="9"/>
      <c r="N72" t="s">
        <v>65</v>
      </c>
    </row>
  </sheetData>
  <mergeCells count="46">
    <mergeCell ref="AR3:AR4"/>
    <mergeCell ref="AS3:AS4"/>
    <mergeCell ref="AT3:AT4"/>
    <mergeCell ref="AU3:AU4"/>
    <mergeCell ref="AV3:AV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1:M1"/>
    <mergeCell ref="S3:S4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2" manualBreakCount="2">
    <brk id="24" max="16383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A1:N88"/>
  <sheetViews>
    <sheetView topLeftCell="B1" zoomScale="85" zoomScaleNormal="85" workbookViewId="0">
      <selection activeCell="J17" sqref="J17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108" t="s">
        <v>449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4" ht="30" customHeight="1">
      <c r="A2" s="110" t="str">
        <f>공종별집계표!A2</f>
        <v>[ 공사명 : 동두천 보산동 경관조명 특화거리 조성공사 - 경관조명 구조물공사 및 조경용 화단 ]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4" ht="30" customHeight="1">
      <c r="A3" s="4" t="s">
        <v>94</v>
      </c>
      <c r="B3" s="4" t="s">
        <v>1</v>
      </c>
      <c r="C3" s="4" t="s">
        <v>2</v>
      </c>
      <c r="D3" s="4" t="s">
        <v>3</v>
      </c>
      <c r="E3" s="4" t="s">
        <v>95</v>
      </c>
      <c r="F3" s="4" t="s">
        <v>96</v>
      </c>
      <c r="G3" s="4" t="s">
        <v>97</v>
      </c>
      <c r="H3" s="4" t="s">
        <v>98</v>
      </c>
      <c r="I3" s="4" t="s">
        <v>99</v>
      </c>
      <c r="J3" s="4" t="s">
        <v>100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ht="30" customHeight="1">
      <c r="A4" s="8" t="s">
        <v>57</v>
      </c>
      <c r="B4" s="8" t="s">
        <v>54</v>
      </c>
      <c r="C4" s="8" t="s">
        <v>55</v>
      </c>
      <c r="D4" s="8" t="s">
        <v>56</v>
      </c>
      <c r="E4" s="15"/>
      <c r="F4" s="15"/>
      <c r="G4" s="15"/>
      <c r="H4" s="15"/>
      <c r="I4" s="8" t="s">
        <v>421</v>
      </c>
      <c r="J4" s="8" t="s">
        <v>50</v>
      </c>
      <c r="K4" s="2" t="s">
        <v>50</v>
      </c>
      <c r="L4" s="2" t="s">
        <v>50</v>
      </c>
      <c r="M4" s="2" t="s">
        <v>50</v>
      </c>
      <c r="N4" s="2" t="s">
        <v>50</v>
      </c>
    </row>
    <row r="5" spans="1:14" ht="30" customHeight="1">
      <c r="A5" s="8" t="s">
        <v>62</v>
      </c>
      <c r="B5" s="8" t="s">
        <v>61</v>
      </c>
      <c r="C5" s="8" t="s">
        <v>50</v>
      </c>
      <c r="D5" s="8" t="s">
        <v>58</v>
      </c>
      <c r="E5" s="15"/>
      <c r="F5" s="15"/>
      <c r="G5" s="15"/>
      <c r="H5" s="15"/>
      <c r="I5" s="70" t="s">
        <v>151</v>
      </c>
      <c r="J5" s="8" t="s">
        <v>50</v>
      </c>
      <c r="K5" s="2" t="s">
        <v>50</v>
      </c>
      <c r="L5" s="2" t="s">
        <v>50</v>
      </c>
      <c r="M5" s="2" t="s">
        <v>50</v>
      </c>
      <c r="N5" s="2" t="s">
        <v>50</v>
      </c>
    </row>
    <row r="6" spans="1:14" ht="30" customHeight="1">
      <c r="A6" s="70" t="s">
        <v>62</v>
      </c>
      <c r="B6" s="70" t="s">
        <v>479</v>
      </c>
      <c r="C6" s="70" t="s">
        <v>50</v>
      </c>
      <c r="D6" s="70" t="s">
        <v>58</v>
      </c>
      <c r="E6" s="65"/>
      <c r="F6" s="65"/>
      <c r="G6" s="65"/>
      <c r="H6" s="65"/>
      <c r="I6" s="70" t="s">
        <v>475</v>
      </c>
      <c r="J6" s="70" t="s">
        <v>50</v>
      </c>
      <c r="K6" s="2" t="s">
        <v>50</v>
      </c>
      <c r="L6" s="2" t="s">
        <v>50</v>
      </c>
      <c r="M6" s="2" t="s">
        <v>50</v>
      </c>
      <c r="N6" s="2" t="s">
        <v>50</v>
      </c>
    </row>
    <row r="7" spans="1:14" ht="30" customHeight="1">
      <c r="A7" s="8" t="s">
        <v>59</v>
      </c>
      <c r="B7" s="8" t="s">
        <v>427</v>
      </c>
      <c r="C7" s="8"/>
      <c r="D7" s="8" t="s">
        <v>58</v>
      </c>
      <c r="E7" s="15"/>
      <c r="F7" s="15"/>
      <c r="G7" s="15"/>
      <c r="H7" s="15"/>
      <c r="I7" s="70" t="s">
        <v>476</v>
      </c>
      <c r="J7" s="8" t="s">
        <v>50</v>
      </c>
      <c r="K7" s="2" t="s">
        <v>50</v>
      </c>
      <c r="L7" s="2" t="s">
        <v>50</v>
      </c>
      <c r="M7" s="2" t="s">
        <v>50</v>
      </c>
      <c r="N7" s="2" t="s">
        <v>50</v>
      </c>
    </row>
    <row r="8" spans="1:14" ht="30" customHeight="1">
      <c r="A8" s="70" t="s">
        <v>62</v>
      </c>
      <c r="B8" s="70" t="s">
        <v>493</v>
      </c>
      <c r="C8" s="70" t="s">
        <v>494</v>
      </c>
      <c r="D8" s="70" t="s">
        <v>492</v>
      </c>
      <c r="E8" s="65"/>
      <c r="F8" s="65"/>
      <c r="G8" s="65"/>
      <c r="H8" s="65"/>
      <c r="I8" s="70" t="s">
        <v>477</v>
      </c>
      <c r="J8" s="70" t="s">
        <v>50</v>
      </c>
      <c r="K8" s="2" t="s">
        <v>50</v>
      </c>
      <c r="L8" s="2" t="s">
        <v>50</v>
      </c>
      <c r="M8" s="2" t="s">
        <v>50</v>
      </c>
      <c r="N8" s="2" t="s">
        <v>50</v>
      </c>
    </row>
    <row r="9" spans="1:14" ht="30" customHeight="1">
      <c r="A9" s="8" t="s">
        <v>62</v>
      </c>
      <c r="B9" s="8" t="s">
        <v>426</v>
      </c>
      <c r="C9" s="8" t="s">
        <v>50</v>
      </c>
      <c r="D9" s="8" t="s">
        <v>58</v>
      </c>
      <c r="E9" s="34"/>
      <c r="F9" s="34"/>
      <c r="G9" s="34"/>
      <c r="H9" s="34"/>
      <c r="I9" s="70" t="s">
        <v>478</v>
      </c>
      <c r="J9" s="8" t="s">
        <v>50</v>
      </c>
      <c r="K9" s="2" t="s">
        <v>50</v>
      </c>
      <c r="L9" s="2" t="s">
        <v>50</v>
      </c>
      <c r="M9" s="2" t="s">
        <v>50</v>
      </c>
      <c r="N9" s="2" t="s">
        <v>50</v>
      </c>
    </row>
    <row r="10" spans="1:14" ht="30" customHeight="1">
      <c r="A10" s="8" t="s">
        <v>76</v>
      </c>
      <c r="B10" s="70" t="s">
        <v>503</v>
      </c>
      <c r="C10" s="70" t="s">
        <v>504</v>
      </c>
      <c r="D10" s="8" t="s">
        <v>511</v>
      </c>
      <c r="E10" s="15"/>
      <c r="F10" s="15"/>
      <c r="G10" s="15"/>
      <c r="H10" s="15"/>
      <c r="I10" s="70" t="s">
        <v>615</v>
      </c>
      <c r="J10" s="8"/>
      <c r="K10" s="2" t="s">
        <v>50</v>
      </c>
      <c r="L10" s="2" t="s">
        <v>50</v>
      </c>
      <c r="M10" s="2" t="s">
        <v>50</v>
      </c>
      <c r="N10" s="2" t="s">
        <v>50</v>
      </c>
    </row>
    <row r="11" spans="1:14" ht="30" customHeight="1">
      <c r="A11" s="70" t="s">
        <v>76</v>
      </c>
      <c r="B11" s="70" t="s">
        <v>503</v>
      </c>
      <c r="C11" s="70" t="s">
        <v>606</v>
      </c>
      <c r="D11" s="70" t="s">
        <v>432</v>
      </c>
      <c r="E11" s="80"/>
      <c r="F11" s="80"/>
      <c r="G11" s="80"/>
      <c r="H11" s="80"/>
      <c r="I11" s="70" t="s">
        <v>616</v>
      </c>
      <c r="J11" s="70"/>
      <c r="K11" s="2" t="s">
        <v>50</v>
      </c>
      <c r="L11" s="2" t="s">
        <v>50</v>
      </c>
      <c r="M11" s="2" t="s">
        <v>50</v>
      </c>
      <c r="N11" s="2" t="s">
        <v>50</v>
      </c>
    </row>
    <row r="12" spans="1:14" ht="30" customHeight="1">
      <c r="A12" s="70" t="s">
        <v>76</v>
      </c>
      <c r="B12" s="70" t="s">
        <v>503</v>
      </c>
      <c r="C12" s="70" t="s">
        <v>607</v>
      </c>
      <c r="D12" s="70" t="s">
        <v>432</v>
      </c>
      <c r="E12" s="80"/>
      <c r="F12" s="80"/>
      <c r="G12" s="80"/>
      <c r="H12" s="80"/>
      <c r="I12" s="70" t="s">
        <v>617</v>
      </c>
      <c r="J12" s="70"/>
      <c r="K12" s="2" t="s">
        <v>50</v>
      </c>
      <c r="L12" s="2" t="s">
        <v>50</v>
      </c>
      <c r="M12" s="2" t="s">
        <v>50</v>
      </c>
      <c r="N12" s="2" t="s">
        <v>50</v>
      </c>
    </row>
    <row r="13" spans="1:14" ht="30" customHeight="1">
      <c r="A13" s="70" t="s">
        <v>76</v>
      </c>
      <c r="B13" s="70" t="s">
        <v>608</v>
      </c>
      <c r="C13" s="70" t="s">
        <v>609</v>
      </c>
      <c r="D13" s="70" t="s">
        <v>432</v>
      </c>
      <c r="E13" s="80"/>
      <c r="F13" s="80"/>
      <c r="G13" s="80"/>
      <c r="H13" s="80"/>
      <c r="I13" s="70" t="s">
        <v>618</v>
      </c>
      <c r="J13" s="70"/>
      <c r="K13" s="2" t="s">
        <v>50</v>
      </c>
      <c r="L13" s="2" t="s">
        <v>50</v>
      </c>
      <c r="M13" s="2" t="s">
        <v>50</v>
      </c>
      <c r="N13" s="2" t="s">
        <v>50</v>
      </c>
    </row>
    <row r="14" spans="1:14" ht="30" customHeight="1">
      <c r="A14" s="70" t="s">
        <v>76</v>
      </c>
      <c r="B14" s="70" t="s">
        <v>608</v>
      </c>
      <c r="C14" s="70" t="s">
        <v>610</v>
      </c>
      <c r="D14" s="70" t="s">
        <v>432</v>
      </c>
      <c r="E14" s="80"/>
      <c r="F14" s="80"/>
      <c r="G14" s="80"/>
      <c r="H14" s="80"/>
      <c r="I14" s="70" t="s">
        <v>619</v>
      </c>
      <c r="J14" s="70"/>
      <c r="K14" s="2" t="s">
        <v>50</v>
      </c>
      <c r="L14" s="2" t="s">
        <v>50</v>
      </c>
      <c r="M14" s="2" t="s">
        <v>50</v>
      </c>
      <c r="N14" s="2" t="s">
        <v>50</v>
      </c>
    </row>
    <row r="15" spans="1:14" ht="30" customHeight="1">
      <c r="A15" s="70" t="s">
        <v>76</v>
      </c>
      <c r="B15" s="70" t="s">
        <v>608</v>
      </c>
      <c r="C15" s="70" t="s">
        <v>611</v>
      </c>
      <c r="D15" s="70" t="s">
        <v>432</v>
      </c>
      <c r="E15" s="80"/>
      <c r="F15" s="80"/>
      <c r="G15" s="80"/>
      <c r="H15" s="80"/>
      <c r="I15" s="70" t="s">
        <v>620</v>
      </c>
      <c r="J15" s="70"/>
      <c r="K15" s="2" t="s">
        <v>50</v>
      </c>
      <c r="L15" s="2" t="s">
        <v>50</v>
      </c>
      <c r="M15" s="2" t="s">
        <v>50</v>
      </c>
      <c r="N15" s="2" t="s">
        <v>50</v>
      </c>
    </row>
    <row r="16" spans="1:14" ht="30" customHeight="1">
      <c r="A16" s="70" t="s">
        <v>76</v>
      </c>
      <c r="B16" s="70" t="s">
        <v>612</v>
      </c>
      <c r="C16" s="70" t="s">
        <v>505</v>
      </c>
      <c r="D16" s="70" t="s">
        <v>432</v>
      </c>
      <c r="E16" s="80"/>
      <c r="F16" s="80"/>
      <c r="G16" s="80"/>
      <c r="H16" s="80"/>
      <c r="I16" s="70" t="s">
        <v>621</v>
      </c>
      <c r="J16" s="70"/>
      <c r="K16" s="2" t="s">
        <v>50</v>
      </c>
      <c r="L16" s="2" t="s">
        <v>50</v>
      </c>
      <c r="M16" s="2" t="s">
        <v>50</v>
      </c>
      <c r="N16" s="2" t="s">
        <v>50</v>
      </c>
    </row>
    <row r="17" spans="1:14" ht="30" customHeight="1">
      <c r="A17" s="70" t="s">
        <v>76</v>
      </c>
      <c r="B17" s="70" t="s">
        <v>612</v>
      </c>
      <c r="C17" s="70" t="s">
        <v>613</v>
      </c>
      <c r="D17" s="70" t="s">
        <v>432</v>
      </c>
      <c r="E17" s="80"/>
      <c r="F17" s="80"/>
      <c r="G17" s="80"/>
      <c r="H17" s="80"/>
      <c r="I17" s="70" t="s">
        <v>622</v>
      </c>
      <c r="J17" s="70"/>
      <c r="K17" s="2" t="s">
        <v>50</v>
      </c>
      <c r="L17" s="2" t="s">
        <v>50</v>
      </c>
      <c r="M17" s="2" t="s">
        <v>50</v>
      </c>
      <c r="N17" s="2" t="s">
        <v>50</v>
      </c>
    </row>
    <row r="18" spans="1:14" ht="30" customHeight="1">
      <c r="A18" s="70" t="s">
        <v>76</v>
      </c>
      <c r="B18" s="70" t="s">
        <v>612</v>
      </c>
      <c r="C18" s="70" t="s">
        <v>614</v>
      </c>
      <c r="D18" s="70" t="s">
        <v>432</v>
      </c>
      <c r="E18" s="80"/>
      <c r="F18" s="80"/>
      <c r="G18" s="80"/>
      <c r="H18" s="80"/>
      <c r="I18" s="70" t="s">
        <v>623</v>
      </c>
      <c r="J18" s="70"/>
      <c r="K18" s="2" t="s">
        <v>50</v>
      </c>
      <c r="L18" s="2" t="s">
        <v>50</v>
      </c>
      <c r="M18" s="2" t="s">
        <v>50</v>
      </c>
      <c r="N18" s="2" t="s">
        <v>50</v>
      </c>
    </row>
    <row r="19" spans="1:14" ht="30" customHeight="1">
      <c r="A19" s="70" t="s">
        <v>76</v>
      </c>
      <c r="B19" s="70" t="s">
        <v>625</v>
      </c>
      <c r="C19" s="70" t="s">
        <v>624</v>
      </c>
      <c r="D19" s="70" t="s">
        <v>432</v>
      </c>
      <c r="E19" s="80"/>
      <c r="F19" s="80"/>
      <c r="G19" s="80"/>
      <c r="H19" s="80"/>
      <c r="I19" s="70" t="s">
        <v>637</v>
      </c>
      <c r="J19" s="70"/>
      <c r="K19" s="2" t="s">
        <v>50</v>
      </c>
      <c r="L19" s="2" t="s">
        <v>50</v>
      </c>
      <c r="M19" s="2" t="s">
        <v>50</v>
      </c>
      <c r="N19" s="2" t="s">
        <v>50</v>
      </c>
    </row>
    <row r="20" spans="1:14" ht="30" customHeight="1">
      <c r="A20" s="70" t="s">
        <v>76</v>
      </c>
      <c r="B20" s="70" t="s">
        <v>625</v>
      </c>
      <c r="C20" s="70" t="s">
        <v>626</v>
      </c>
      <c r="D20" s="70" t="s">
        <v>432</v>
      </c>
      <c r="E20" s="80"/>
      <c r="F20" s="80"/>
      <c r="G20" s="80"/>
      <c r="H20" s="80"/>
      <c r="I20" s="70" t="s">
        <v>638</v>
      </c>
      <c r="J20" s="70"/>
      <c r="K20" s="2" t="s">
        <v>50</v>
      </c>
      <c r="L20" s="2" t="s">
        <v>50</v>
      </c>
      <c r="M20" s="2" t="s">
        <v>50</v>
      </c>
      <c r="N20" s="2" t="s">
        <v>50</v>
      </c>
    </row>
    <row r="21" spans="1:14" ht="30" customHeight="1">
      <c r="A21" s="70" t="s">
        <v>76</v>
      </c>
      <c r="B21" s="70" t="s">
        <v>627</v>
      </c>
      <c r="C21" s="70" t="s">
        <v>629</v>
      </c>
      <c r="D21" s="70" t="s">
        <v>432</v>
      </c>
      <c r="E21" s="80"/>
      <c r="F21" s="80"/>
      <c r="G21" s="80"/>
      <c r="H21" s="80"/>
      <c r="I21" s="70" t="s">
        <v>639</v>
      </c>
      <c r="J21" s="70"/>
      <c r="K21" s="2" t="s">
        <v>50</v>
      </c>
      <c r="L21" s="2" t="s">
        <v>50</v>
      </c>
      <c r="M21" s="2" t="s">
        <v>50</v>
      </c>
      <c r="N21" s="2" t="s">
        <v>50</v>
      </c>
    </row>
    <row r="22" spans="1:14" ht="30" customHeight="1">
      <c r="A22" s="70" t="s">
        <v>76</v>
      </c>
      <c r="B22" s="70" t="s">
        <v>628</v>
      </c>
      <c r="C22" s="70" t="s">
        <v>630</v>
      </c>
      <c r="D22" s="70" t="s">
        <v>432</v>
      </c>
      <c r="E22" s="80"/>
      <c r="F22" s="80"/>
      <c r="G22" s="80"/>
      <c r="H22" s="80"/>
      <c r="I22" s="70" t="s">
        <v>640</v>
      </c>
      <c r="J22" s="70"/>
      <c r="K22" s="2" t="s">
        <v>50</v>
      </c>
      <c r="L22" s="2" t="s">
        <v>50</v>
      </c>
      <c r="M22" s="2" t="s">
        <v>50</v>
      </c>
      <c r="N22" s="2" t="s">
        <v>50</v>
      </c>
    </row>
    <row r="23" spans="1:14" ht="30" customHeight="1">
      <c r="A23" s="8" t="s">
        <v>181</v>
      </c>
      <c r="B23" s="8" t="s">
        <v>176</v>
      </c>
      <c r="C23" s="8" t="s">
        <v>180</v>
      </c>
      <c r="D23" s="8" t="s">
        <v>74</v>
      </c>
      <c r="E23" s="15"/>
      <c r="F23" s="15"/>
      <c r="G23" s="15"/>
      <c r="H23" s="15"/>
      <c r="I23" s="70" t="s">
        <v>641</v>
      </c>
      <c r="J23" s="8" t="s">
        <v>50</v>
      </c>
      <c r="K23" s="2" t="s">
        <v>50</v>
      </c>
      <c r="L23" s="2" t="s">
        <v>50</v>
      </c>
      <c r="M23" s="2" t="s">
        <v>50</v>
      </c>
      <c r="N23" s="2" t="s">
        <v>50</v>
      </c>
    </row>
    <row r="24" spans="1:14" ht="30" customHeight="1">
      <c r="A24" s="8" t="s">
        <v>230</v>
      </c>
      <c r="B24" s="8" t="s">
        <v>193</v>
      </c>
      <c r="C24" s="8" t="s">
        <v>180</v>
      </c>
      <c r="D24" s="8" t="s">
        <v>74</v>
      </c>
      <c r="E24" s="15"/>
      <c r="F24" s="15"/>
      <c r="G24" s="15"/>
      <c r="H24" s="15"/>
      <c r="I24" s="70" t="s">
        <v>642</v>
      </c>
      <c r="J24" s="8" t="s">
        <v>50</v>
      </c>
      <c r="K24" s="2" t="s">
        <v>50</v>
      </c>
      <c r="L24" s="2" t="s">
        <v>50</v>
      </c>
      <c r="M24" s="2" t="s">
        <v>50</v>
      </c>
      <c r="N24" s="2" t="s">
        <v>50</v>
      </c>
    </row>
    <row r="25" spans="1:14" ht="30" customHeight="1">
      <c r="A25" s="8" t="s">
        <v>231</v>
      </c>
      <c r="B25" s="8" t="s">
        <v>179</v>
      </c>
      <c r="C25" s="8" t="s">
        <v>180</v>
      </c>
      <c r="D25" s="8" t="s">
        <v>74</v>
      </c>
      <c r="E25" s="15"/>
      <c r="F25" s="15"/>
      <c r="G25" s="15"/>
      <c r="H25" s="15"/>
      <c r="I25" s="70" t="s">
        <v>643</v>
      </c>
      <c r="J25" s="8" t="s">
        <v>50</v>
      </c>
      <c r="K25" s="2" t="s">
        <v>50</v>
      </c>
      <c r="L25" s="2" t="s">
        <v>50</v>
      </c>
      <c r="M25" s="2" t="s">
        <v>50</v>
      </c>
      <c r="N25" s="2" t="s">
        <v>50</v>
      </c>
    </row>
    <row r="26" spans="1:14" ht="30" customHeight="1">
      <c r="A26" s="8" t="s">
        <v>206</v>
      </c>
      <c r="B26" s="8" t="s">
        <v>204</v>
      </c>
      <c r="C26" s="8" t="s">
        <v>205</v>
      </c>
      <c r="D26" s="8" t="s">
        <v>186</v>
      </c>
      <c r="E26" s="15"/>
      <c r="F26" s="15"/>
      <c r="G26" s="15"/>
      <c r="H26" s="15"/>
      <c r="I26" s="70" t="s">
        <v>644</v>
      </c>
      <c r="J26" s="8" t="s">
        <v>50</v>
      </c>
      <c r="K26" s="2" t="s">
        <v>215</v>
      </c>
      <c r="L26" s="2" t="s">
        <v>50</v>
      </c>
      <c r="M26" s="2" t="s">
        <v>50</v>
      </c>
      <c r="N26" s="2" t="s">
        <v>52</v>
      </c>
    </row>
    <row r="27" spans="1:14" ht="30" customHeight="1">
      <c r="A27" s="70" t="s">
        <v>182</v>
      </c>
      <c r="B27" s="70" t="s">
        <v>540</v>
      </c>
      <c r="C27" s="24" t="s">
        <v>539</v>
      </c>
      <c r="D27" s="70" t="s">
        <v>58</v>
      </c>
      <c r="E27" s="80"/>
      <c r="F27" s="80"/>
      <c r="G27" s="80"/>
      <c r="H27" s="80"/>
      <c r="I27" s="70" t="s">
        <v>645</v>
      </c>
      <c r="J27" s="70" t="s">
        <v>50</v>
      </c>
      <c r="K27" s="2" t="s">
        <v>50</v>
      </c>
      <c r="L27" s="2" t="s">
        <v>50</v>
      </c>
      <c r="M27" s="2" t="s">
        <v>50</v>
      </c>
      <c r="N27" s="2" t="s">
        <v>50</v>
      </c>
    </row>
    <row r="28" spans="1:14" ht="30" customHeight="1">
      <c r="A28" s="70" t="s">
        <v>182</v>
      </c>
      <c r="B28" s="70" t="s">
        <v>572</v>
      </c>
      <c r="C28" s="24"/>
      <c r="D28" s="70" t="s">
        <v>58</v>
      </c>
      <c r="E28" s="80"/>
      <c r="F28" s="80"/>
      <c r="G28" s="80"/>
      <c r="H28" s="80"/>
      <c r="I28" s="70" t="s">
        <v>646</v>
      </c>
      <c r="J28" s="70" t="s">
        <v>50</v>
      </c>
      <c r="K28" s="2" t="s">
        <v>50</v>
      </c>
      <c r="L28" s="2" t="s">
        <v>50</v>
      </c>
      <c r="M28" s="2" t="s">
        <v>50</v>
      </c>
      <c r="N28" s="2" t="s">
        <v>50</v>
      </c>
    </row>
    <row r="29" spans="1:14" ht="30" customHeight="1">
      <c r="A29" s="70" t="s">
        <v>182</v>
      </c>
      <c r="B29" s="24" t="s">
        <v>574</v>
      </c>
      <c r="C29" s="24" t="s">
        <v>575</v>
      </c>
      <c r="D29" s="70" t="s">
        <v>58</v>
      </c>
      <c r="E29" s="80"/>
      <c r="F29" s="80"/>
      <c r="G29" s="80"/>
      <c r="H29" s="80"/>
      <c r="I29" s="70" t="s">
        <v>647</v>
      </c>
      <c r="J29" s="70" t="s">
        <v>50</v>
      </c>
      <c r="K29" s="2" t="s">
        <v>50</v>
      </c>
      <c r="L29" s="2" t="s">
        <v>50</v>
      </c>
      <c r="M29" s="2" t="s">
        <v>50</v>
      </c>
      <c r="N29" s="2" t="s">
        <v>50</v>
      </c>
    </row>
    <row r="30" spans="1:14" ht="30" customHeight="1">
      <c r="A30" s="70" t="s">
        <v>182</v>
      </c>
      <c r="B30" s="24" t="s">
        <v>599</v>
      </c>
      <c r="C30" s="24" t="s">
        <v>601</v>
      </c>
      <c r="D30" s="70" t="s">
        <v>58</v>
      </c>
      <c r="E30" s="80"/>
      <c r="F30" s="80"/>
      <c r="G30" s="80"/>
      <c r="H30" s="80"/>
      <c r="I30" s="70" t="s">
        <v>648</v>
      </c>
      <c r="J30" s="70" t="s">
        <v>50</v>
      </c>
      <c r="K30" s="2" t="s">
        <v>50</v>
      </c>
      <c r="L30" s="2" t="s">
        <v>50</v>
      </c>
      <c r="M30" s="2" t="s">
        <v>50</v>
      </c>
      <c r="N30" s="2" t="s">
        <v>50</v>
      </c>
    </row>
    <row r="31" spans="1:14" ht="30" customHeight="1">
      <c r="A31" s="8"/>
      <c r="B31" s="8"/>
      <c r="C31" s="8"/>
      <c r="D31" s="8"/>
      <c r="E31" s="15"/>
      <c r="F31" s="15"/>
      <c r="G31" s="15"/>
      <c r="H31" s="15"/>
      <c r="I31" s="46"/>
      <c r="J31" s="8"/>
      <c r="K31" s="2"/>
      <c r="L31" s="2"/>
      <c r="M31" s="2"/>
      <c r="N31" s="2"/>
    </row>
    <row r="32" spans="1:14" ht="30" customHeight="1">
      <c r="A32" s="8"/>
      <c r="B32" s="8"/>
      <c r="C32" s="8"/>
      <c r="D32" s="8"/>
      <c r="E32" s="15"/>
      <c r="F32" s="15"/>
      <c r="G32" s="15"/>
      <c r="H32" s="15"/>
      <c r="I32" s="46"/>
      <c r="J32" s="8"/>
      <c r="K32" s="2"/>
      <c r="L32" s="2"/>
      <c r="M32" s="2"/>
      <c r="N32" s="2"/>
    </row>
    <row r="33" spans="1:14" ht="30" customHeight="1">
      <c r="A33" s="8"/>
      <c r="B33" s="8"/>
      <c r="C33" s="8"/>
      <c r="D33" s="8"/>
      <c r="E33" s="15"/>
      <c r="F33" s="15"/>
      <c r="G33" s="15"/>
      <c r="H33" s="15"/>
      <c r="I33" s="46"/>
      <c r="J33" s="8"/>
      <c r="K33" s="2"/>
      <c r="L33" s="2"/>
      <c r="M33" s="2"/>
      <c r="N33" s="2"/>
    </row>
    <row r="34" spans="1:14" ht="30" customHeight="1">
      <c r="A34" s="8"/>
      <c r="B34" s="8"/>
      <c r="C34" s="8"/>
      <c r="D34" s="8"/>
      <c r="E34" s="15"/>
      <c r="F34" s="15"/>
      <c r="G34" s="15"/>
      <c r="H34" s="15"/>
      <c r="I34" s="46"/>
      <c r="J34" s="8"/>
      <c r="K34" s="2"/>
      <c r="L34" s="2"/>
      <c r="M34" s="2"/>
      <c r="N34" s="2"/>
    </row>
    <row r="35" spans="1:14" ht="30" customHeight="1">
      <c r="A35" s="8"/>
      <c r="B35" s="8"/>
      <c r="C35" s="8"/>
      <c r="D35" s="8"/>
      <c r="E35" s="15"/>
      <c r="F35" s="15"/>
      <c r="G35" s="15"/>
      <c r="H35" s="15"/>
      <c r="I35" s="46"/>
      <c r="J35" s="8"/>
      <c r="K35" s="2"/>
      <c r="L35" s="2"/>
      <c r="M35" s="2"/>
      <c r="N35" s="2"/>
    </row>
    <row r="36" spans="1:14" ht="30" customHeight="1">
      <c r="A36" s="8"/>
      <c r="B36" s="8"/>
      <c r="C36" s="8"/>
      <c r="D36" s="8"/>
      <c r="E36" s="15"/>
      <c r="F36" s="15"/>
      <c r="G36" s="15"/>
      <c r="H36" s="15"/>
      <c r="I36" s="46"/>
      <c r="J36" s="8"/>
      <c r="K36" s="2"/>
      <c r="L36" s="2"/>
      <c r="M36" s="2"/>
      <c r="N36" s="2"/>
    </row>
    <row r="37" spans="1:14" ht="30" customHeight="1">
      <c r="A37" s="8"/>
      <c r="B37" s="8"/>
      <c r="C37" s="8"/>
      <c r="D37" s="8"/>
      <c r="E37" s="15"/>
      <c r="F37" s="15"/>
      <c r="G37" s="15"/>
      <c r="H37" s="15"/>
      <c r="I37" s="46"/>
      <c r="J37" s="8"/>
      <c r="K37" s="2"/>
      <c r="L37" s="2"/>
      <c r="M37" s="2"/>
      <c r="N37" s="2"/>
    </row>
    <row r="38" spans="1:14" ht="30" customHeight="1">
      <c r="A38" s="40"/>
      <c r="B38" s="40"/>
      <c r="C38" s="40"/>
      <c r="D38" s="40"/>
      <c r="E38" s="38"/>
      <c r="F38" s="38"/>
      <c r="G38" s="38"/>
      <c r="H38" s="38"/>
      <c r="I38" s="46"/>
      <c r="J38" s="40"/>
      <c r="K38" s="2"/>
      <c r="L38" s="2"/>
      <c r="M38" s="2"/>
      <c r="N38" s="2"/>
    </row>
    <row r="39" spans="1:14" ht="30" customHeight="1">
      <c r="A39" s="40"/>
      <c r="B39" s="46"/>
      <c r="C39" s="40"/>
      <c r="D39" s="40"/>
      <c r="E39" s="45"/>
      <c r="F39" s="45"/>
      <c r="G39" s="45"/>
      <c r="H39" s="45"/>
      <c r="I39" s="46"/>
      <c r="J39" s="40"/>
      <c r="K39" s="2"/>
      <c r="L39" s="2"/>
      <c r="M39" s="2"/>
      <c r="N39" s="2"/>
    </row>
    <row r="40" spans="1:14" ht="30" customHeight="1">
      <c r="A40" s="40"/>
      <c r="B40" s="46"/>
      <c r="C40" s="40"/>
      <c r="D40" s="40"/>
      <c r="E40" s="45"/>
      <c r="F40" s="45"/>
      <c r="G40" s="45"/>
      <c r="H40" s="45"/>
      <c r="I40" s="46"/>
      <c r="J40" s="40"/>
      <c r="K40" s="2"/>
      <c r="L40" s="2"/>
      <c r="M40" s="2"/>
      <c r="N40" s="2"/>
    </row>
    <row r="41" spans="1:14" ht="30" customHeight="1">
      <c r="A41" s="40"/>
      <c r="B41" s="46"/>
      <c r="C41" s="40"/>
      <c r="D41" s="40"/>
      <c r="E41" s="45"/>
      <c r="F41" s="45"/>
      <c r="G41" s="45"/>
      <c r="H41" s="45"/>
      <c r="I41" s="46"/>
      <c r="J41" s="40"/>
      <c r="K41" s="2"/>
      <c r="L41" s="2"/>
      <c r="M41" s="2"/>
      <c r="N41" s="2"/>
    </row>
    <row r="42" spans="1:14" ht="30" customHeight="1">
      <c r="A42" s="40"/>
      <c r="B42" s="46"/>
      <c r="C42" s="40"/>
      <c r="D42" s="40"/>
      <c r="E42" s="45"/>
      <c r="F42" s="45"/>
      <c r="G42" s="45"/>
      <c r="H42" s="45"/>
      <c r="I42" s="46"/>
      <c r="J42" s="40"/>
      <c r="K42" s="2"/>
      <c r="L42" s="2"/>
      <c r="M42" s="2"/>
      <c r="N42" s="2"/>
    </row>
    <row r="43" spans="1:14" ht="30" customHeight="1">
      <c r="A43" s="8"/>
      <c r="B43" s="8"/>
      <c r="C43" s="8"/>
      <c r="D43" s="8"/>
      <c r="E43" s="15"/>
      <c r="F43" s="15"/>
      <c r="G43" s="15"/>
      <c r="H43" s="15"/>
      <c r="I43" s="52"/>
      <c r="J43" s="8"/>
      <c r="K43" s="2"/>
      <c r="L43" s="2"/>
      <c r="M43" s="2"/>
      <c r="N43" s="2"/>
    </row>
    <row r="44" spans="1:14" ht="30" customHeight="1">
      <c r="A44" s="8"/>
      <c r="B44" s="8"/>
      <c r="C44" s="8"/>
      <c r="D44" s="8"/>
      <c r="E44" s="15"/>
      <c r="F44" s="15"/>
      <c r="G44" s="15"/>
      <c r="H44" s="15"/>
      <c r="I44" s="52"/>
      <c r="J44" s="8"/>
      <c r="K44" s="2"/>
      <c r="L44" s="2"/>
      <c r="M44" s="2"/>
      <c r="N44" s="2"/>
    </row>
    <row r="45" spans="1:14" ht="30" customHeight="1">
      <c r="A45" s="8"/>
      <c r="B45" s="43"/>
      <c r="C45" s="43"/>
      <c r="D45" s="8"/>
      <c r="E45" s="15"/>
      <c r="F45" s="15"/>
      <c r="G45" s="15"/>
      <c r="H45" s="15"/>
      <c r="I45" s="52"/>
      <c r="J45" s="8"/>
      <c r="K45" s="2"/>
      <c r="L45" s="2"/>
      <c r="M45" s="2"/>
      <c r="N45" s="2"/>
    </row>
    <row r="46" spans="1:14" ht="30" customHeight="1">
      <c r="A46" s="46"/>
      <c r="B46" s="43"/>
      <c r="C46" s="43"/>
      <c r="D46" s="43"/>
      <c r="E46" s="45"/>
      <c r="F46" s="45"/>
      <c r="G46" s="45"/>
      <c r="H46" s="45"/>
      <c r="I46" s="52"/>
      <c r="J46" s="46"/>
      <c r="K46" s="2"/>
      <c r="L46" s="2"/>
      <c r="M46" s="2"/>
      <c r="N46" s="2"/>
    </row>
    <row r="47" spans="1:14" ht="30" customHeight="1">
      <c r="A47" s="46"/>
      <c r="B47" s="43"/>
      <c r="C47" s="43"/>
      <c r="D47" s="43"/>
      <c r="E47" s="45"/>
      <c r="F47" s="45"/>
      <c r="G47" s="45"/>
      <c r="H47" s="45"/>
      <c r="I47" s="52"/>
      <c r="J47" s="46"/>
      <c r="K47" s="2"/>
      <c r="L47" s="2"/>
      <c r="M47" s="2"/>
      <c r="N47" s="2"/>
    </row>
    <row r="48" spans="1:14" ht="30" customHeight="1">
      <c r="A48" s="46"/>
      <c r="B48" s="46"/>
      <c r="C48" s="46"/>
      <c r="D48" s="46"/>
      <c r="E48" s="45"/>
      <c r="F48" s="45"/>
      <c r="G48" s="45"/>
      <c r="H48" s="45"/>
      <c r="I48" s="52"/>
      <c r="J48" s="46"/>
      <c r="K48" s="2"/>
      <c r="L48" s="2"/>
      <c r="M48" s="2"/>
      <c r="N48" s="2"/>
    </row>
    <row r="49" spans="1:14" ht="30" customHeight="1">
      <c r="A49" s="46"/>
      <c r="B49" s="46"/>
      <c r="C49" s="46"/>
      <c r="D49" s="46"/>
      <c r="E49" s="45"/>
      <c r="F49" s="45"/>
      <c r="G49" s="45"/>
      <c r="H49" s="45"/>
      <c r="I49" s="52"/>
      <c r="J49" s="46"/>
      <c r="K49" s="2"/>
      <c r="L49" s="2"/>
      <c r="M49" s="2"/>
      <c r="N49" s="2"/>
    </row>
    <row r="50" spans="1:14" ht="30" customHeight="1">
      <c r="A50" s="46"/>
      <c r="B50" s="43"/>
      <c r="C50" s="43"/>
      <c r="D50" s="46"/>
      <c r="E50" s="45"/>
      <c r="F50" s="45"/>
      <c r="G50" s="45"/>
      <c r="H50" s="45"/>
      <c r="I50" s="52"/>
      <c r="J50" s="46"/>
      <c r="K50" s="2"/>
      <c r="L50" s="2"/>
      <c r="M50" s="2"/>
      <c r="N50" s="2"/>
    </row>
    <row r="51" spans="1:14" ht="30" customHeight="1">
      <c r="A51" s="46"/>
      <c r="B51" s="43"/>
      <c r="C51" s="43"/>
      <c r="D51" s="46"/>
      <c r="E51" s="45"/>
      <c r="F51" s="45"/>
      <c r="G51" s="45"/>
      <c r="H51" s="45"/>
      <c r="I51" s="52"/>
      <c r="J51" s="46"/>
      <c r="K51" s="2"/>
      <c r="L51" s="2"/>
      <c r="M51" s="2"/>
      <c r="N51" s="2"/>
    </row>
    <row r="52" spans="1:14" ht="30" customHeight="1">
      <c r="A52" s="8"/>
      <c r="B52" s="8"/>
      <c r="C52" s="8"/>
      <c r="D52" s="8"/>
      <c r="E52" s="15"/>
      <c r="F52" s="15"/>
      <c r="G52" s="15"/>
      <c r="H52" s="15"/>
      <c r="I52" s="52"/>
      <c r="J52" s="8"/>
      <c r="K52" s="2"/>
      <c r="L52" s="2"/>
      <c r="M52" s="2"/>
      <c r="N52" s="2"/>
    </row>
    <row r="53" spans="1:14" ht="30" customHeight="1">
      <c r="A53" s="8"/>
      <c r="B53" s="8"/>
      <c r="C53" s="8"/>
      <c r="D53" s="8"/>
      <c r="E53" s="15"/>
      <c r="F53" s="15"/>
      <c r="G53" s="15"/>
      <c r="H53" s="15"/>
      <c r="I53" s="52"/>
      <c r="J53" s="8"/>
      <c r="K53" s="2"/>
      <c r="L53" s="2"/>
      <c r="M53" s="2"/>
      <c r="N53" s="2"/>
    </row>
    <row r="54" spans="1:14" ht="30" customHeight="1">
      <c r="A54" s="46"/>
      <c r="B54" s="43"/>
      <c r="C54" s="43"/>
      <c r="D54" s="46"/>
      <c r="E54" s="45"/>
      <c r="F54" s="45"/>
      <c r="G54" s="45"/>
      <c r="H54" s="45"/>
      <c r="I54" s="52"/>
      <c r="J54" s="46"/>
      <c r="K54" s="2"/>
      <c r="L54" s="2"/>
      <c r="M54" s="2"/>
      <c r="N54" s="2"/>
    </row>
    <row r="55" spans="1:14" ht="30" customHeight="1">
      <c r="A55" s="46"/>
      <c r="B55" s="43"/>
      <c r="C55" s="43"/>
      <c r="D55" s="46"/>
      <c r="E55" s="45"/>
      <c r="F55" s="45"/>
      <c r="G55" s="45"/>
      <c r="H55" s="45"/>
      <c r="I55" s="52"/>
      <c r="J55" s="46"/>
      <c r="K55" s="2"/>
      <c r="L55" s="2"/>
      <c r="M55" s="2"/>
      <c r="N55" s="2"/>
    </row>
    <row r="56" spans="1:14" ht="30" customHeight="1">
      <c r="A56" s="46"/>
      <c r="B56" s="52"/>
      <c r="C56" s="52"/>
      <c r="D56" s="46"/>
      <c r="E56" s="45"/>
      <c r="F56" s="45"/>
      <c r="G56" s="45"/>
      <c r="H56" s="45"/>
      <c r="I56" s="52"/>
      <c r="J56" s="46"/>
      <c r="K56" s="2"/>
      <c r="L56" s="2"/>
      <c r="M56" s="2"/>
      <c r="N56" s="2"/>
    </row>
    <row r="57" spans="1:14" ht="30" customHeight="1">
      <c r="A57" s="46"/>
      <c r="B57" s="52"/>
      <c r="C57" s="52"/>
      <c r="D57" s="46"/>
      <c r="E57" s="45"/>
      <c r="F57" s="45"/>
      <c r="G57" s="45"/>
      <c r="H57" s="45"/>
      <c r="I57" s="52"/>
      <c r="J57" s="46"/>
      <c r="K57" s="2"/>
      <c r="L57" s="2"/>
      <c r="M57" s="2"/>
      <c r="N57" s="2"/>
    </row>
    <row r="58" spans="1:14" ht="30" customHeight="1">
      <c r="A58" s="46"/>
      <c r="B58" s="51"/>
      <c r="C58" s="52"/>
      <c r="D58" s="52"/>
      <c r="E58" s="50"/>
      <c r="F58" s="50"/>
      <c r="G58" s="50"/>
      <c r="H58" s="50"/>
      <c r="I58" s="52"/>
      <c r="J58" s="46"/>
      <c r="K58" s="2"/>
      <c r="L58" s="2"/>
      <c r="M58" s="2"/>
      <c r="N58" s="2"/>
    </row>
    <row r="59" spans="1:14" ht="30" customHeight="1">
      <c r="A59" s="46"/>
      <c r="B59" s="49"/>
      <c r="C59" s="49"/>
      <c r="D59" s="49"/>
      <c r="E59" s="45"/>
      <c r="F59" s="45"/>
      <c r="G59" s="45"/>
      <c r="H59" s="50"/>
      <c r="I59" s="52"/>
      <c r="J59" s="46"/>
      <c r="K59" s="2"/>
      <c r="L59" s="2"/>
      <c r="M59" s="2"/>
      <c r="N59" s="2"/>
    </row>
    <row r="60" spans="1:14" ht="30" customHeight="1">
      <c r="A60" s="52"/>
      <c r="B60" s="49"/>
      <c r="C60" s="49"/>
      <c r="D60" s="49"/>
      <c r="E60" s="50"/>
      <c r="F60" s="50"/>
      <c r="G60" s="50"/>
      <c r="H60" s="50"/>
      <c r="I60" s="52"/>
      <c r="J60" s="52"/>
      <c r="K60" s="2"/>
      <c r="L60" s="2"/>
      <c r="M60" s="2"/>
      <c r="N60" s="2"/>
    </row>
    <row r="61" spans="1:14" ht="30" customHeight="1">
      <c r="A61" s="52"/>
      <c r="B61" s="49"/>
      <c r="C61" s="52"/>
      <c r="D61" s="49"/>
      <c r="E61" s="50"/>
      <c r="F61" s="50"/>
      <c r="G61" s="50"/>
      <c r="H61" s="50"/>
      <c r="I61" s="52"/>
      <c r="J61" s="52"/>
      <c r="K61" s="2"/>
      <c r="L61" s="2"/>
      <c r="M61" s="2"/>
      <c r="N61" s="2"/>
    </row>
    <row r="62" spans="1:14" ht="30" customHeight="1">
      <c r="A62" s="52"/>
      <c r="B62" s="52"/>
      <c r="C62" s="52"/>
      <c r="D62" s="52"/>
      <c r="E62" s="50"/>
      <c r="F62" s="50"/>
      <c r="G62" s="50"/>
      <c r="H62" s="50"/>
      <c r="I62" s="52"/>
      <c r="J62" s="52"/>
      <c r="K62" s="2"/>
      <c r="L62" s="2"/>
      <c r="M62" s="2"/>
      <c r="N62" s="2"/>
    </row>
    <row r="63" spans="1:14" ht="30" customHeight="1">
      <c r="A63" s="52"/>
      <c r="B63" s="52"/>
      <c r="C63" s="52"/>
      <c r="D63" s="52"/>
      <c r="E63" s="50"/>
      <c r="F63" s="50"/>
      <c r="G63" s="50"/>
      <c r="H63" s="50"/>
      <c r="I63" s="52"/>
      <c r="J63" s="52"/>
      <c r="K63" s="2"/>
      <c r="L63" s="2"/>
      <c r="M63" s="2"/>
      <c r="N63" s="2"/>
    </row>
    <row r="64" spans="1:14" ht="30" customHeight="1">
      <c r="A64" s="52"/>
      <c r="B64" s="52"/>
      <c r="C64" s="52"/>
      <c r="D64" s="52"/>
      <c r="E64" s="50"/>
      <c r="F64" s="50"/>
      <c r="G64" s="50"/>
      <c r="H64" s="50"/>
      <c r="I64" s="52"/>
      <c r="J64" s="52"/>
      <c r="K64" s="2"/>
      <c r="L64" s="2"/>
      <c r="M64" s="2"/>
      <c r="N64" s="2"/>
    </row>
    <row r="65" spans="1:14" ht="30" customHeight="1">
      <c r="A65" s="52"/>
      <c r="B65" s="52"/>
      <c r="C65" s="52"/>
      <c r="D65" s="52"/>
      <c r="E65" s="50"/>
      <c r="F65" s="50"/>
      <c r="G65" s="50"/>
      <c r="H65" s="50"/>
      <c r="I65" s="52"/>
      <c r="J65" s="52"/>
      <c r="K65" s="2"/>
      <c r="L65" s="2"/>
      <c r="M65" s="2"/>
      <c r="N65" s="2"/>
    </row>
    <row r="66" spans="1:14" ht="30" customHeight="1">
      <c r="A66" s="46"/>
      <c r="B66" s="46"/>
      <c r="C66" s="46"/>
      <c r="D66" s="46"/>
      <c r="E66" s="45"/>
      <c r="F66" s="45"/>
      <c r="G66" s="45"/>
      <c r="H66" s="45"/>
      <c r="I66" s="52"/>
      <c r="J66" s="46"/>
      <c r="K66" s="2"/>
      <c r="L66" s="2"/>
      <c r="M66" s="2"/>
      <c r="N66" s="2"/>
    </row>
    <row r="67" spans="1:14" ht="30" customHeight="1">
      <c r="A67" s="8"/>
      <c r="B67" s="8"/>
      <c r="C67" s="8"/>
      <c r="D67" s="8"/>
      <c r="E67" s="15"/>
      <c r="F67" s="15"/>
      <c r="G67" s="15"/>
      <c r="H67" s="15"/>
      <c r="I67" s="52"/>
      <c r="J67" s="8"/>
      <c r="K67" s="2"/>
      <c r="L67" s="2"/>
      <c r="M67" s="2"/>
      <c r="N67" s="2"/>
    </row>
    <row r="68" spans="1:14" ht="30" customHeight="1">
      <c r="A68" s="8"/>
      <c r="B68" s="8"/>
      <c r="C68" s="8"/>
      <c r="D68" s="8"/>
      <c r="E68" s="15"/>
      <c r="F68" s="15"/>
      <c r="G68" s="15"/>
      <c r="H68" s="15"/>
      <c r="I68" s="52"/>
      <c r="J68" s="8"/>
      <c r="K68" s="2"/>
      <c r="L68" s="2"/>
      <c r="M68" s="2"/>
      <c r="N68" s="2"/>
    </row>
    <row r="69" spans="1:14" ht="30" customHeight="1">
      <c r="A69" s="40"/>
      <c r="B69" s="52"/>
      <c r="C69" s="52"/>
      <c r="D69" s="52"/>
      <c r="E69" s="50"/>
      <c r="F69" s="50"/>
      <c r="G69" s="50"/>
      <c r="H69" s="50"/>
      <c r="I69" s="52"/>
      <c r="J69" s="40"/>
      <c r="K69" s="2"/>
      <c r="L69" s="2"/>
      <c r="M69" s="2"/>
      <c r="N69" s="2"/>
    </row>
    <row r="70" spans="1:14" ht="30" customHeight="1">
      <c r="A70" s="52"/>
      <c r="B70" s="49"/>
      <c r="C70" s="49"/>
      <c r="D70" s="49"/>
      <c r="E70" s="50"/>
      <c r="F70" s="50"/>
      <c r="G70" s="50"/>
      <c r="H70" s="50"/>
      <c r="I70" s="52"/>
      <c r="J70" s="52"/>
      <c r="K70" s="2"/>
      <c r="L70" s="2"/>
      <c r="M70" s="2"/>
      <c r="N70" s="2"/>
    </row>
    <row r="71" spans="1:14" ht="30" customHeight="1">
      <c r="A71" s="8"/>
      <c r="B71" s="8"/>
      <c r="C71" s="52"/>
      <c r="D71" s="8"/>
      <c r="E71" s="15"/>
      <c r="F71" s="15"/>
      <c r="G71" s="15"/>
      <c r="H71" s="15"/>
      <c r="I71" s="52"/>
      <c r="J71" s="8"/>
      <c r="K71" s="2"/>
      <c r="L71" s="2"/>
      <c r="M71" s="2"/>
      <c r="N71" s="2"/>
    </row>
    <row r="72" spans="1:14" ht="30" customHeight="1">
      <c r="A72" s="8"/>
      <c r="B72" s="8"/>
      <c r="C72" s="8"/>
      <c r="D72" s="8"/>
      <c r="E72" s="15"/>
      <c r="F72" s="15"/>
      <c r="G72" s="15"/>
      <c r="H72" s="15"/>
      <c r="I72" s="52"/>
      <c r="J72" s="8"/>
      <c r="K72" s="2"/>
      <c r="L72" s="2"/>
      <c r="M72" s="2"/>
      <c r="N72" s="2"/>
    </row>
    <row r="73" spans="1:14" ht="30" customHeight="1">
      <c r="A73" s="8"/>
      <c r="B73" s="8"/>
      <c r="C73" s="52"/>
      <c r="D73" s="8"/>
      <c r="E73" s="15"/>
      <c r="F73" s="15"/>
      <c r="G73" s="15"/>
      <c r="H73" s="15"/>
      <c r="I73" s="52"/>
      <c r="J73" s="8"/>
      <c r="K73" s="2"/>
      <c r="L73" s="2"/>
      <c r="M73" s="2"/>
      <c r="N73" s="2"/>
    </row>
    <row r="74" spans="1:14" ht="30" customHeight="1">
      <c r="A74" s="52"/>
      <c r="B74" s="52"/>
      <c r="C74" s="52"/>
      <c r="D74" s="52"/>
      <c r="E74" s="50"/>
      <c r="F74" s="50"/>
      <c r="G74" s="50"/>
      <c r="H74" s="50"/>
      <c r="I74" s="52"/>
      <c r="J74" s="52"/>
      <c r="K74" s="2"/>
      <c r="L74" s="2"/>
      <c r="M74" s="2"/>
      <c r="N74" s="2"/>
    </row>
    <row r="75" spans="1:14" ht="30" customHeight="1">
      <c r="A75" s="8"/>
      <c r="B75" s="8"/>
      <c r="C75" s="8"/>
      <c r="D75" s="8"/>
      <c r="E75" s="15"/>
      <c r="F75" s="15"/>
      <c r="G75" s="15"/>
      <c r="H75" s="15"/>
      <c r="I75" s="52"/>
      <c r="J75" s="8"/>
      <c r="K75" s="2"/>
      <c r="L75" s="2"/>
      <c r="M75" s="2"/>
      <c r="N75" s="2"/>
    </row>
    <row r="76" spans="1:14" ht="30" customHeight="1">
      <c r="A76" s="8"/>
      <c r="B76" s="8"/>
      <c r="C76" s="52"/>
      <c r="D76" s="8"/>
      <c r="E76" s="15"/>
      <c r="F76" s="15"/>
      <c r="G76" s="15"/>
      <c r="H76" s="15"/>
      <c r="I76" s="52"/>
      <c r="J76" s="8"/>
      <c r="K76" s="2"/>
      <c r="L76" s="2"/>
      <c r="M76" s="2"/>
      <c r="N76" s="2"/>
    </row>
    <row r="77" spans="1:14" ht="30" customHeight="1">
      <c r="A77" s="8"/>
      <c r="B77" s="52"/>
      <c r="C77" s="52"/>
      <c r="D77" s="8"/>
      <c r="E77" s="15"/>
      <c r="F77" s="15"/>
      <c r="G77" s="15"/>
      <c r="H77" s="15"/>
      <c r="I77" s="52"/>
      <c r="J77" s="8"/>
      <c r="K77" s="2"/>
      <c r="L77" s="2"/>
      <c r="M77" s="2"/>
      <c r="N77" s="2"/>
    </row>
    <row r="78" spans="1:14" ht="30" customHeight="1">
      <c r="A78" s="8"/>
      <c r="B78" s="8"/>
      <c r="C78" s="49"/>
      <c r="D78" s="8"/>
      <c r="E78" s="15"/>
      <c r="F78" s="15"/>
      <c r="G78" s="15"/>
      <c r="H78" s="15"/>
      <c r="I78" s="52"/>
      <c r="J78" s="8"/>
      <c r="K78" s="2"/>
      <c r="L78" s="2"/>
      <c r="M78" s="2"/>
      <c r="N78" s="2"/>
    </row>
    <row r="79" spans="1:14" ht="30" customHeight="1">
      <c r="A79" s="52"/>
      <c r="B79" s="52"/>
      <c r="C79" s="52"/>
      <c r="D79" s="52"/>
      <c r="E79" s="50"/>
      <c r="F79" s="50"/>
      <c r="G79" s="50"/>
      <c r="H79" s="50"/>
      <c r="I79" s="52"/>
      <c r="J79" s="52"/>
      <c r="K79" s="2"/>
      <c r="L79" s="2"/>
      <c r="M79" s="2"/>
      <c r="N79" s="2"/>
    </row>
    <row r="80" spans="1:14" ht="30" customHeight="1">
      <c r="A80" s="52"/>
      <c r="B80" s="52"/>
      <c r="C80" s="52"/>
      <c r="D80" s="52"/>
      <c r="E80" s="50"/>
      <c r="F80" s="50"/>
      <c r="G80" s="50"/>
      <c r="H80" s="50"/>
      <c r="I80" s="52"/>
      <c r="J80" s="52"/>
      <c r="K80" s="2"/>
      <c r="L80" s="2"/>
      <c r="M80" s="2"/>
      <c r="N80" s="2"/>
    </row>
    <row r="81" spans="1:14" ht="30" customHeight="1">
      <c r="A81" s="52"/>
      <c r="B81" s="52"/>
      <c r="C81" s="52"/>
      <c r="D81" s="52"/>
      <c r="E81" s="50"/>
      <c r="F81" s="50"/>
      <c r="G81" s="50"/>
      <c r="H81" s="50"/>
      <c r="I81" s="52"/>
      <c r="J81" s="52"/>
      <c r="K81" s="2"/>
      <c r="L81" s="2"/>
      <c r="M81" s="2"/>
      <c r="N81" s="2"/>
    </row>
    <row r="82" spans="1:14" ht="30" customHeight="1">
      <c r="A82" s="52"/>
      <c r="B82" s="52"/>
      <c r="C82" s="52"/>
      <c r="D82" s="52"/>
      <c r="E82" s="50"/>
      <c r="F82" s="50"/>
      <c r="G82" s="50"/>
      <c r="H82" s="50"/>
      <c r="I82" s="52"/>
      <c r="J82" s="52"/>
      <c r="K82" s="2"/>
      <c r="L82" s="2"/>
      <c r="M82" s="2"/>
      <c r="N82" s="2"/>
    </row>
    <row r="83" spans="1:14" ht="30" customHeight="1">
      <c r="A83" s="46"/>
      <c r="B83" s="61"/>
      <c r="C83" s="46"/>
      <c r="D83" s="61"/>
      <c r="E83" s="45"/>
      <c r="F83" s="45"/>
      <c r="G83" s="45"/>
      <c r="H83" s="60"/>
      <c r="I83" s="61"/>
      <c r="J83" s="46"/>
      <c r="K83" s="2"/>
      <c r="L83" s="2"/>
      <c r="M83" s="2"/>
      <c r="N83" s="2"/>
    </row>
    <row r="84" spans="1:14" ht="30" customHeight="1">
      <c r="A84" s="8"/>
      <c r="B84" s="61"/>
      <c r="C84" s="8"/>
      <c r="D84" s="61"/>
      <c r="E84" s="15"/>
      <c r="F84" s="15"/>
      <c r="G84" s="15"/>
      <c r="H84" s="60"/>
      <c r="I84" s="61"/>
      <c r="J84" s="8"/>
      <c r="K84" s="2"/>
      <c r="L84" s="2"/>
      <c r="M84" s="2"/>
      <c r="N84" s="2"/>
    </row>
    <row r="85" spans="1:14" ht="30" customHeight="1">
      <c r="A85" s="8"/>
      <c r="B85" s="59"/>
      <c r="C85" s="8"/>
      <c r="D85" s="59"/>
      <c r="E85" s="15"/>
      <c r="F85" s="15"/>
      <c r="G85" s="15"/>
      <c r="H85" s="60"/>
      <c r="I85" s="61"/>
      <c r="J85" s="8"/>
      <c r="K85" s="2"/>
      <c r="L85" s="2"/>
      <c r="M85" s="2"/>
      <c r="N85" s="2"/>
    </row>
    <row r="86" spans="1:14" ht="30" customHeight="1">
      <c r="A86" s="8"/>
      <c r="B86" s="59"/>
      <c r="C86" s="8"/>
      <c r="D86" s="59"/>
      <c r="E86" s="15"/>
      <c r="F86" s="15"/>
      <c r="G86" s="15"/>
      <c r="H86" s="60"/>
      <c r="I86" s="61"/>
      <c r="J86" s="8"/>
      <c r="K86" s="2"/>
      <c r="L86" s="2"/>
      <c r="M86" s="2"/>
      <c r="N86" s="2"/>
    </row>
    <row r="87" spans="1:14" ht="30" customHeight="1">
      <c r="A87" s="8"/>
      <c r="B87" s="8"/>
      <c r="C87" s="8"/>
      <c r="D87" s="8"/>
      <c r="E87" s="15"/>
      <c r="F87" s="15"/>
      <c r="G87" s="15"/>
      <c r="H87" s="15"/>
      <c r="I87" s="8"/>
      <c r="J87" s="8"/>
      <c r="K87" s="2"/>
      <c r="L87" s="2"/>
      <c r="M87" s="2"/>
      <c r="N87" s="2"/>
    </row>
    <row r="88" spans="1:14" ht="30" customHeight="1">
      <c r="A88" s="8"/>
      <c r="B88" s="8"/>
      <c r="C88" s="8"/>
      <c r="D88" s="8"/>
      <c r="E88" s="15"/>
      <c r="F88" s="15"/>
      <c r="G88" s="15"/>
      <c r="H88" s="15"/>
      <c r="I88" s="8"/>
      <c r="J88" s="8"/>
      <c r="K88" s="2"/>
      <c r="L88" s="2"/>
      <c r="M88" s="2"/>
      <c r="N88" s="2"/>
    </row>
  </sheetData>
  <mergeCells count="2">
    <mergeCell ref="A1:J1"/>
    <mergeCell ref="A2:M2"/>
  </mergeCells>
  <phoneticPr fontId="3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A1:AY247"/>
  <sheetViews>
    <sheetView workbookViewId="0">
      <selection activeCell="J255" sqref="J255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08" t="s">
        <v>448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51" ht="30" customHeight="1">
      <c r="A2" s="110" t="str">
        <f>공종별집계표!A2</f>
        <v>[ 공사명 : 동두천 보산동 경관조명 특화거리 조성공사 - 경관조명 구조물공사 및 조경용 화단 ]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51" ht="30" customHeight="1">
      <c r="A3" s="111" t="s">
        <v>1</v>
      </c>
      <c r="B3" s="111" t="s">
        <v>2</v>
      </c>
      <c r="C3" s="111" t="s">
        <v>3</v>
      </c>
      <c r="D3" s="111" t="s">
        <v>4</v>
      </c>
      <c r="E3" s="111" t="s">
        <v>5</v>
      </c>
      <c r="F3" s="111"/>
      <c r="G3" s="111" t="s">
        <v>8</v>
      </c>
      <c r="H3" s="111"/>
      <c r="I3" s="111" t="s">
        <v>9</v>
      </c>
      <c r="J3" s="111"/>
      <c r="K3" s="111" t="s">
        <v>10</v>
      </c>
      <c r="L3" s="111"/>
      <c r="M3" s="111" t="s">
        <v>11</v>
      </c>
      <c r="N3" s="121" t="s">
        <v>105</v>
      </c>
      <c r="O3" s="113" t="s">
        <v>19</v>
      </c>
      <c r="P3" s="113" t="s">
        <v>21</v>
      </c>
      <c r="Q3" s="113" t="s">
        <v>22</v>
      </c>
      <c r="R3" s="113" t="s">
        <v>23</v>
      </c>
      <c r="S3" s="113" t="s">
        <v>24</v>
      </c>
      <c r="T3" s="113" t="s">
        <v>25</v>
      </c>
      <c r="U3" s="113" t="s">
        <v>26</v>
      </c>
      <c r="V3" s="113" t="s">
        <v>27</v>
      </c>
      <c r="W3" s="113" t="s">
        <v>28</v>
      </c>
      <c r="X3" s="113" t="s">
        <v>29</v>
      </c>
      <c r="Y3" s="113" t="s">
        <v>30</v>
      </c>
      <c r="Z3" s="113" t="s">
        <v>31</v>
      </c>
      <c r="AA3" s="113" t="s">
        <v>32</v>
      </c>
      <c r="AB3" s="113" t="s">
        <v>33</v>
      </c>
      <c r="AC3" s="113" t="s">
        <v>34</v>
      </c>
      <c r="AD3" s="113" t="s">
        <v>35</v>
      </c>
      <c r="AE3" s="113" t="s">
        <v>36</v>
      </c>
      <c r="AF3" s="113" t="s">
        <v>37</v>
      </c>
      <c r="AG3" s="113" t="s">
        <v>38</v>
      </c>
      <c r="AH3" s="113" t="s">
        <v>39</v>
      </c>
      <c r="AI3" s="113" t="s">
        <v>40</v>
      </c>
      <c r="AJ3" s="113" t="s">
        <v>41</v>
      </c>
      <c r="AK3" s="113" t="s">
        <v>42</v>
      </c>
      <c r="AL3" s="113" t="s">
        <v>43</v>
      </c>
      <c r="AM3" s="113" t="s">
        <v>44</v>
      </c>
      <c r="AN3" s="113" t="s">
        <v>45</v>
      </c>
      <c r="AO3" s="113" t="s">
        <v>46</v>
      </c>
      <c r="AP3" s="113" t="s">
        <v>106</v>
      </c>
      <c r="AQ3" s="113" t="s">
        <v>107</v>
      </c>
      <c r="AR3" s="113" t="s">
        <v>108</v>
      </c>
      <c r="AS3" s="113" t="s">
        <v>109</v>
      </c>
      <c r="AT3" s="113" t="s">
        <v>110</v>
      </c>
      <c r="AU3" s="113" t="s">
        <v>111</v>
      </c>
      <c r="AV3" s="113" t="s">
        <v>47</v>
      </c>
      <c r="AW3" s="113" t="s">
        <v>112</v>
      </c>
      <c r="AX3" s="1" t="s">
        <v>104</v>
      </c>
      <c r="AY3" s="1" t="s">
        <v>20</v>
      </c>
    </row>
    <row r="4" spans="1:51" ht="30" customHeight="1">
      <c r="A4" s="111"/>
      <c r="B4" s="111"/>
      <c r="C4" s="111"/>
      <c r="D4" s="111"/>
      <c r="E4" s="4" t="s">
        <v>6</v>
      </c>
      <c r="F4" s="4" t="s">
        <v>7</v>
      </c>
      <c r="G4" s="4" t="s">
        <v>6</v>
      </c>
      <c r="H4" s="4" t="s">
        <v>7</v>
      </c>
      <c r="I4" s="4" t="s">
        <v>6</v>
      </c>
      <c r="J4" s="4" t="s">
        <v>7</v>
      </c>
      <c r="K4" s="4" t="s">
        <v>6</v>
      </c>
      <c r="L4" s="4" t="s">
        <v>7</v>
      </c>
      <c r="M4" s="111"/>
      <c r="N4" s="121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</row>
    <row r="5" spans="1:51" ht="30" customHeight="1">
      <c r="A5" s="114" t="s">
        <v>422</v>
      </c>
      <c r="B5" s="114"/>
      <c r="C5" s="114"/>
      <c r="D5" s="114"/>
      <c r="E5" s="117"/>
      <c r="F5" s="116"/>
      <c r="G5" s="117"/>
      <c r="H5" s="116"/>
      <c r="I5" s="117"/>
      <c r="J5" s="116"/>
      <c r="K5" s="117"/>
      <c r="L5" s="116"/>
      <c r="M5" s="114"/>
      <c r="N5" s="1" t="s">
        <v>57</v>
      </c>
    </row>
    <row r="6" spans="1:51" ht="30" customHeight="1">
      <c r="A6" s="8" t="s">
        <v>114</v>
      </c>
      <c r="B6" s="8" t="s">
        <v>115</v>
      </c>
      <c r="C6" s="8" t="s">
        <v>72</v>
      </c>
      <c r="D6" s="9">
        <v>0.12</v>
      </c>
      <c r="E6" s="14"/>
      <c r="F6" s="15"/>
      <c r="G6" s="14"/>
      <c r="H6" s="15"/>
      <c r="I6" s="14"/>
      <c r="J6" s="15"/>
      <c r="K6" s="14"/>
      <c r="L6" s="15"/>
      <c r="M6" s="8" t="s">
        <v>50</v>
      </c>
      <c r="N6" s="2" t="s">
        <v>57</v>
      </c>
      <c r="O6" s="2" t="s">
        <v>116</v>
      </c>
      <c r="P6" s="2" t="s">
        <v>53</v>
      </c>
      <c r="Q6" s="2" t="s">
        <v>53</v>
      </c>
      <c r="R6" s="2" t="s">
        <v>52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50</v>
      </c>
      <c r="AW6" s="2" t="s">
        <v>117</v>
      </c>
      <c r="AX6" s="2" t="s">
        <v>50</v>
      </c>
      <c r="AY6" s="2" t="s">
        <v>50</v>
      </c>
    </row>
    <row r="7" spans="1:51" ht="30" customHeight="1">
      <c r="A7" s="8" t="s">
        <v>114</v>
      </c>
      <c r="B7" s="8" t="s">
        <v>118</v>
      </c>
      <c r="C7" s="8" t="s">
        <v>72</v>
      </c>
      <c r="D7" s="9">
        <v>0.12</v>
      </c>
      <c r="E7" s="14"/>
      <c r="F7" s="15"/>
      <c r="G7" s="14"/>
      <c r="H7" s="15"/>
      <c r="I7" s="14"/>
      <c r="J7" s="15"/>
      <c r="K7" s="14"/>
      <c r="L7" s="15"/>
      <c r="M7" s="8" t="s">
        <v>50</v>
      </c>
      <c r="N7" s="2" t="s">
        <v>57</v>
      </c>
      <c r="O7" s="2" t="s">
        <v>119</v>
      </c>
      <c r="P7" s="2" t="s">
        <v>53</v>
      </c>
      <c r="Q7" s="2" t="s">
        <v>53</v>
      </c>
      <c r="R7" s="2" t="s">
        <v>52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50</v>
      </c>
      <c r="AW7" s="2" t="s">
        <v>120</v>
      </c>
      <c r="AX7" s="2" t="s">
        <v>50</v>
      </c>
      <c r="AY7" s="2" t="s">
        <v>50</v>
      </c>
    </row>
    <row r="8" spans="1:51" ht="30" customHeight="1">
      <c r="A8" s="8" t="s">
        <v>114</v>
      </c>
      <c r="B8" s="8" t="s">
        <v>121</v>
      </c>
      <c r="C8" s="8" t="s">
        <v>72</v>
      </c>
      <c r="D8" s="9">
        <v>0.24</v>
      </c>
      <c r="E8" s="14"/>
      <c r="F8" s="15"/>
      <c r="G8" s="14"/>
      <c r="H8" s="15"/>
      <c r="I8" s="14"/>
      <c r="J8" s="15"/>
      <c r="K8" s="14"/>
      <c r="L8" s="15"/>
      <c r="M8" s="8" t="s">
        <v>50</v>
      </c>
      <c r="N8" s="2" t="s">
        <v>57</v>
      </c>
      <c r="O8" s="2" t="s">
        <v>122</v>
      </c>
      <c r="P8" s="2" t="s">
        <v>53</v>
      </c>
      <c r="Q8" s="2" t="s">
        <v>53</v>
      </c>
      <c r="R8" s="2" t="s">
        <v>52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50</v>
      </c>
      <c r="AW8" s="2" t="s">
        <v>123</v>
      </c>
      <c r="AX8" s="2" t="s">
        <v>50</v>
      </c>
      <c r="AY8" s="2" t="s">
        <v>50</v>
      </c>
    </row>
    <row r="9" spans="1:51" ht="30" customHeight="1">
      <c r="A9" s="8" t="s">
        <v>114</v>
      </c>
      <c r="B9" s="8" t="s">
        <v>124</v>
      </c>
      <c r="C9" s="8" t="s">
        <v>72</v>
      </c>
      <c r="D9" s="9">
        <v>0.24</v>
      </c>
      <c r="E9" s="14"/>
      <c r="F9" s="15"/>
      <c r="G9" s="14"/>
      <c r="H9" s="15"/>
      <c r="I9" s="14"/>
      <c r="J9" s="15"/>
      <c r="K9" s="14"/>
      <c r="L9" s="15"/>
      <c r="M9" s="8" t="s">
        <v>50</v>
      </c>
      <c r="N9" s="2" t="s">
        <v>57</v>
      </c>
      <c r="O9" s="2" t="s">
        <v>125</v>
      </c>
      <c r="P9" s="2" t="s">
        <v>53</v>
      </c>
      <c r="Q9" s="2" t="s">
        <v>53</v>
      </c>
      <c r="R9" s="2" t="s">
        <v>52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50</v>
      </c>
      <c r="AW9" s="2" t="s">
        <v>126</v>
      </c>
      <c r="AX9" s="2" t="s">
        <v>50</v>
      </c>
      <c r="AY9" s="2" t="s">
        <v>50</v>
      </c>
    </row>
    <row r="10" spans="1:51" ht="30" customHeight="1">
      <c r="A10" s="8" t="s">
        <v>114</v>
      </c>
      <c r="B10" s="8" t="s">
        <v>127</v>
      </c>
      <c r="C10" s="8" t="s">
        <v>72</v>
      </c>
      <c r="D10" s="9">
        <v>0.12</v>
      </c>
      <c r="E10" s="14"/>
      <c r="F10" s="15"/>
      <c r="G10" s="14"/>
      <c r="H10" s="15"/>
      <c r="I10" s="14"/>
      <c r="J10" s="15"/>
      <c r="K10" s="14"/>
      <c r="L10" s="15"/>
      <c r="M10" s="8" t="s">
        <v>50</v>
      </c>
      <c r="N10" s="2" t="s">
        <v>57</v>
      </c>
      <c r="O10" s="2" t="s">
        <v>128</v>
      </c>
      <c r="P10" s="2" t="s">
        <v>53</v>
      </c>
      <c r="Q10" s="2" t="s">
        <v>53</v>
      </c>
      <c r="R10" s="2" t="s">
        <v>52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50</v>
      </c>
      <c r="AW10" s="2" t="s">
        <v>129</v>
      </c>
      <c r="AX10" s="2" t="s">
        <v>50</v>
      </c>
      <c r="AY10" s="2" t="s">
        <v>50</v>
      </c>
    </row>
    <row r="11" spans="1:51" ht="30" customHeight="1">
      <c r="A11" s="8" t="s">
        <v>114</v>
      </c>
      <c r="B11" s="8" t="s">
        <v>130</v>
      </c>
      <c r="C11" s="8" t="s">
        <v>72</v>
      </c>
      <c r="D11" s="9">
        <v>0.24</v>
      </c>
      <c r="E11" s="14"/>
      <c r="F11" s="15"/>
      <c r="G11" s="14"/>
      <c r="H11" s="15"/>
      <c r="I11" s="14"/>
      <c r="J11" s="15"/>
      <c r="K11" s="14"/>
      <c r="L11" s="15"/>
      <c r="M11" s="8" t="s">
        <v>50</v>
      </c>
      <c r="N11" s="2" t="s">
        <v>57</v>
      </c>
      <c r="O11" s="2" t="s">
        <v>131</v>
      </c>
      <c r="P11" s="2" t="s">
        <v>53</v>
      </c>
      <c r="Q11" s="2" t="s">
        <v>53</v>
      </c>
      <c r="R11" s="2" t="s">
        <v>52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50</v>
      </c>
      <c r="AW11" s="2" t="s">
        <v>132</v>
      </c>
      <c r="AX11" s="2" t="s">
        <v>50</v>
      </c>
      <c r="AY11" s="2" t="s">
        <v>50</v>
      </c>
    </row>
    <row r="12" spans="1:51" ht="30" customHeight="1">
      <c r="A12" s="8" t="s">
        <v>114</v>
      </c>
      <c r="B12" s="8" t="s">
        <v>133</v>
      </c>
      <c r="C12" s="8" t="s">
        <v>72</v>
      </c>
      <c r="D12" s="9">
        <v>0.36</v>
      </c>
      <c r="E12" s="14"/>
      <c r="F12" s="15"/>
      <c r="G12" s="14"/>
      <c r="H12" s="15"/>
      <c r="I12" s="14"/>
      <c r="J12" s="15"/>
      <c r="K12" s="14"/>
      <c r="L12" s="15"/>
      <c r="M12" s="8" t="s">
        <v>50</v>
      </c>
      <c r="N12" s="2" t="s">
        <v>57</v>
      </c>
      <c r="O12" s="2" t="s">
        <v>134</v>
      </c>
      <c r="P12" s="2" t="s">
        <v>53</v>
      </c>
      <c r="Q12" s="2" t="s">
        <v>53</v>
      </c>
      <c r="R12" s="2" t="s">
        <v>52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50</v>
      </c>
      <c r="AW12" s="2" t="s">
        <v>135</v>
      </c>
      <c r="AX12" s="2" t="s">
        <v>50</v>
      </c>
      <c r="AY12" s="2" t="s">
        <v>50</v>
      </c>
    </row>
    <row r="13" spans="1:51" ht="30" customHeight="1">
      <c r="A13" s="8" t="s">
        <v>114</v>
      </c>
      <c r="B13" s="8" t="s">
        <v>136</v>
      </c>
      <c r="C13" s="8" t="s">
        <v>72</v>
      </c>
      <c r="D13" s="9">
        <v>0.36</v>
      </c>
      <c r="E13" s="14"/>
      <c r="F13" s="15"/>
      <c r="G13" s="14"/>
      <c r="H13" s="15"/>
      <c r="I13" s="14"/>
      <c r="J13" s="15"/>
      <c r="K13" s="14"/>
      <c r="L13" s="15"/>
      <c r="M13" s="8" t="s">
        <v>50</v>
      </c>
      <c r="N13" s="2" t="s">
        <v>57</v>
      </c>
      <c r="O13" s="2" t="s">
        <v>137</v>
      </c>
      <c r="P13" s="2" t="s">
        <v>53</v>
      </c>
      <c r="Q13" s="2" t="s">
        <v>53</v>
      </c>
      <c r="R13" s="2" t="s">
        <v>52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50</v>
      </c>
      <c r="AW13" s="2" t="s">
        <v>138</v>
      </c>
      <c r="AX13" s="2" t="s">
        <v>50</v>
      </c>
      <c r="AY13" s="2" t="s">
        <v>50</v>
      </c>
    </row>
    <row r="14" spans="1:51" ht="30" customHeight="1">
      <c r="A14" s="8" t="s">
        <v>114</v>
      </c>
      <c r="B14" s="8" t="s">
        <v>139</v>
      </c>
      <c r="C14" s="8" t="s">
        <v>140</v>
      </c>
      <c r="D14" s="9">
        <v>0.42</v>
      </c>
      <c r="E14" s="14"/>
      <c r="F14" s="15"/>
      <c r="G14" s="14"/>
      <c r="H14" s="15"/>
      <c r="I14" s="14"/>
      <c r="J14" s="15"/>
      <c r="K14" s="14"/>
      <c r="L14" s="15"/>
      <c r="M14" s="8" t="s">
        <v>50</v>
      </c>
      <c r="N14" s="2" t="s">
        <v>57</v>
      </c>
      <c r="O14" s="2" t="s">
        <v>141</v>
      </c>
      <c r="P14" s="2" t="s">
        <v>53</v>
      </c>
      <c r="Q14" s="2" t="s">
        <v>53</v>
      </c>
      <c r="R14" s="2" t="s">
        <v>52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50</v>
      </c>
      <c r="AW14" s="2" t="s">
        <v>142</v>
      </c>
      <c r="AX14" s="2" t="s">
        <v>50</v>
      </c>
      <c r="AY14" s="2" t="s">
        <v>50</v>
      </c>
    </row>
    <row r="15" spans="1:51" ht="30" customHeight="1">
      <c r="A15" s="8" t="s">
        <v>54</v>
      </c>
      <c r="B15" s="8" t="s">
        <v>143</v>
      </c>
      <c r="C15" s="8" t="s">
        <v>56</v>
      </c>
      <c r="D15" s="9">
        <v>1</v>
      </c>
      <c r="E15" s="44"/>
      <c r="F15" s="15"/>
      <c r="G15" s="44"/>
      <c r="H15" s="15"/>
      <c r="I15" s="44"/>
      <c r="J15" s="15"/>
      <c r="K15" s="14"/>
      <c r="L15" s="15"/>
      <c r="M15" s="8" t="s">
        <v>50</v>
      </c>
      <c r="N15" s="2" t="s">
        <v>57</v>
      </c>
      <c r="O15" s="2" t="s">
        <v>144</v>
      </c>
      <c r="P15" s="2" t="s">
        <v>52</v>
      </c>
      <c r="Q15" s="2" t="s">
        <v>53</v>
      </c>
      <c r="R15" s="2" t="s">
        <v>53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50</v>
      </c>
      <c r="AW15" s="2" t="s">
        <v>145</v>
      </c>
      <c r="AX15" s="2" t="s">
        <v>50</v>
      </c>
      <c r="AY15" s="2" t="s">
        <v>50</v>
      </c>
    </row>
    <row r="16" spans="1:51" ht="30" customHeight="1">
      <c r="A16" s="8" t="s">
        <v>113</v>
      </c>
      <c r="B16" s="8" t="s">
        <v>50</v>
      </c>
      <c r="C16" s="8" t="s">
        <v>50</v>
      </c>
      <c r="D16" s="9"/>
      <c r="E16" s="14"/>
      <c r="F16" s="15"/>
      <c r="G16" s="14"/>
      <c r="H16" s="15"/>
      <c r="I16" s="14"/>
      <c r="J16" s="15"/>
      <c r="K16" s="14"/>
      <c r="L16" s="15"/>
      <c r="M16" s="8" t="s">
        <v>50</v>
      </c>
      <c r="N16" s="2" t="s">
        <v>65</v>
      </c>
      <c r="O16" s="2" t="s">
        <v>65</v>
      </c>
      <c r="P16" s="2" t="s">
        <v>50</v>
      </c>
      <c r="Q16" s="2" t="s">
        <v>50</v>
      </c>
      <c r="R16" s="2" t="s">
        <v>50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50</v>
      </c>
      <c r="AW16" s="2" t="s">
        <v>50</v>
      </c>
      <c r="AX16" s="2" t="s">
        <v>50</v>
      </c>
      <c r="AY16" s="2" t="s">
        <v>50</v>
      </c>
    </row>
    <row r="17" spans="1:51" ht="30" customHeight="1">
      <c r="A17" s="9"/>
      <c r="B17" s="9"/>
      <c r="C17" s="9"/>
      <c r="D17" s="9"/>
      <c r="E17" s="14"/>
      <c r="F17" s="15"/>
      <c r="G17" s="14"/>
      <c r="H17" s="15"/>
      <c r="I17" s="14"/>
      <c r="J17" s="15"/>
      <c r="K17" s="14"/>
      <c r="L17" s="15"/>
      <c r="M17" s="9"/>
    </row>
    <row r="18" spans="1:51" ht="30" customHeight="1">
      <c r="A18" s="114" t="s">
        <v>480</v>
      </c>
      <c r="B18" s="114"/>
      <c r="C18" s="114"/>
      <c r="D18" s="114"/>
      <c r="E18" s="117"/>
      <c r="F18" s="116"/>
      <c r="G18" s="117"/>
      <c r="H18" s="116"/>
      <c r="I18" s="117"/>
      <c r="J18" s="116"/>
      <c r="K18" s="117"/>
      <c r="L18" s="116"/>
      <c r="M18" s="114"/>
      <c r="N18" s="1" t="s">
        <v>62</v>
      </c>
    </row>
    <row r="19" spans="1:51" ht="30" customHeight="1">
      <c r="A19" s="8" t="s">
        <v>425</v>
      </c>
      <c r="B19" s="8" t="s">
        <v>424</v>
      </c>
      <c r="C19" s="8" t="s">
        <v>147</v>
      </c>
      <c r="D19" s="9">
        <v>2.9000000000000001E-2</v>
      </c>
      <c r="E19" s="14"/>
      <c r="F19" s="15"/>
      <c r="G19" s="14"/>
      <c r="H19" s="15"/>
      <c r="I19" s="14"/>
      <c r="J19" s="15"/>
      <c r="K19" s="14"/>
      <c r="L19" s="15"/>
      <c r="M19" s="8" t="s">
        <v>50</v>
      </c>
      <c r="N19" s="2" t="s">
        <v>62</v>
      </c>
      <c r="O19" s="2" t="s">
        <v>148</v>
      </c>
      <c r="P19" s="2" t="s">
        <v>53</v>
      </c>
      <c r="Q19" s="2" t="s">
        <v>53</v>
      </c>
      <c r="R19" s="2" t="s">
        <v>52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50</v>
      </c>
      <c r="AW19" s="2" t="s">
        <v>150</v>
      </c>
      <c r="AX19" s="2" t="s">
        <v>50</v>
      </c>
      <c r="AY19" s="2" t="s">
        <v>50</v>
      </c>
    </row>
    <row r="20" spans="1:51" ht="30" customHeight="1">
      <c r="A20" s="8" t="s">
        <v>113</v>
      </c>
      <c r="B20" s="8" t="s">
        <v>50</v>
      </c>
      <c r="C20" s="8" t="s">
        <v>50</v>
      </c>
      <c r="D20" s="9"/>
      <c r="E20" s="14"/>
      <c r="F20" s="15"/>
      <c r="G20" s="14"/>
      <c r="H20" s="15"/>
      <c r="I20" s="14"/>
      <c r="J20" s="15"/>
      <c r="K20" s="14"/>
      <c r="L20" s="15"/>
      <c r="M20" s="8" t="s">
        <v>50</v>
      </c>
      <c r="N20" s="2" t="s">
        <v>65</v>
      </c>
      <c r="O20" s="2" t="s">
        <v>65</v>
      </c>
      <c r="P20" s="2" t="s">
        <v>50</v>
      </c>
      <c r="Q20" s="2" t="s">
        <v>50</v>
      </c>
      <c r="R20" s="2" t="s">
        <v>50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50</v>
      </c>
      <c r="AW20" s="2" t="s">
        <v>50</v>
      </c>
      <c r="AX20" s="2" t="s">
        <v>50</v>
      </c>
      <c r="AY20" s="2" t="s">
        <v>50</v>
      </c>
    </row>
    <row r="21" spans="1:51" ht="30" customHeight="1">
      <c r="A21" s="9"/>
      <c r="B21" s="9"/>
      <c r="C21" s="9"/>
      <c r="D21" s="9"/>
      <c r="E21" s="14"/>
      <c r="F21" s="15"/>
      <c r="G21" s="14"/>
      <c r="H21" s="15"/>
      <c r="I21" s="14"/>
      <c r="J21" s="15"/>
      <c r="K21" s="14"/>
      <c r="L21" s="15"/>
      <c r="M21" s="9"/>
    </row>
    <row r="22" spans="1:51" ht="30" customHeight="1">
      <c r="A22" s="114" t="s">
        <v>482</v>
      </c>
      <c r="B22" s="114"/>
      <c r="C22" s="114"/>
      <c r="D22" s="114"/>
      <c r="E22" s="117"/>
      <c r="F22" s="116"/>
      <c r="G22" s="117"/>
      <c r="H22" s="116"/>
      <c r="I22" s="117"/>
      <c r="J22" s="116"/>
      <c r="K22" s="117"/>
      <c r="L22" s="116"/>
      <c r="M22" s="114"/>
      <c r="N22" s="62" t="s">
        <v>59</v>
      </c>
    </row>
    <row r="23" spans="1:51" ht="30" customHeight="1">
      <c r="A23" s="70" t="s">
        <v>146</v>
      </c>
      <c r="B23" s="70" t="s">
        <v>423</v>
      </c>
      <c r="C23" s="70" t="s">
        <v>147</v>
      </c>
      <c r="D23" s="63">
        <v>4.4999999999999998E-2</v>
      </c>
      <c r="E23" s="64"/>
      <c r="F23" s="65"/>
      <c r="G23" s="64"/>
      <c r="H23" s="65"/>
      <c r="I23" s="64"/>
      <c r="J23" s="65"/>
      <c r="K23" s="64"/>
      <c r="L23" s="65"/>
      <c r="M23" s="70" t="s">
        <v>50</v>
      </c>
      <c r="N23" s="2" t="s">
        <v>59</v>
      </c>
      <c r="O23" s="2" t="s">
        <v>148</v>
      </c>
      <c r="P23" s="2" t="s">
        <v>53</v>
      </c>
      <c r="Q23" s="2" t="s">
        <v>53</v>
      </c>
      <c r="R23" s="2" t="s">
        <v>52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50</v>
      </c>
      <c r="AW23" s="2" t="s">
        <v>149</v>
      </c>
      <c r="AX23" s="2" t="s">
        <v>50</v>
      </c>
      <c r="AY23" s="2" t="s">
        <v>50</v>
      </c>
    </row>
    <row r="24" spans="1:51" ht="30" customHeight="1">
      <c r="A24" s="70" t="s">
        <v>113</v>
      </c>
      <c r="B24" s="70" t="s">
        <v>50</v>
      </c>
      <c r="C24" s="70" t="s">
        <v>50</v>
      </c>
      <c r="D24" s="63"/>
      <c r="E24" s="64"/>
      <c r="F24" s="65"/>
      <c r="G24" s="64"/>
      <c r="H24" s="65"/>
      <c r="I24" s="64"/>
      <c r="J24" s="65"/>
      <c r="K24" s="64"/>
      <c r="L24" s="65"/>
      <c r="M24" s="70" t="s">
        <v>50</v>
      </c>
      <c r="N24" s="2" t="s">
        <v>65</v>
      </c>
      <c r="O24" s="2" t="s">
        <v>65</v>
      </c>
      <c r="P24" s="2" t="s">
        <v>50</v>
      </c>
      <c r="Q24" s="2" t="s">
        <v>50</v>
      </c>
      <c r="R24" s="2" t="s">
        <v>50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50</v>
      </c>
      <c r="AW24" s="2" t="s">
        <v>50</v>
      </c>
      <c r="AX24" s="2" t="s">
        <v>50</v>
      </c>
      <c r="AY24" s="2" t="s">
        <v>50</v>
      </c>
    </row>
    <row r="25" spans="1:51" ht="30" customHeight="1">
      <c r="A25" s="63"/>
      <c r="B25" s="63"/>
      <c r="C25" s="63"/>
      <c r="D25" s="63"/>
      <c r="E25" s="64"/>
      <c r="F25" s="65"/>
      <c r="G25" s="64"/>
      <c r="H25" s="65"/>
      <c r="I25" s="64"/>
      <c r="J25" s="65"/>
      <c r="K25" s="64"/>
      <c r="L25" s="65"/>
      <c r="M25" s="63"/>
    </row>
    <row r="26" spans="1:51" ht="30" customHeight="1">
      <c r="A26" s="114" t="s">
        <v>483</v>
      </c>
      <c r="B26" s="114"/>
      <c r="C26" s="114"/>
      <c r="D26" s="114"/>
      <c r="E26" s="117"/>
      <c r="F26" s="116"/>
      <c r="G26" s="117"/>
      <c r="H26" s="116"/>
      <c r="I26" s="117"/>
      <c r="J26" s="116"/>
      <c r="K26" s="117"/>
      <c r="L26" s="116"/>
      <c r="M26" s="114"/>
      <c r="N26" s="1" t="s">
        <v>59</v>
      </c>
    </row>
    <row r="27" spans="1:51" ht="30" customHeight="1">
      <c r="A27" s="8" t="s">
        <v>146</v>
      </c>
      <c r="B27" s="8" t="s">
        <v>423</v>
      </c>
      <c r="C27" s="8" t="s">
        <v>147</v>
      </c>
      <c r="D27" s="9">
        <v>9.2999999999999999E-2</v>
      </c>
      <c r="E27" s="14"/>
      <c r="F27" s="15"/>
      <c r="G27" s="14"/>
      <c r="H27" s="15"/>
      <c r="I27" s="14"/>
      <c r="J27" s="15"/>
      <c r="K27" s="14"/>
      <c r="L27" s="15"/>
      <c r="M27" s="8" t="s">
        <v>50</v>
      </c>
      <c r="N27" s="2" t="s">
        <v>59</v>
      </c>
      <c r="O27" s="2" t="s">
        <v>148</v>
      </c>
      <c r="P27" s="2" t="s">
        <v>53</v>
      </c>
      <c r="Q27" s="2" t="s">
        <v>53</v>
      </c>
      <c r="R27" s="2" t="s">
        <v>52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50</v>
      </c>
      <c r="AW27" s="2" t="s">
        <v>149</v>
      </c>
      <c r="AX27" s="2" t="s">
        <v>50</v>
      </c>
      <c r="AY27" s="2" t="s">
        <v>50</v>
      </c>
    </row>
    <row r="28" spans="1:51" ht="30" customHeight="1">
      <c r="A28" s="8" t="s">
        <v>113</v>
      </c>
      <c r="B28" s="8" t="s">
        <v>50</v>
      </c>
      <c r="C28" s="8" t="s">
        <v>50</v>
      </c>
      <c r="D28" s="9"/>
      <c r="E28" s="14"/>
      <c r="F28" s="15"/>
      <c r="G28" s="14"/>
      <c r="H28" s="15"/>
      <c r="I28" s="14"/>
      <c r="J28" s="15"/>
      <c r="K28" s="14"/>
      <c r="L28" s="15"/>
      <c r="M28" s="8" t="s">
        <v>50</v>
      </c>
      <c r="N28" s="2" t="s">
        <v>65</v>
      </c>
      <c r="O28" s="2" t="s">
        <v>65</v>
      </c>
      <c r="P28" s="2" t="s">
        <v>50</v>
      </c>
      <c r="Q28" s="2" t="s">
        <v>50</v>
      </c>
      <c r="R28" s="2" t="s">
        <v>50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50</v>
      </c>
      <c r="AW28" s="2" t="s">
        <v>50</v>
      </c>
      <c r="AX28" s="2" t="s">
        <v>50</v>
      </c>
      <c r="AY28" s="2" t="s">
        <v>50</v>
      </c>
    </row>
    <row r="29" spans="1:51" ht="30" customHeight="1">
      <c r="A29" s="9"/>
      <c r="B29" s="9"/>
      <c r="C29" s="9"/>
      <c r="D29" s="9"/>
      <c r="E29" s="14"/>
      <c r="F29" s="15"/>
      <c r="G29" s="14"/>
      <c r="H29" s="15"/>
      <c r="I29" s="14"/>
      <c r="J29" s="15"/>
      <c r="K29" s="14"/>
      <c r="L29" s="15"/>
      <c r="M29" s="9"/>
    </row>
    <row r="30" spans="1:51" ht="30" customHeight="1">
      <c r="A30" s="114" t="s">
        <v>501</v>
      </c>
      <c r="B30" s="114"/>
      <c r="C30" s="114"/>
      <c r="D30" s="114"/>
      <c r="E30" s="115"/>
      <c r="F30" s="116"/>
      <c r="G30" s="115"/>
      <c r="H30" s="116"/>
      <c r="I30" s="115"/>
      <c r="J30" s="116"/>
      <c r="K30" s="115"/>
      <c r="L30" s="116"/>
      <c r="M30" s="114"/>
      <c r="N30" s="62" t="s">
        <v>495</v>
      </c>
    </row>
    <row r="31" spans="1:51" ht="30" customHeight="1">
      <c r="A31" s="70" t="s">
        <v>472</v>
      </c>
      <c r="B31" s="70" t="s">
        <v>473</v>
      </c>
      <c r="C31" s="70" t="s">
        <v>56</v>
      </c>
      <c r="D31" s="63">
        <v>0.15</v>
      </c>
      <c r="E31" s="64"/>
      <c r="F31" s="65"/>
      <c r="G31" s="64"/>
      <c r="H31" s="65"/>
      <c r="I31" s="64"/>
      <c r="J31" s="65"/>
      <c r="K31" s="69"/>
      <c r="L31" s="65"/>
      <c r="M31" s="70" t="s">
        <v>216</v>
      </c>
      <c r="N31" s="2" t="s">
        <v>495</v>
      </c>
      <c r="O31" s="2" t="s">
        <v>471</v>
      </c>
      <c r="P31" s="2" t="s">
        <v>53</v>
      </c>
      <c r="Q31" s="2" t="s">
        <v>53</v>
      </c>
      <c r="R31" s="2" t="s">
        <v>52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2" t="s">
        <v>50</v>
      </c>
      <c r="AK31" s="2" t="s">
        <v>496</v>
      </c>
      <c r="AL31" s="2" t="s">
        <v>50</v>
      </c>
    </row>
    <row r="32" spans="1:51" ht="30" customHeight="1">
      <c r="A32" s="70" t="s">
        <v>227</v>
      </c>
      <c r="B32" s="70" t="s">
        <v>490</v>
      </c>
      <c r="C32" s="70" t="s">
        <v>170</v>
      </c>
      <c r="D32" s="63">
        <v>5.7</v>
      </c>
      <c r="E32" s="64"/>
      <c r="F32" s="65"/>
      <c r="G32" s="64"/>
      <c r="H32" s="65"/>
      <c r="I32" s="64"/>
      <c r="J32" s="65"/>
      <c r="K32" s="69"/>
      <c r="L32" s="65"/>
      <c r="M32" s="70" t="s">
        <v>50</v>
      </c>
      <c r="N32" s="2" t="s">
        <v>495</v>
      </c>
      <c r="O32" s="2" t="s">
        <v>485</v>
      </c>
      <c r="P32" s="2" t="s">
        <v>53</v>
      </c>
      <c r="Q32" s="2" t="s">
        <v>53</v>
      </c>
      <c r="R32" s="2" t="s">
        <v>52</v>
      </c>
      <c r="S32" s="3"/>
      <c r="T32" s="3"/>
      <c r="U32" s="3"/>
      <c r="V32" s="3">
        <v>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2" t="s">
        <v>50</v>
      </c>
      <c r="AK32" s="2" t="s">
        <v>497</v>
      </c>
      <c r="AL32" s="2" t="s">
        <v>50</v>
      </c>
    </row>
    <row r="33" spans="1:51" ht="30" customHeight="1">
      <c r="A33" s="70" t="s">
        <v>152</v>
      </c>
      <c r="B33" s="70" t="s">
        <v>498</v>
      </c>
      <c r="C33" s="70" t="s">
        <v>153</v>
      </c>
      <c r="D33" s="63">
        <v>1</v>
      </c>
      <c r="E33" s="69"/>
      <c r="F33" s="65"/>
      <c r="G33" s="69"/>
      <c r="H33" s="65"/>
      <c r="I33" s="69"/>
      <c r="J33" s="65"/>
      <c r="K33" s="69"/>
      <c r="L33" s="65"/>
      <c r="M33" s="70" t="s">
        <v>50</v>
      </c>
      <c r="N33" s="2" t="s">
        <v>495</v>
      </c>
      <c r="O33" s="2" t="s">
        <v>434</v>
      </c>
      <c r="P33" s="2" t="s">
        <v>53</v>
      </c>
      <c r="Q33" s="2" t="s">
        <v>53</v>
      </c>
      <c r="R33" s="2" t="s">
        <v>53</v>
      </c>
      <c r="S33" s="3">
        <v>0</v>
      </c>
      <c r="T33" s="3">
        <v>0</v>
      </c>
      <c r="U33" s="3">
        <v>0.37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2" t="s">
        <v>50</v>
      </c>
      <c r="AK33" s="2" t="s">
        <v>499</v>
      </c>
      <c r="AL33" s="2" t="s">
        <v>50</v>
      </c>
    </row>
    <row r="34" spans="1:51" ht="30" customHeight="1">
      <c r="A34" s="70" t="s">
        <v>486</v>
      </c>
      <c r="B34" s="70" t="s">
        <v>156</v>
      </c>
      <c r="C34" s="70" t="s">
        <v>147</v>
      </c>
      <c r="D34" s="63">
        <v>1</v>
      </c>
      <c r="E34" s="64"/>
      <c r="F34" s="65"/>
      <c r="G34" s="64"/>
      <c r="H34" s="65"/>
      <c r="I34" s="64"/>
      <c r="J34" s="65"/>
      <c r="K34" s="64"/>
      <c r="L34" s="65"/>
      <c r="M34" s="70" t="s">
        <v>50</v>
      </c>
      <c r="N34" s="2" t="s">
        <v>495</v>
      </c>
      <c r="O34" s="2" t="s">
        <v>487</v>
      </c>
      <c r="P34" s="2" t="s">
        <v>53</v>
      </c>
      <c r="Q34" s="2" t="s">
        <v>53</v>
      </c>
      <c r="R34" s="2" t="s">
        <v>52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" t="s">
        <v>50</v>
      </c>
      <c r="AK34" s="2" t="s">
        <v>500</v>
      </c>
      <c r="AL34" s="2" t="s">
        <v>50</v>
      </c>
    </row>
    <row r="35" spans="1:51" ht="30" customHeight="1">
      <c r="A35" s="70" t="s">
        <v>113</v>
      </c>
      <c r="B35" s="70" t="s">
        <v>50</v>
      </c>
      <c r="C35" s="70" t="s">
        <v>50</v>
      </c>
      <c r="D35" s="63"/>
      <c r="E35" s="69"/>
      <c r="F35" s="65"/>
      <c r="G35" s="69"/>
      <c r="H35" s="65"/>
      <c r="I35" s="69"/>
      <c r="J35" s="65"/>
      <c r="K35" s="69"/>
      <c r="L35" s="65"/>
      <c r="M35" s="70" t="s">
        <v>50</v>
      </c>
      <c r="N35" s="2" t="s">
        <v>65</v>
      </c>
      <c r="O35" s="2" t="s">
        <v>65</v>
      </c>
      <c r="P35" s="2" t="s">
        <v>50</v>
      </c>
      <c r="Q35" s="2" t="s">
        <v>50</v>
      </c>
      <c r="R35" s="2" t="s">
        <v>50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2" t="s">
        <v>50</v>
      </c>
      <c r="AK35" s="2" t="s">
        <v>50</v>
      </c>
      <c r="AL35" s="2" t="s">
        <v>50</v>
      </c>
    </row>
    <row r="36" spans="1:51" ht="30" customHeight="1">
      <c r="A36" s="63"/>
      <c r="B36" s="63"/>
      <c r="C36" s="63"/>
      <c r="D36" s="63"/>
      <c r="E36" s="69"/>
      <c r="F36" s="65"/>
      <c r="G36" s="69"/>
      <c r="H36" s="65"/>
      <c r="I36" s="69"/>
      <c r="J36" s="65"/>
      <c r="K36" s="69"/>
      <c r="L36" s="65"/>
      <c r="M36" s="63"/>
    </row>
    <row r="37" spans="1:51" ht="30" customHeight="1">
      <c r="A37" s="114" t="s">
        <v>484</v>
      </c>
      <c r="B37" s="114"/>
      <c r="C37" s="114"/>
      <c r="D37" s="114"/>
      <c r="E37" s="117"/>
      <c r="F37" s="116"/>
      <c r="G37" s="117"/>
      <c r="H37" s="116"/>
      <c r="I37" s="117"/>
      <c r="J37" s="116"/>
      <c r="K37" s="117"/>
      <c r="L37" s="116"/>
      <c r="M37" s="114"/>
      <c r="N37" s="30" t="s">
        <v>59</v>
      </c>
    </row>
    <row r="38" spans="1:51" ht="30" customHeight="1">
      <c r="A38" s="8" t="s">
        <v>146</v>
      </c>
      <c r="B38" s="8" t="s">
        <v>423</v>
      </c>
      <c r="C38" s="8" t="s">
        <v>147</v>
      </c>
      <c r="D38" s="32">
        <v>0.05</v>
      </c>
      <c r="E38" s="33"/>
      <c r="F38" s="34"/>
      <c r="G38" s="33"/>
      <c r="H38" s="34"/>
      <c r="I38" s="33"/>
      <c r="J38" s="34"/>
      <c r="K38" s="33"/>
      <c r="L38" s="34"/>
      <c r="M38" s="8" t="s">
        <v>50</v>
      </c>
      <c r="N38" s="2" t="s">
        <v>59</v>
      </c>
      <c r="O38" s="2" t="s">
        <v>148</v>
      </c>
      <c r="P38" s="2" t="s">
        <v>53</v>
      </c>
      <c r="Q38" s="2" t="s">
        <v>53</v>
      </c>
      <c r="R38" s="2" t="s">
        <v>52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50</v>
      </c>
      <c r="AW38" s="2" t="s">
        <v>149</v>
      </c>
      <c r="AX38" s="2" t="s">
        <v>50</v>
      </c>
      <c r="AY38" s="2" t="s">
        <v>50</v>
      </c>
    </row>
    <row r="39" spans="1:51" ht="30" customHeight="1">
      <c r="A39" s="8" t="s">
        <v>113</v>
      </c>
      <c r="B39" s="8" t="s">
        <v>50</v>
      </c>
      <c r="C39" s="8" t="s">
        <v>50</v>
      </c>
      <c r="D39" s="32"/>
      <c r="E39" s="33"/>
      <c r="F39" s="34"/>
      <c r="G39" s="33"/>
      <c r="H39" s="34"/>
      <c r="I39" s="33"/>
      <c r="J39" s="34"/>
      <c r="K39" s="33"/>
      <c r="L39" s="34"/>
      <c r="M39" s="8" t="s">
        <v>50</v>
      </c>
      <c r="N39" s="2" t="s">
        <v>65</v>
      </c>
      <c r="O39" s="2" t="s">
        <v>65</v>
      </c>
      <c r="P39" s="2" t="s">
        <v>50</v>
      </c>
      <c r="Q39" s="2" t="s">
        <v>50</v>
      </c>
      <c r="R39" s="2" t="s">
        <v>50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50</v>
      </c>
      <c r="AW39" s="2" t="s">
        <v>50</v>
      </c>
      <c r="AX39" s="2" t="s">
        <v>50</v>
      </c>
      <c r="AY39" s="2" t="s">
        <v>50</v>
      </c>
    </row>
    <row r="40" spans="1:51" ht="30" customHeight="1">
      <c r="A40" s="70"/>
      <c r="B40" s="70"/>
      <c r="C40" s="70"/>
      <c r="D40" s="63"/>
      <c r="E40" s="64"/>
      <c r="F40" s="65"/>
      <c r="G40" s="64"/>
      <c r="H40" s="65"/>
      <c r="I40" s="64"/>
      <c r="J40" s="65"/>
      <c r="K40" s="64"/>
      <c r="L40" s="65"/>
      <c r="M40" s="70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/>
      <c r="AW40" s="2"/>
      <c r="AX40" s="2"/>
      <c r="AY40" s="2"/>
    </row>
    <row r="41" spans="1:51" ht="30" customHeight="1">
      <c r="A41" s="118" t="s">
        <v>576</v>
      </c>
      <c r="B41" s="118"/>
      <c r="C41" s="118"/>
      <c r="D41" s="118"/>
      <c r="E41" s="119"/>
      <c r="F41" s="120"/>
      <c r="G41" s="119"/>
      <c r="H41" s="120"/>
      <c r="I41" s="119"/>
      <c r="J41" s="120"/>
      <c r="K41" s="119"/>
      <c r="L41" s="120"/>
      <c r="M41" s="118"/>
      <c r="N41" s="36" t="s">
        <v>67</v>
      </c>
    </row>
    <row r="42" spans="1:51" ht="30" customHeight="1">
      <c r="A42" s="70" t="s">
        <v>507</v>
      </c>
      <c r="B42" s="70" t="s">
        <v>509</v>
      </c>
      <c r="C42" s="24" t="s">
        <v>74</v>
      </c>
      <c r="D42" s="25">
        <f>1.12*14*1.1</f>
        <v>17.248000000000005</v>
      </c>
      <c r="E42" s="26"/>
      <c r="F42" s="27"/>
      <c r="G42" s="26"/>
      <c r="H42" s="27"/>
      <c r="I42" s="26"/>
      <c r="J42" s="27"/>
      <c r="K42" s="26"/>
      <c r="L42" s="27"/>
      <c r="M42" s="24" t="s">
        <v>50</v>
      </c>
      <c r="N42" s="2" t="s">
        <v>67</v>
      </c>
      <c r="O42" s="2" t="s">
        <v>166</v>
      </c>
      <c r="P42" s="2" t="s">
        <v>53</v>
      </c>
      <c r="Q42" s="2" t="s">
        <v>53</v>
      </c>
      <c r="R42" s="2" t="s">
        <v>52</v>
      </c>
      <c r="S42" s="3"/>
      <c r="T42" s="3"/>
      <c r="U42" s="3"/>
      <c r="V42" s="3">
        <v>1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50</v>
      </c>
      <c r="AW42" s="2" t="s">
        <v>183</v>
      </c>
      <c r="AX42" s="2" t="s">
        <v>50</v>
      </c>
      <c r="AY42" s="2" t="s">
        <v>50</v>
      </c>
    </row>
    <row r="43" spans="1:51" ht="30" customHeight="1">
      <c r="A43" s="70" t="s">
        <v>507</v>
      </c>
      <c r="B43" s="70" t="s">
        <v>595</v>
      </c>
      <c r="C43" s="24" t="s">
        <v>74</v>
      </c>
      <c r="D43" s="66">
        <f>2.616*18.06*1.1</f>
        <v>51.969456000000001</v>
      </c>
      <c r="E43" s="67"/>
      <c r="F43" s="68"/>
      <c r="G43" s="67"/>
      <c r="H43" s="68"/>
      <c r="I43" s="67"/>
      <c r="J43" s="68"/>
      <c r="K43" s="67"/>
      <c r="L43" s="68"/>
      <c r="M43" s="24" t="s">
        <v>50</v>
      </c>
      <c r="N43" s="2" t="s">
        <v>67</v>
      </c>
      <c r="O43" s="2" t="s">
        <v>166</v>
      </c>
      <c r="P43" s="2" t="s">
        <v>53</v>
      </c>
      <c r="Q43" s="2" t="s">
        <v>53</v>
      </c>
      <c r="R43" s="2" t="s">
        <v>52</v>
      </c>
      <c r="S43" s="3"/>
      <c r="T43" s="3"/>
      <c r="U43" s="3"/>
      <c r="V43" s="3">
        <v>1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50</v>
      </c>
      <c r="AW43" s="2" t="s">
        <v>183</v>
      </c>
      <c r="AX43" s="2" t="s">
        <v>50</v>
      </c>
      <c r="AY43" s="2" t="s">
        <v>50</v>
      </c>
    </row>
    <row r="44" spans="1:51" ht="30" customHeight="1">
      <c r="A44" s="70" t="s">
        <v>507</v>
      </c>
      <c r="B44" s="70" t="s">
        <v>508</v>
      </c>
      <c r="C44" s="24" t="s">
        <v>74</v>
      </c>
      <c r="D44" s="66">
        <f>3.338*29*1.1</f>
        <v>106.48220000000002</v>
      </c>
      <c r="E44" s="67"/>
      <c r="F44" s="68"/>
      <c r="G44" s="67"/>
      <c r="H44" s="68"/>
      <c r="I44" s="67"/>
      <c r="J44" s="68"/>
      <c r="K44" s="67"/>
      <c r="L44" s="68"/>
      <c r="M44" s="24" t="s">
        <v>50</v>
      </c>
      <c r="N44" s="2" t="s">
        <v>67</v>
      </c>
      <c r="O44" s="2" t="s">
        <v>166</v>
      </c>
      <c r="P44" s="2" t="s">
        <v>53</v>
      </c>
      <c r="Q44" s="2" t="s">
        <v>53</v>
      </c>
      <c r="R44" s="2" t="s">
        <v>52</v>
      </c>
      <c r="S44" s="3"/>
      <c r="T44" s="3"/>
      <c r="U44" s="3"/>
      <c r="V44" s="3">
        <v>1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50</v>
      </c>
      <c r="AW44" s="2" t="s">
        <v>183</v>
      </c>
      <c r="AX44" s="2" t="s">
        <v>50</v>
      </c>
      <c r="AY44" s="2" t="s">
        <v>50</v>
      </c>
    </row>
    <row r="45" spans="1:51" ht="30" customHeight="1">
      <c r="A45" s="70" t="s">
        <v>177</v>
      </c>
      <c r="B45" s="70" t="s">
        <v>597</v>
      </c>
      <c r="C45" s="24" t="s">
        <v>74</v>
      </c>
      <c r="D45" s="66">
        <f>22.7*0.15*18.06*1.1</f>
        <v>67.643730000000005</v>
      </c>
      <c r="E45" s="67"/>
      <c r="F45" s="68"/>
      <c r="G45" s="67"/>
      <c r="H45" s="68"/>
      <c r="I45" s="67"/>
      <c r="J45" s="68"/>
      <c r="K45" s="67"/>
      <c r="L45" s="68"/>
      <c r="M45" s="24" t="s">
        <v>50</v>
      </c>
      <c r="N45" s="2" t="s">
        <v>67</v>
      </c>
      <c r="O45" s="2" t="s">
        <v>166</v>
      </c>
      <c r="P45" s="2" t="s">
        <v>53</v>
      </c>
      <c r="Q45" s="2" t="s">
        <v>53</v>
      </c>
      <c r="R45" s="2" t="s">
        <v>52</v>
      </c>
      <c r="S45" s="3"/>
      <c r="T45" s="3"/>
      <c r="U45" s="3"/>
      <c r="V45" s="3">
        <v>1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50</v>
      </c>
      <c r="AW45" s="2" t="s">
        <v>183</v>
      </c>
      <c r="AX45" s="2" t="s">
        <v>50</v>
      </c>
      <c r="AY45" s="2" t="s">
        <v>50</v>
      </c>
    </row>
    <row r="46" spans="1:51" ht="30" customHeight="1">
      <c r="A46" s="24" t="s">
        <v>176</v>
      </c>
      <c r="B46" s="24" t="s">
        <v>516</v>
      </c>
      <c r="C46" s="24" t="s">
        <v>74</v>
      </c>
      <c r="D46" s="25">
        <v>221.22126</v>
      </c>
      <c r="E46" s="26"/>
      <c r="F46" s="27"/>
      <c r="G46" s="26"/>
      <c r="H46" s="27"/>
      <c r="I46" s="26"/>
      <c r="J46" s="27"/>
      <c r="K46" s="26"/>
      <c r="L46" s="27"/>
      <c r="M46" s="24" t="s">
        <v>50</v>
      </c>
      <c r="N46" s="2" t="s">
        <v>67</v>
      </c>
      <c r="O46" s="2" t="s">
        <v>166</v>
      </c>
      <c r="P46" s="2" t="s">
        <v>53</v>
      </c>
      <c r="Q46" s="2" t="s">
        <v>53</v>
      </c>
      <c r="R46" s="2" t="s">
        <v>53</v>
      </c>
      <c r="S46" s="3"/>
      <c r="T46" s="3"/>
      <c r="U46" s="3"/>
      <c r="V46" s="3">
        <v>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50</v>
      </c>
      <c r="AW46" s="2" t="s">
        <v>184</v>
      </c>
      <c r="AX46" s="2" t="s">
        <v>50</v>
      </c>
      <c r="AY46" s="2" t="s">
        <v>50</v>
      </c>
    </row>
    <row r="47" spans="1:51" ht="30" customHeight="1">
      <c r="A47" s="24" t="s">
        <v>73</v>
      </c>
      <c r="B47" s="24" t="s">
        <v>77</v>
      </c>
      <c r="C47" s="24" t="s">
        <v>74</v>
      </c>
      <c r="D47" s="25">
        <f>-D46*0.1</f>
        <v>-22.122126000000002</v>
      </c>
      <c r="E47" s="26"/>
      <c r="F47" s="27"/>
      <c r="G47" s="26"/>
      <c r="H47" s="27"/>
      <c r="I47" s="26"/>
      <c r="J47" s="27"/>
      <c r="K47" s="26"/>
      <c r="L47" s="27"/>
      <c r="M47" s="24" t="s">
        <v>75</v>
      </c>
      <c r="N47" s="2" t="s">
        <v>67</v>
      </c>
      <c r="O47" s="2" t="s">
        <v>166</v>
      </c>
      <c r="P47" s="2" t="s">
        <v>53</v>
      </c>
      <c r="Q47" s="2" t="s">
        <v>53</v>
      </c>
      <c r="R47" s="2" t="s">
        <v>53</v>
      </c>
      <c r="V47" s="3">
        <v>1</v>
      </c>
      <c r="AW47" s="2" t="s">
        <v>184</v>
      </c>
    </row>
    <row r="48" spans="1:51" ht="30" customHeight="1">
      <c r="A48" s="24" t="s">
        <v>538</v>
      </c>
      <c r="B48" s="24" t="s">
        <v>539</v>
      </c>
      <c r="C48" s="24" t="s">
        <v>58</v>
      </c>
      <c r="D48" s="25">
        <f>0.2*29+0.16*18.06+0.15*18.06*2+0.08*14</f>
        <v>15.227599999999999</v>
      </c>
      <c r="E48" s="26"/>
      <c r="F48" s="27"/>
      <c r="G48" s="26"/>
      <c r="H48" s="27"/>
      <c r="I48" s="26"/>
      <c r="J48" s="27"/>
      <c r="K48" s="26"/>
      <c r="L48" s="27"/>
      <c r="M48" s="24" t="s">
        <v>50</v>
      </c>
      <c r="N48" s="2" t="s">
        <v>67</v>
      </c>
      <c r="O48" s="2" t="s">
        <v>166</v>
      </c>
      <c r="P48" s="2" t="s">
        <v>53</v>
      </c>
      <c r="Q48" s="2" t="s">
        <v>53</v>
      </c>
      <c r="R48" s="2" t="s">
        <v>53</v>
      </c>
      <c r="S48" s="3"/>
      <c r="T48" s="3"/>
      <c r="U48" s="3"/>
      <c r="V48" s="3">
        <v>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50</v>
      </c>
      <c r="AW48" s="2" t="s">
        <v>184</v>
      </c>
      <c r="AX48" s="2" t="s">
        <v>50</v>
      </c>
      <c r="AY48" s="2" t="s">
        <v>50</v>
      </c>
    </row>
    <row r="49" spans="1:51" ht="30" customHeight="1">
      <c r="A49" s="24" t="s">
        <v>573</v>
      </c>
      <c r="B49" s="24"/>
      <c r="C49" s="24" t="s">
        <v>58</v>
      </c>
      <c r="D49" s="75">
        <v>6.3</v>
      </c>
      <c r="E49" s="76"/>
      <c r="F49" s="77"/>
      <c r="G49" s="76"/>
      <c r="H49" s="77"/>
      <c r="I49" s="76"/>
      <c r="J49" s="77"/>
      <c r="K49" s="76"/>
      <c r="L49" s="77"/>
      <c r="M49" s="24" t="s">
        <v>50</v>
      </c>
      <c r="N49" s="2" t="s">
        <v>431</v>
      </c>
      <c r="O49" s="2" t="s">
        <v>166</v>
      </c>
      <c r="P49" s="2" t="s">
        <v>53</v>
      </c>
      <c r="Q49" s="2" t="s">
        <v>53</v>
      </c>
      <c r="R49" s="2" t="s">
        <v>53</v>
      </c>
      <c r="V49" s="3">
        <v>1</v>
      </c>
      <c r="AW49" s="2" t="s">
        <v>184</v>
      </c>
    </row>
    <row r="50" spans="1:51" ht="30" customHeight="1">
      <c r="A50" s="24" t="s">
        <v>574</v>
      </c>
      <c r="B50" s="24" t="s">
        <v>575</v>
      </c>
      <c r="C50" s="24" t="s">
        <v>58</v>
      </c>
      <c r="D50" s="75">
        <v>6.3</v>
      </c>
      <c r="E50" s="76"/>
      <c r="F50" s="77"/>
      <c r="G50" s="76"/>
      <c r="H50" s="77"/>
      <c r="I50" s="76"/>
      <c r="J50" s="77"/>
      <c r="K50" s="76"/>
      <c r="L50" s="77"/>
      <c r="M50" s="24" t="s">
        <v>50</v>
      </c>
      <c r="N50" s="2" t="s">
        <v>431</v>
      </c>
      <c r="O50" s="2" t="s">
        <v>166</v>
      </c>
      <c r="P50" s="2" t="s">
        <v>53</v>
      </c>
      <c r="Q50" s="2" t="s">
        <v>53</v>
      </c>
      <c r="R50" s="2" t="s">
        <v>53</v>
      </c>
      <c r="V50" s="3">
        <v>1</v>
      </c>
      <c r="AW50" s="2" t="s">
        <v>184</v>
      </c>
    </row>
    <row r="51" spans="1:51" ht="30" customHeight="1">
      <c r="A51" s="24" t="s">
        <v>113</v>
      </c>
      <c r="B51" s="24" t="s">
        <v>50</v>
      </c>
      <c r="C51" s="24" t="s">
        <v>50</v>
      </c>
      <c r="D51" s="25"/>
      <c r="E51" s="26"/>
      <c r="F51" s="38"/>
      <c r="G51" s="37"/>
      <c r="H51" s="38"/>
      <c r="I51" s="37"/>
      <c r="J51" s="38"/>
      <c r="K51" s="37"/>
      <c r="L51" s="38"/>
      <c r="M51" s="24" t="s">
        <v>50</v>
      </c>
      <c r="N51" s="2" t="s">
        <v>65</v>
      </c>
      <c r="O51" s="2" t="s">
        <v>65</v>
      </c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/>
      <c r="AW51" s="2"/>
      <c r="AX51" s="2" t="s">
        <v>50</v>
      </c>
      <c r="AY51" s="2" t="s">
        <v>50</v>
      </c>
    </row>
    <row r="52" spans="1:51" ht="30" customHeight="1">
      <c r="A52" s="25"/>
      <c r="B52" s="25"/>
      <c r="C52" s="25"/>
      <c r="D52" s="25"/>
      <c r="E52" s="26"/>
      <c r="F52" s="27"/>
      <c r="G52" s="26"/>
      <c r="H52" s="27"/>
      <c r="I52" s="26"/>
      <c r="J52" s="27"/>
      <c r="K52" s="26"/>
      <c r="L52" s="27"/>
      <c r="M52" s="25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/>
      <c r="AW52" s="2"/>
      <c r="AX52" s="2" t="s">
        <v>50</v>
      </c>
      <c r="AY52" s="2" t="s">
        <v>50</v>
      </c>
    </row>
    <row r="53" spans="1:51" ht="30" customHeight="1">
      <c r="A53" s="118" t="s">
        <v>602</v>
      </c>
      <c r="B53" s="118"/>
      <c r="C53" s="118"/>
      <c r="D53" s="118"/>
      <c r="E53" s="119"/>
      <c r="F53" s="120"/>
      <c r="G53" s="119"/>
      <c r="H53" s="120"/>
      <c r="I53" s="119"/>
      <c r="J53" s="120"/>
      <c r="K53" s="119"/>
      <c r="L53" s="120"/>
      <c r="M53" s="118"/>
      <c r="N53" s="74" t="s">
        <v>67</v>
      </c>
    </row>
    <row r="54" spans="1:51" ht="30" customHeight="1">
      <c r="A54" s="70" t="s">
        <v>507</v>
      </c>
      <c r="B54" s="70" t="s">
        <v>509</v>
      </c>
      <c r="C54" s="24" t="s">
        <v>74</v>
      </c>
      <c r="D54" s="75">
        <f>1.12*14*1.1</f>
        <v>17.248000000000005</v>
      </c>
      <c r="E54" s="76"/>
      <c r="F54" s="77"/>
      <c r="G54" s="76"/>
      <c r="H54" s="77"/>
      <c r="I54" s="76"/>
      <c r="J54" s="77"/>
      <c r="K54" s="76"/>
      <c r="L54" s="77"/>
      <c r="M54" s="24" t="s">
        <v>50</v>
      </c>
      <c r="N54" s="2" t="s">
        <v>67</v>
      </c>
      <c r="O54" s="2" t="s">
        <v>166</v>
      </c>
      <c r="P54" s="2" t="s">
        <v>53</v>
      </c>
      <c r="Q54" s="2" t="s">
        <v>53</v>
      </c>
      <c r="R54" s="2" t="s">
        <v>52</v>
      </c>
      <c r="S54" s="3"/>
      <c r="T54" s="3"/>
      <c r="U54" s="3"/>
      <c r="V54" s="3">
        <v>1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50</v>
      </c>
      <c r="AW54" s="2" t="s">
        <v>183</v>
      </c>
      <c r="AX54" s="2" t="s">
        <v>50</v>
      </c>
      <c r="AY54" s="2" t="s">
        <v>50</v>
      </c>
    </row>
    <row r="55" spans="1:51" ht="30" customHeight="1">
      <c r="A55" s="70" t="s">
        <v>507</v>
      </c>
      <c r="B55" s="70" t="s">
        <v>595</v>
      </c>
      <c r="C55" s="24" t="s">
        <v>74</v>
      </c>
      <c r="D55" s="75">
        <f>2.616*18.06*1.1</f>
        <v>51.969456000000001</v>
      </c>
      <c r="E55" s="76"/>
      <c r="F55" s="77"/>
      <c r="G55" s="76"/>
      <c r="H55" s="77"/>
      <c r="I55" s="76"/>
      <c r="J55" s="77"/>
      <c r="K55" s="76"/>
      <c r="L55" s="77"/>
      <c r="M55" s="24" t="s">
        <v>50</v>
      </c>
      <c r="N55" s="2" t="s">
        <v>67</v>
      </c>
      <c r="O55" s="2" t="s">
        <v>166</v>
      </c>
      <c r="P55" s="2" t="s">
        <v>53</v>
      </c>
      <c r="Q55" s="2" t="s">
        <v>53</v>
      </c>
      <c r="R55" s="2" t="s">
        <v>52</v>
      </c>
      <c r="S55" s="3"/>
      <c r="T55" s="3"/>
      <c r="U55" s="3"/>
      <c r="V55" s="3">
        <v>1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50</v>
      </c>
      <c r="AW55" s="2" t="s">
        <v>183</v>
      </c>
      <c r="AX55" s="2" t="s">
        <v>50</v>
      </c>
      <c r="AY55" s="2" t="s">
        <v>50</v>
      </c>
    </row>
    <row r="56" spans="1:51" ht="30" customHeight="1">
      <c r="A56" s="70" t="s">
        <v>507</v>
      </c>
      <c r="B56" s="70" t="s">
        <v>508</v>
      </c>
      <c r="C56" s="24" t="s">
        <v>74</v>
      </c>
      <c r="D56" s="75">
        <f>3.338*29*1.1</f>
        <v>106.48220000000002</v>
      </c>
      <c r="E56" s="76"/>
      <c r="F56" s="77"/>
      <c r="G56" s="76"/>
      <c r="H56" s="77"/>
      <c r="I56" s="76"/>
      <c r="J56" s="77"/>
      <c r="K56" s="76"/>
      <c r="L56" s="77"/>
      <c r="M56" s="24" t="s">
        <v>50</v>
      </c>
      <c r="N56" s="2" t="s">
        <v>67</v>
      </c>
      <c r="O56" s="2" t="s">
        <v>166</v>
      </c>
      <c r="P56" s="2" t="s">
        <v>53</v>
      </c>
      <c r="Q56" s="2" t="s">
        <v>53</v>
      </c>
      <c r="R56" s="2" t="s">
        <v>52</v>
      </c>
      <c r="S56" s="3"/>
      <c r="T56" s="3"/>
      <c r="U56" s="3"/>
      <c r="V56" s="3">
        <v>1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50</v>
      </c>
      <c r="AW56" s="2" t="s">
        <v>183</v>
      </c>
      <c r="AX56" s="2" t="s">
        <v>50</v>
      </c>
      <c r="AY56" s="2" t="s">
        <v>50</v>
      </c>
    </row>
    <row r="57" spans="1:51" ht="30" customHeight="1">
      <c r="A57" s="70" t="s">
        <v>177</v>
      </c>
      <c r="B57" s="70" t="s">
        <v>597</v>
      </c>
      <c r="C57" s="24" t="s">
        <v>74</v>
      </c>
      <c r="D57" s="75">
        <f>22.7*0.15*18.06*1.1</f>
        <v>67.643730000000005</v>
      </c>
      <c r="E57" s="76"/>
      <c r="F57" s="77"/>
      <c r="G57" s="76"/>
      <c r="H57" s="77"/>
      <c r="I57" s="76"/>
      <c r="J57" s="77"/>
      <c r="K57" s="76"/>
      <c r="L57" s="77"/>
      <c r="M57" s="24" t="s">
        <v>50</v>
      </c>
      <c r="N57" s="2" t="s">
        <v>67</v>
      </c>
      <c r="O57" s="2" t="s">
        <v>166</v>
      </c>
      <c r="P57" s="2" t="s">
        <v>53</v>
      </c>
      <c r="Q57" s="2" t="s">
        <v>53</v>
      </c>
      <c r="R57" s="2" t="s">
        <v>52</v>
      </c>
      <c r="S57" s="3"/>
      <c r="T57" s="3"/>
      <c r="U57" s="3"/>
      <c r="V57" s="3">
        <v>1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50</v>
      </c>
      <c r="AW57" s="2" t="s">
        <v>183</v>
      </c>
      <c r="AX57" s="2" t="s">
        <v>50</v>
      </c>
      <c r="AY57" s="2" t="s">
        <v>50</v>
      </c>
    </row>
    <row r="58" spans="1:51" ht="30" customHeight="1">
      <c r="A58" s="24" t="s">
        <v>176</v>
      </c>
      <c r="B58" s="24" t="s">
        <v>516</v>
      </c>
      <c r="C58" s="24" t="s">
        <v>74</v>
      </c>
      <c r="D58" s="75">
        <v>221.22126</v>
      </c>
      <c r="E58" s="76"/>
      <c r="F58" s="77"/>
      <c r="G58" s="76"/>
      <c r="H58" s="77"/>
      <c r="I58" s="76"/>
      <c r="J58" s="77"/>
      <c r="K58" s="76"/>
      <c r="L58" s="77"/>
      <c r="M58" s="24" t="s">
        <v>50</v>
      </c>
      <c r="N58" s="2" t="s">
        <v>67</v>
      </c>
      <c r="O58" s="2" t="s">
        <v>166</v>
      </c>
      <c r="P58" s="2" t="s">
        <v>53</v>
      </c>
      <c r="Q58" s="2" t="s">
        <v>53</v>
      </c>
      <c r="R58" s="2" t="s">
        <v>53</v>
      </c>
      <c r="S58" s="3"/>
      <c r="T58" s="3"/>
      <c r="U58" s="3"/>
      <c r="V58" s="3">
        <v>1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50</v>
      </c>
      <c r="AW58" s="2" t="s">
        <v>184</v>
      </c>
      <c r="AX58" s="2" t="s">
        <v>50</v>
      </c>
      <c r="AY58" s="2" t="s">
        <v>50</v>
      </c>
    </row>
    <row r="59" spans="1:51" ht="30" customHeight="1">
      <c r="A59" s="24" t="s">
        <v>73</v>
      </c>
      <c r="B59" s="24" t="s">
        <v>77</v>
      </c>
      <c r="C59" s="24" t="s">
        <v>74</v>
      </c>
      <c r="D59" s="75">
        <f>-D58*0.1</f>
        <v>-22.122126000000002</v>
      </c>
      <c r="E59" s="76"/>
      <c r="F59" s="77"/>
      <c r="G59" s="76"/>
      <c r="H59" s="77"/>
      <c r="I59" s="76"/>
      <c r="J59" s="77"/>
      <c r="K59" s="76"/>
      <c r="L59" s="77"/>
      <c r="M59" s="24" t="s">
        <v>75</v>
      </c>
      <c r="N59" s="2" t="s">
        <v>67</v>
      </c>
      <c r="O59" s="2" t="s">
        <v>166</v>
      </c>
      <c r="P59" s="2" t="s">
        <v>53</v>
      </c>
      <c r="Q59" s="2" t="s">
        <v>53</v>
      </c>
      <c r="R59" s="2" t="s">
        <v>53</v>
      </c>
      <c r="V59" s="3">
        <v>1</v>
      </c>
      <c r="AW59" s="2" t="s">
        <v>184</v>
      </c>
    </row>
    <row r="60" spans="1:51" ht="30" customHeight="1">
      <c r="A60" s="24" t="s">
        <v>538</v>
      </c>
      <c r="B60" s="24" t="s">
        <v>539</v>
      </c>
      <c r="C60" s="24" t="s">
        <v>58</v>
      </c>
      <c r="D60" s="75">
        <f>0.2*29+0.16*18.06+0.15*18.06*2+0.08*14</f>
        <v>15.227599999999999</v>
      </c>
      <c r="E60" s="76"/>
      <c r="F60" s="77"/>
      <c r="G60" s="76"/>
      <c r="H60" s="77"/>
      <c r="I60" s="76"/>
      <c r="J60" s="77"/>
      <c r="K60" s="76"/>
      <c r="L60" s="77"/>
      <c r="M60" s="24" t="s">
        <v>50</v>
      </c>
      <c r="N60" s="2" t="s">
        <v>67</v>
      </c>
      <c r="O60" s="2" t="s">
        <v>166</v>
      </c>
      <c r="P60" s="2" t="s">
        <v>53</v>
      </c>
      <c r="Q60" s="2" t="s">
        <v>53</v>
      </c>
      <c r="R60" s="2" t="s">
        <v>53</v>
      </c>
      <c r="S60" s="3"/>
      <c r="T60" s="3"/>
      <c r="U60" s="3"/>
      <c r="V60" s="3">
        <v>1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50</v>
      </c>
      <c r="AW60" s="2" t="s">
        <v>184</v>
      </c>
      <c r="AX60" s="2" t="s">
        <v>50</v>
      </c>
      <c r="AY60" s="2" t="s">
        <v>50</v>
      </c>
    </row>
    <row r="61" spans="1:51" ht="30" customHeight="1">
      <c r="A61" s="24" t="s">
        <v>573</v>
      </c>
      <c r="B61" s="24"/>
      <c r="C61" s="24" t="s">
        <v>58</v>
      </c>
      <c r="D61" s="75">
        <v>6.3</v>
      </c>
      <c r="E61" s="76"/>
      <c r="F61" s="77"/>
      <c r="G61" s="76"/>
      <c r="H61" s="77"/>
      <c r="I61" s="76"/>
      <c r="J61" s="77"/>
      <c r="K61" s="76"/>
      <c r="L61" s="77"/>
      <c r="M61" s="24" t="s">
        <v>50</v>
      </c>
      <c r="N61" s="2" t="s">
        <v>431</v>
      </c>
      <c r="O61" s="2" t="s">
        <v>166</v>
      </c>
      <c r="P61" s="2" t="s">
        <v>53</v>
      </c>
      <c r="Q61" s="2" t="s">
        <v>53</v>
      </c>
      <c r="R61" s="2" t="s">
        <v>53</v>
      </c>
      <c r="V61" s="3">
        <v>1</v>
      </c>
      <c r="AW61" s="2" t="s">
        <v>184</v>
      </c>
    </row>
    <row r="62" spans="1:51" ht="30" customHeight="1">
      <c r="A62" s="24" t="s">
        <v>574</v>
      </c>
      <c r="B62" s="24" t="s">
        <v>575</v>
      </c>
      <c r="C62" s="24" t="s">
        <v>58</v>
      </c>
      <c r="D62" s="75">
        <v>6.3</v>
      </c>
      <c r="E62" s="76"/>
      <c r="F62" s="77"/>
      <c r="G62" s="76"/>
      <c r="H62" s="77"/>
      <c r="I62" s="76"/>
      <c r="J62" s="77"/>
      <c r="K62" s="76"/>
      <c r="L62" s="77"/>
      <c r="M62" s="24" t="s">
        <v>50</v>
      </c>
      <c r="N62" s="2" t="s">
        <v>431</v>
      </c>
      <c r="O62" s="2" t="s">
        <v>166</v>
      </c>
      <c r="P62" s="2" t="s">
        <v>53</v>
      </c>
      <c r="Q62" s="2" t="s">
        <v>53</v>
      </c>
      <c r="R62" s="2" t="s">
        <v>53</v>
      </c>
      <c r="V62" s="3">
        <v>1</v>
      </c>
      <c r="AW62" s="2" t="s">
        <v>184</v>
      </c>
    </row>
    <row r="63" spans="1:51" ht="30" customHeight="1">
      <c r="A63" s="24" t="s">
        <v>600</v>
      </c>
      <c r="B63" s="24" t="s">
        <v>601</v>
      </c>
      <c r="C63" s="24" t="s">
        <v>58</v>
      </c>
      <c r="D63" s="75">
        <f>18.06*1.05</f>
        <v>18.963000000000001</v>
      </c>
      <c r="E63" s="76"/>
      <c r="F63" s="77"/>
      <c r="G63" s="76"/>
      <c r="H63" s="77"/>
      <c r="I63" s="76"/>
      <c r="J63" s="77"/>
      <c r="K63" s="76"/>
      <c r="L63" s="77"/>
      <c r="M63" s="24" t="s">
        <v>50</v>
      </c>
      <c r="N63" s="2" t="s">
        <v>431</v>
      </c>
      <c r="O63" s="2" t="s">
        <v>166</v>
      </c>
      <c r="P63" s="2" t="s">
        <v>53</v>
      </c>
      <c r="Q63" s="2" t="s">
        <v>53</v>
      </c>
      <c r="R63" s="2" t="s">
        <v>53</v>
      </c>
      <c r="V63" s="3">
        <v>1</v>
      </c>
      <c r="AW63" s="2" t="s">
        <v>184</v>
      </c>
    </row>
    <row r="64" spans="1:51" ht="30" customHeight="1">
      <c r="A64" s="24" t="s">
        <v>113</v>
      </c>
      <c r="B64" s="24" t="s">
        <v>50</v>
      </c>
      <c r="C64" s="24" t="s">
        <v>50</v>
      </c>
      <c r="D64" s="75"/>
      <c r="E64" s="76"/>
      <c r="F64" s="80"/>
      <c r="G64" s="79"/>
      <c r="H64" s="80"/>
      <c r="I64" s="79"/>
      <c r="J64" s="80"/>
      <c r="K64" s="79"/>
      <c r="L64" s="80"/>
      <c r="M64" s="24" t="s">
        <v>50</v>
      </c>
      <c r="N64" s="2" t="s">
        <v>65</v>
      </c>
      <c r="O64" s="2" t="s">
        <v>65</v>
      </c>
      <c r="P64" s="2"/>
      <c r="Q64" s="2"/>
      <c r="R64" s="2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/>
      <c r="AW64" s="2"/>
      <c r="AX64" s="2" t="s">
        <v>50</v>
      </c>
      <c r="AY64" s="2" t="s">
        <v>50</v>
      </c>
    </row>
    <row r="65" spans="1:51" ht="30" customHeight="1">
      <c r="A65" s="75"/>
      <c r="B65" s="75"/>
      <c r="C65" s="75"/>
      <c r="D65" s="75"/>
      <c r="E65" s="76"/>
      <c r="F65" s="77"/>
      <c r="G65" s="76"/>
      <c r="H65" s="77"/>
      <c r="I65" s="76"/>
      <c r="J65" s="77"/>
      <c r="K65" s="76"/>
      <c r="L65" s="77"/>
      <c r="M65" s="75"/>
      <c r="N65" s="2"/>
      <c r="O65" s="2"/>
      <c r="P65" s="2"/>
      <c r="Q65" s="2"/>
      <c r="R65" s="2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/>
      <c r="AW65" s="2"/>
      <c r="AX65" s="2" t="s">
        <v>50</v>
      </c>
      <c r="AY65" s="2" t="s">
        <v>50</v>
      </c>
    </row>
    <row r="66" spans="1:51" ht="30" customHeight="1">
      <c r="A66" s="118" t="s">
        <v>632</v>
      </c>
      <c r="B66" s="118"/>
      <c r="C66" s="118"/>
      <c r="D66" s="118"/>
      <c r="E66" s="119"/>
      <c r="F66" s="120"/>
      <c r="G66" s="119"/>
      <c r="H66" s="120"/>
      <c r="I66" s="119"/>
      <c r="J66" s="120"/>
      <c r="K66" s="119"/>
      <c r="L66" s="120"/>
      <c r="M66" s="118"/>
      <c r="N66" s="74" t="s">
        <v>67</v>
      </c>
    </row>
    <row r="67" spans="1:51" ht="30" customHeight="1">
      <c r="A67" s="70" t="s">
        <v>507</v>
      </c>
      <c r="B67" s="70" t="s">
        <v>509</v>
      </c>
      <c r="C67" s="24" t="s">
        <v>74</v>
      </c>
      <c r="D67" s="75">
        <f>1.12*29*1.1</f>
        <v>35.728000000000009</v>
      </c>
      <c r="E67" s="76"/>
      <c r="F67" s="77"/>
      <c r="G67" s="76"/>
      <c r="H67" s="77"/>
      <c r="I67" s="76"/>
      <c r="J67" s="77"/>
      <c r="K67" s="76"/>
      <c r="L67" s="77"/>
      <c r="M67" s="24" t="s">
        <v>50</v>
      </c>
      <c r="N67" s="2" t="s">
        <v>67</v>
      </c>
      <c r="O67" s="2" t="s">
        <v>166</v>
      </c>
      <c r="P67" s="2" t="s">
        <v>53</v>
      </c>
      <c r="Q67" s="2" t="s">
        <v>53</v>
      </c>
      <c r="R67" s="2" t="s">
        <v>52</v>
      </c>
      <c r="S67" s="3"/>
      <c r="T67" s="3"/>
      <c r="U67" s="3"/>
      <c r="V67" s="3">
        <v>1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50</v>
      </c>
      <c r="AW67" s="2" t="s">
        <v>183</v>
      </c>
      <c r="AX67" s="2" t="s">
        <v>50</v>
      </c>
      <c r="AY67" s="2" t="s">
        <v>50</v>
      </c>
    </row>
    <row r="68" spans="1:51" ht="30" customHeight="1">
      <c r="A68" s="70" t="s">
        <v>507</v>
      </c>
      <c r="B68" s="70" t="s">
        <v>595</v>
      </c>
      <c r="C68" s="24" t="s">
        <v>74</v>
      </c>
      <c r="D68" s="75">
        <f>2.616*47.66*1.1</f>
        <v>137.14641599999999</v>
      </c>
      <c r="E68" s="76"/>
      <c r="F68" s="77"/>
      <c r="G68" s="76"/>
      <c r="H68" s="77"/>
      <c r="I68" s="76"/>
      <c r="J68" s="77"/>
      <c r="K68" s="76"/>
      <c r="L68" s="77"/>
      <c r="M68" s="24" t="s">
        <v>50</v>
      </c>
      <c r="N68" s="2" t="s">
        <v>67</v>
      </c>
      <c r="O68" s="2" t="s">
        <v>166</v>
      </c>
      <c r="P68" s="2" t="s">
        <v>53</v>
      </c>
      <c r="Q68" s="2" t="s">
        <v>53</v>
      </c>
      <c r="R68" s="2" t="s">
        <v>52</v>
      </c>
      <c r="S68" s="3"/>
      <c r="T68" s="3"/>
      <c r="U68" s="3"/>
      <c r="V68" s="3">
        <v>1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50</v>
      </c>
      <c r="AW68" s="2" t="s">
        <v>183</v>
      </c>
      <c r="AX68" s="2" t="s">
        <v>50</v>
      </c>
      <c r="AY68" s="2" t="s">
        <v>50</v>
      </c>
    </row>
    <row r="69" spans="1:51" ht="30" customHeight="1">
      <c r="A69" s="70" t="s">
        <v>507</v>
      </c>
      <c r="B69" s="70" t="s">
        <v>508</v>
      </c>
      <c r="C69" s="24" t="s">
        <v>74</v>
      </c>
      <c r="D69" s="75">
        <f>3.338*29*1.1</f>
        <v>106.48220000000002</v>
      </c>
      <c r="E69" s="76"/>
      <c r="F69" s="77"/>
      <c r="G69" s="76"/>
      <c r="H69" s="77"/>
      <c r="I69" s="76"/>
      <c r="J69" s="77"/>
      <c r="K69" s="76"/>
      <c r="L69" s="77"/>
      <c r="M69" s="24" t="s">
        <v>50</v>
      </c>
      <c r="N69" s="2" t="s">
        <v>67</v>
      </c>
      <c r="O69" s="2" t="s">
        <v>166</v>
      </c>
      <c r="P69" s="2" t="s">
        <v>53</v>
      </c>
      <c r="Q69" s="2" t="s">
        <v>53</v>
      </c>
      <c r="R69" s="2" t="s">
        <v>52</v>
      </c>
      <c r="S69" s="3"/>
      <c r="T69" s="3"/>
      <c r="U69" s="3"/>
      <c r="V69" s="3">
        <v>1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50</v>
      </c>
      <c r="AW69" s="2" t="s">
        <v>183</v>
      </c>
      <c r="AX69" s="2" t="s">
        <v>50</v>
      </c>
      <c r="AY69" s="2" t="s">
        <v>50</v>
      </c>
    </row>
    <row r="70" spans="1:51" ht="30" customHeight="1">
      <c r="A70" s="70" t="s">
        <v>177</v>
      </c>
      <c r="B70" s="70" t="s">
        <v>597</v>
      </c>
      <c r="C70" s="24" t="s">
        <v>74</v>
      </c>
      <c r="D70" s="75">
        <f>22.7*0.15*18.06*1.1</f>
        <v>67.643730000000005</v>
      </c>
      <c r="E70" s="76"/>
      <c r="F70" s="77"/>
      <c r="G70" s="76"/>
      <c r="H70" s="77"/>
      <c r="I70" s="76"/>
      <c r="J70" s="77"/>
      <c r="K70" s="76"/>
      <c r="L70" s="77"/>
      <c r="M70" s="24" t="s">
        <v>50</v>
      </c>
      <c r="N70" s="2" t="s">
        <v>67</v>
      </c>
      <c r="O70" s="2" t="s">
        <v>166</v>
      </c>
      <c r="P70" s="2" t="s">
        <v>53</v>
      </c>
      <c r="Q70" s="2" t="s">
        <v>53</v>
      </c>
      <c r="R70" s="2" t="s">
        <v>52</v>
      </c>
      <c r="S70" s="3"/>
      <c r="T70" s="3"/>
      <c r="U70" s="3"/>
      <c r="V70" s="3">
        <v>1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50</v>
      </c>
      <c r="AW70" s="2" t="s">
        <v>183</v>
      </c>
      <c r="AX70" s="2" t="s">
        <v>50</v>
      </c>
      <c r="AY70" s="2" t="s">
        <v>50</v>
      </c>
    </row>
    <row r="71" spans="1:51" ht="30" customHeight="1">
      <c r="A71" s="24" t="s">
        <v>176</v>
      </c>
      <c r="B71" s="24" t="s">
        <v>516</v>
      </c>
      <c r="C71" s="24" t="s">
        <v>74</v>
      </c>
      <c r="D71" s="75">
        <v>221.22126</v>
      </c>
      <c r="E71" s="76"/>
      <c r="F71" s="77"/>
      <c r="G71" s="76"/>
      <c r="H71" s="77"/>
      <c r="I71" s="76"/>
      <c r="J71" s="77"/>
      <c r="K71" s="76"/>
      <c r="L71" s="77"/>
      <c r="M71" s="24" t="s">
        <v>50</v>
      </c>
      <c r="N71" s="2" t="s">
        <v>67</v>
      </c>
      <c r="O71" s="2" t="s">
        <v>166</v>
      </c>
      <c r="P71" s="2" t="s">
        <v>53</v>
      </c>
      <c r="Q71" s="2" t="s">
        <v>53</v>
      </c>
      <c r="R71" s="2" t="s">
        <v>53</v>
      </c>
      <c r="S71" s="3"/>
      <c r="T71" s="3"/>
      <c r="U71" s="3"/>
      <c r="V71" s="3">
        <v>1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50</v>
      </c>
      <c r="AW71" s="2" t="s">
        <v>184</v>
      </c>
      <c r="AX71" s="2" t="s">
        <v>50</v>
      </c>
      <c r="AY71" s="2" t="s">
        <v>50</v>
      </c>
    </row>
    <row r="72" spans="1:51" ht="30" customHeight="1">
      <c r="A72" s="24" t="s">
        <v>73</v>
      </c>
      <c r="B72" s="24" t="s">
        <v>77</v>
      </c>
      <c r="C72" s="24" t="s">
        <v>74</v>
      </c>
      <c r="D72" s="75">
        <f>-D71*0.1</f>
        <v>-22.122126000000002</v>
      </c>
      <c r="E72" s="76"/>
      <c r="F72" s="77"/>
      <c r="G72" s="76"/>
      <c r="H72" s="77"/>
      <c r="I72" s="76"/>
      <c r="J72" s="77"/>
      <c r="K72" s="76"/>
      <c r="L72" s="77"/>
      <c r="M72" s="24" t="s">
        <v>75</v>
      </c>
      <c r="N72" s="2" t="s">
        <v>67</v>
      </c>
      <c r="O72" s="2" t="s">
        <v>166</v>
      </c>
      <c r="P72" s="2" t="s">
        <v>53</v>
      </c>
      <c r="Q72" s="2" t="s">
        <v>53</v>
      </c>
      <c r="R72" s="2" t="s">
        <v>53</v>
      </c>
      <c r="V72" s="3">
        <v>1</v>
      </c>
      <c r="AW72" s="2" t="s">
        <v>184</v>
      </c>
    </row>
    <row r="73" spans="1:51" ht="30" customHeight="1">
      <c r="A73" s="24" t="s">
        <v>538</v>
      </c>
      <c r="B73" s="24" t="s">
        <v>539</v>
      </c>
      <c r="C73" s="24" t="s">
        <v>58</v>
      </c>
      <c r="D73" s="75">
        <f>0.2*29+0.16*18.06+0.15*18.06*2+0.08*14</f>
        <v>15.227599999999999</v>
      </c>
      <c r="E73" s="76"/>
      <c r="F73" s="77"/>
      <c r="G73" s="76"/>
      <c r="H73" s="77"/>
      <c r="I73" s="76"/>
      <c r="J73" s="77"/>
      <c r="K73" s="76"/>
      <c r="L73" s="77"/>
      <c r="M73" s="24" t="s">
        <v>50</v>
      </c>
      <c r="N73" s="2" t="s">
        <v>67</v>
      </c>
      <c r="O73" s="2" t="s">
        <v>166</v>
      </c>
      <c r="P73" s="2" t="s">
        <v>53</v>
      </c>
      <c r="Q73" s="2" t="s">
        <v>53</v>
      </c>
      <c r="R73" s="2" t="s">
        <v>53</v>
      </c>
      <c r="S73" s="3"/>
      <c r="T73" s="3"/>
      <c r="U73" s="3"/>
      <c r="V73" s="3">
        <v>1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50</v>
      </c>
      <c r="AW73" s="2" t="s">
        <v>184</v>
      </c>
      <c r="AX73" s="2" t="s">
        <v>50</v>
      </c>
      <c r="AY73" s="2" t="s">
        <v>50</v>
      </c>
    </row>
    <row r="74" spans="1:51" ht="30" customHeight="1">
      <c r="A74" s="24" t="s">
        <v>573</v>
      </c>
      <c r="B74" s="24"/>
      <c r="C74" s="24" t="s">
        <v>58</v>
      </c>
      <c r="D74" s="75">
        <v>6.3</v>
      </c>
      <c r="E74" s="76"/>
      <c r="F74" s="77"/>
      <c r="G74" s="76"/>
      <c r="H74" s="77"/>
      <c r="I74" s="76"/>
      <c r="J74" s="77"/>
      <c r="K74" s="76"/>
      <c r="L74" s="77"/>
      <c r="M74" s="24" t="s">
        <v>50</v>
      </c>
      <c r="N74" s="2" t="s">
        <v>431</v>
      </c>
      <c r="O74" s="2" t="s">
        <v>166</v>
      </c>
      <c r="P74" s="2" t="s">
        <v>53</v>
      </c>
      <c r="Q74" s="2" t="s">
        <v>53</v>
      </c>
      <c r="R74" s="2" t="s">
        <v>53</v>
      </c>
      <c r="V74" s="3">
        <v>1</v>
      </c>
      <c r="AW74" s="2" t="s">
        <v>184</v>
      </c>
    </row>
    <row r="75" spans="1:51" ht="30" customHeight="1">
      <c r="A75" s="24" t="s">
        <v>574</v>
      </c>
      <c r="B75" s="24" t="s">
        <v>575</v>
      </c>
      <c r="C75" s="24" t="s">
        <v>58</v>
      </c>
      <c r="D75" s="75">
        <v>6.3</v>
      </c>
      <c r="E75" s="76"/>
      <c r="F75" s="77"/>
      <c r="G75" s="76"/>
      <c r="H75" s="77"/>
      <c r="I75" s="76"/>
      <c r="J75" s="77"/>
      <c r="K75" s="76"/>
      <c r="L75" s="77"/>
      <c r="M75" s="24" t="s">
        <v>50</v>
      </c>
      <c r="N75" s="2" t="s">
        <v>431</v>
      </c>
      <c r="O75" s="2" t="s">
        <v>166</v>
      </c>
      <c r="P75" s="2" t="s">
        <v>53</v>
      </c>
      <c r="Q75" s="2" t="s">
        <v>53</v>
      </c>
      <c r="R75" s="2" t="s">
        <v>53</v>
      </c>
      <c r="V75" s="3">
        <v>1</v>
      </c>
      <c r="AW75" s="2" t="s">
        <v>184</v>
      </c>
    </row>
    <row r="76" spans="1:51" ht="30" customHeight="1">
      <c r="A76" s="24" t="s">
        <v>600</v>
      </c>
      <c r="B76" s="24" t="s">
        <v>601</v>
      </c>
      <c r="C76" s="24" t="s">
        <v>58</v>
      </c>
      <c r="D76" s="75">
        <f>36.06*1.05</f>
        <v>37.863000000000007</v>
      </c>
      <c r="E76" s="76"/>
      <c r="F76" s="77"/>
      <c r="G76" s="76"/>
      <c r="H76" s="77"/>
      <c r="I76" s="76"/>
      <c r="J76" s="77"/>
      <c r="K76" s="76"/>
      <c r="L76" s="77"/>
      <c r="M76" s="24" t="s">
        <v>50</v>
      </c>
      <c r="N76" s="2" t="s">
        <v>431</v>
      </c>
      <c r="O76" s="2" t="s">
        <v>166</v>
      </c>
      <c r="P76" s="2" t="s">
        <v>53</v>
      </c>
      <c r="Q76" s="2" t="s">
        <v>53</v>
      </c>
      <c r="R76" s="2" t="s">
        <v>53</v>
      </c>
      <c r="V76" s="3">
        <v>1</v>
      </c>
      <c r="AW76" s="2" t="s">
        <v>184</v>
      </c>
    </row>
    <row r="77" spans="1:51" ht="30" customHeight="1">
      <c r="A77" s="24" t="s">
        <v>113</v>
      </c>
      <c r="B77" s="24" t="s">
        <v>50</v>
      </c>
      <c r="C77" s="24" t="s">
        <v>50</v>
      </c>
      <c r="D77" s="75"/>
      <c r="E77" s="76"/>
      <c r="F77" s="80"/>
      <c r="G77" s="79"/>
      <c r="H77" s="80"/>
      <c r="I77" s="79"/>
      <c r="J77" s="80"/>
      <c r="K77" s="79"/>
      <c r="L77" s="80"/>
      <c r="M77" s="24" t="s">
        <v>50</v>
      </c>
      <c r="N77" s="2" t="s">
        <v>65</v>
      </c>
      <c r="O77" s="2" t="s">
        <v>65</v>
      </c>
      <c r="P77" s="2"/>
      <c r="Q77" s="2"/>
      <c r="R77" s="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/>
      <c r="AW77" s="2"/>
      <c r="AX77" s="2" t="s">
        <v>50</v>
      </c>
      <c r="AY77" s="2" t="s">
        <v>50</v>
      </c>
    </row>
    <row r="78" spans="1:51" ht="30" customHeight="1">
      <c r="A78" s="75"/>
      <c r="B78" s="75"/>
      <c r="C78" s="75"/>
      <c r="D78" s="75"/>
      <c r="E78" s="76"/>
      <c r="F78" s="77"/>
      <c r="G78" s="76"/>
      <c r="H78" s="77"/>
      <c r="I78" s="76"/>
      <c r="J78" s="77"/>
      <c r="K78" s="76"/>
      <c r="L78" s="77"/>
      <c r="M78" s="75"/>
      <c r="N78" s="2"/>
      <c r="O78" s="2"/>
      <c r="P78" s="2"/>
      <c r="Q78" s="2"/>
      <c r="R78" s="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/>
      <c r="AW78" s="2"/>
      <c r="AX78" s="2" t="s">
        <v>50</v>
      </c>
      <c r="AY78" s="2" t="s">
        <v>50</v>
      </c>
    </row>
    <row r="79" spans="1:51" ht="30" customHeight="1">
      <c r="A79" s="118" t="s">
        <v>603</v>
      </c>
      <c r="B79" s="118"/>
      <c r="C79" s="118"/>
      <c r="D79" s="118"/>
      <c r="E79" s="119"/>
      <c r="F79" s="120"/>
      <c r="G79" s="119"/>
      <c r="H79" s="120"/>
      <c r="I79" s="119"/>
      <c r="J79" s="120"/>
      <c r="K79" s="119"/>
      <c r="L79" s="120"/>
      <c r="M79" s="118"/>
      <c r="N79" s="74" t="s">
        <v>67</v>
      </c>
    </row>
    <row r="80" spans="1:51" ht="30" customHeight="1">
      <c r="A80" s="70" t="s">
        <v>507</v>
      </c>
      <c r="B80" s="70" t="s">
        <v>509</v>
      </c>
      <c r="C80" s="24" t="s">
        <v>74</v>
      </c>
      <c r="D80" s="75">
        <f>1.12*28*1.1</f>
        <v>34.496000000000009</v>
      </c>
      <c r="E80" s="76"/>
      <c r="F80" s="77"/>
      <c r="G80" s="76"/>
      <c r="H80" s="77"/>
      <c r="I80" s="76"/>
      <c r="J80" s="77"/>
      <c r="K80" s="76"/>
      <c r="L80" s="77"/>
      <c r="M80" s="24" t="s">
        <v>50</v>
      </c>
      <c r="N80" s="2" t="s">
        <v>67</v>
      </c>
      <c r="O80" s="2" t="s">
        <v>166</v>
      </c>
      <c r="P80" s="2" t="s">
        <v>53</v>
      </c>
      <c r="Q80" s="2" t="s">
        <v>53</v>
      </c>
      <c r="R80" s="2" t="s">
        <v>52</v>
      </c>
      <c r="S80" s="3"/>
      <c r="T80" s="3"/>
      <c r="U80" s="3"/>
      <c r="V80" s="3">
        <v>1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50</v>
      </c>
      <c r="AW80" s="2" t="s">
        <v>183</v>
      </c>
      <c r="AX80" s="2" t="s">
        <v>50</v>
      </c>
      <c r="AY80" s="2" t="s">
        <v>50</v>
      </c>
    </row>
    <row r="81" spans="1:51" ht="30" customHeight="1">
      <c r="A81" s="70" t="s">
        <v>507</v>
      </c>
      <c r="B81" s="70" t="s">
        <v>595</v>
      </c>
      <c r="C81" s="24" t="s">
        <v>74</v>
      </c>
      <c r="D81" s="75">
        <f>2.616*36.12*1.1</f>
        <v>103.938912</v>
      </c>
      <c r="E81" s="76"/>
      <c r="F81" s="77"/>
      <c r="G81" s="76"/>
      <c r="H81" s="77"/>
      <c r="I81" s="76"/>
      <c r="J81" s="77"/>
      <c r="K81" s="76"/>
      <c r="L81" s="77"/>
      <c r="M81" s="24" t="s">
        <v>50</v>
      </c>
      <c r="N81" s="2" t="s">
        <v>67</v>
      </c>
      <c r="O81" s="2" t="s">
        <v>166</v>
      </c>
      <c r="P81" s="2" t="s">
        <v>53</v>
      </c>
      <c r="Q81" s="2" t="s">
        <v>53</v>
      </c>
      <c r="R81" s="2" t="s">
        <v>52</v>
      </c>
      <c r="S81" s="3"/>
      <c r="T81" s="3"/>
      <c r="U81" s="3"/>
      <c r="V81" s="3">
        <v>1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50</v>
      </c>
      <c r="AW81" s="2" t="s">
        <v>183</v>
      </c>
      <c r="AX81" s="2" t="s">
        <v>50</v>
      </c>
      <c r="AY81" s="2" t="s">
        <v>50</v>
      </c>
    </row>
    <row r="82" spans="1:51" ht="30" customHeight="1">
      <c r="A82" s="70" t="s">
        <v>507</v>
      </c>
      <c r="B82" s="70" t="s">
        <v>508</v>
      </c>
      <c r="C82" s="24" t="s">
        <v>74</v>
      </c>
      <c r="D82" s="75">
        <f>3.338*45*1.1</f>
        <v>165.23100000000002</v>
      </c>
      <c r="E82" s="76"/>
      <c r="F82" s="77"/>
      <c r="G82" s="76"/>
      <c r="H82" s="77"/>
      <c r="I82" s="76"/>
      <c r="J82" s="77"/>
      <c r="K82" s="76"/>
      <c r="L82" s="77"/>
      <c r="M82" s="24" t="s">
        <v>50</v>
      </c>
      <c r="N82" s="2" t="s">
        <v>67</v>
      </c>
      <c r="O82" s="2" t="s">
        <v>166</v>
      </c>
      <c r="P82" s="2" t="s">
        <v>53</v>
      </c>
      <c r="Q82" s="2" t="s">
        <v>53</v>
      </c>
      <c r="R82" s="2" t="s">
        <v>52</v>
      </c>
      <c r="S82" s="3"/>
      <c r="T82" s="3"/>
      <c r="U82" s="3"/>
      <c r="V82" s="3">
        <v>1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50</v>
      </c>
      <c r="AW82" s="2" t="s">
        <v>183</v>
      </c>
      <c r="AX82" s="2" t="s">
        <v>50</v>
      </c>
      <c r="AY82" s="2" t="s">
        <v>50</v>
      </c>
    </row>
    <row r="83" spans="1:51" ht="30" customHeight="1">
      <c r="A83" s="70" t="s">
        <v>177</v>
      </c>
      <c r="B83" s="70" t="s">
        <v>596</v>
      </c>
      <c r="C83" s="24" t="s">
        <v>74</v>
      </c>
      <c r="D83" s="75">
        <f>22.7*0.15*27.09*1.1</f>
        <v>101.46559500000001</v>
      </c>
      <c r="E83" s="76"/>
      <c r="F83" s="77"/>
      <c r="G83" s="76"/>
      <c r="H83" s="77"/>
      <c r="I83" s="76"/>
      <c r="J83" s="77"/>
      <c r="K83" s="76"/>
      <c r="L83" s="77"/>
      <c r="M83" s="24" t="s">
        <v>50</v>
      </c>
      <c r="N83" s="2" t="s">
        <v>67</v>
      </c>
      <c r="O83" s="2" t="s">
        <v>166</v>
      </c>
      <c r="P83" s="2" t="s">
        <v>53</v>
      </c>
      <c r="Q83" s="2" t="s">
        <v>53</v>
      </c>
      <c r="R83" s="2" t="s">
        <v>52</v>
      </c>
      <c r="S83" s="3"/>
      <c r="T83" s="3"/>
      <c r="U83" s="3"/>
      <c r="V83" s="3">
        <v>1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50</v>
      </c>
      <c r="AW83" s="2" t="s">
        <v>183</v>
      </c>
      <c r="AX83" s="2" t="s">
        <v>50</v>
      </c>
      <c r="AY83" s="2" t="s">
        <v>50</v>
      </c>
    </row>
    <row r="84" spans="1:51" ht="30" customHeight="1">
      <c r="A84" s="24" t="s">
        <v>176</v>
      </c>
      <c r="B84" s="24" t="s">
        <v>516</v>
      </c>
      <c r="C84" s="24" t="s">
        <v>74</v>
      </c>
      <c r="D84" s="75">
        <f>SUM(D80:D83)/1.1</f>
        <v>368.30137000000002</v>
      </c>
      <c r="E84" s="76"/>
      <c r="F84" s="77"/>
      <c r="G84" s="76"/>
      <c r="H84" s="77"/>
      <c r="I84" s="76"/>
      <c r="J84" s="77"/>
      <c r="K84" s="76"/>
      <c r="L84" s="77"/>
      <c r="M84" s="24" t="s">
        <v>50</v>
      </c>
      <c r="N84" s="2" t="s">
        <v>67</v>
      </c>
      <c r="O84" s="2" t="s">
        <v>166</v>
      </c>
      <c r="P84" s="2" t="s">
        <v>53</v>
      </c>
      <c r="Q84" s="2" t="s">
        <v>53</v>
      </c>
      <c r="R84" s="2" t="s">
        <v>53</v>
      </c>
      <c r="S84" s="3"/>
      <c r="T84" s="3"/>
      <c r="U84" s="3"/>
      <c r="V84" s="3">
        <v>1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50</v>
      </c>
      <c r="AW84" s="2" t="s">
        <v>184</v>
      </c>
      <c r="AX84" s="2" t="s">
        <v>50</v>
      </c>
      <c r="AY84" s="2" t="s">
        <v>50</v>
      </c>
    </row>
    <row r="85" spans="1:51" ht="30" customHeight="1">
      <c r="A85" s="24" t="s">
        <v>73</v>
      </c>
      <c r="B85" s="24" t="s">
        <v>77</v>
      </c>
      <c r="C85" s="24" t="s">
        <v>74</v>
      </c>
      <c r="D85" s="75">
        <f>-D84*0.1</f>
        <v>-36.830137000000001</v>
      </c>
      <c r="E85" s="76"/>
      <c r="F85" s="77"/>
      <c r="G85" s="76"/>
      <c r="H85" s="77"/>
      <c r="I85" s="76"/>
      <c r="J85" s="77"/>
      <c r="K85" s="76"/>
      <c r="L85" s="77"/>
      <c r="M85" s="24" t="s">
        <v>75</v>
      </c>
      <c r="N85" s="2" t="s">
        <v>67</v>
      </c>
      <c r="O85" s="2" t="s">
        <v>166</v>
      </c>
      <c r="P85" s="2" t="s">
        <v>53</v>
      </c>
      <c r="Q85" s="2" t="s">
        <v>53</v>
      </c>
      <c r="R85" s="2" t="s">
        <v>53</v>
      </c>
      <c r="V85" s="3">
        <v>1</v>
      </c>
      <c r="AW85" s="2" t="s">
        <v>184</v>
      </c>
    </row>
    <row r="86" spans="1:51" ht="30" customHeight="1">
      <c r="A86" s="24" t="s">
        <v>538</v>
      </c>
      <c r="B86" s="24" t="s">
        <v>539</v>
      </c>
      <c r="C86" s="24" t="s">
        <v>58</v>
      </c>
      <c r="D86" s="75">
        <f>0.2*45+0.16*36.12+0.15*27.09*2+0.08*28</f>
        <v>25.1462</v>
      </c>
      <c r="E86" s="76"/>
      <c r="F86" s="77"/>
      <c r="G86" s="76"/>
      <c r="H86" s="77"/>
      <c r="I86" s="76"/>
      <c r="J86" s="77"/>
      <c r="K86" s="76"/>
      <c r="L86" s="77"/>
      <c r="M86" s="24" t="s">
        <v>50</v>
      </c>
      <c r="N86" s="2" t="s">
        <v>67</v>
      </c>
      <c r="O86" s="2" t="s">
        <v>166</v>
      </c>
      <c r="P86" s="2" t="s">
        <v>53</v>
      </c>
      <c r="Q86" s="2" t="s">
        <v>53</v>
      </c>
      <c r="R86" s="2" t="s">
        <v>53</v>
      </c>
      <c r="S86" s="3"/>
      <c r="T86" s="3"/>
      <c r="U86" s="3"/>
      <c r="V86" s="3">
        <v>1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50</v>
      </c>
      <c r="AW86" s="2" t="s">
        <v>184</v>
      </c>
      <c r="AX86" s="2" t="s">
        <v>50</v>
      </c>
      <c r="AY86" s="2" t="s">
        <v>50</v>
      </c>
    </row>
    <row r="87" spans="1:51" ht="30" customHeight="1">
      <c r="A87" s="24" t="s">
        <v>573</v>
      </c>
      <c r="B87" s="24"/>
      <c r="C87" s="24" t="s">
        <v>58</v>
      </c>
      <c r="D87" s="75">
        <v>12.6</v>
      </c>
      <c r="E87" s="76"/>
      <c r="F87" s="77"/>
      <c r="G87" s="76"/>
      <c r="H87" s="77"/>
      <c r="I87" s="76"/>
      <c r="J87" s="77"/>
      <c r="K87" s="76"/>
      <c r="L87" s="77"/>
      <c r="M87" s="24" t="s">
        <v>50</v>
      </c>
      <c r="N87" s="2" t="s">
        <v>431</v>
      </c>
      <c r="O87" s="2" t="s">
        <v>166</v>
      </c>
      <c r="P87" s="2" t="s">
        <v>53</v>
      </c>
      <c r="Q87" s="2" t="s">
        <v>53</v>
      </c>
      <c r="R87" s="2" t="s">
        <v>53</v>
      </c>
      <c r="V87" s="3">
        <v>1</v>
      </c>
      <c r="AW87" s="2" t="s">
        <v>184</v>
      </c>
    </row>
    <row r="88" spans="1:51" ht="30" customHeight="1">
      <c r="A88" s="24" t="s">
        <v>574</v>
      </c>
      <c r="B88" s="24" t="s">
        <v>575</v>
      </c>
      <c r="C88" s="24" t="s">
        <v>58</v>
      </c>
      <c r="D88" s="75">
        <v>12.6</v>
      </c>
      <c r="E88" s="76"/>
      <c r="F88" s="77"/>
      <c r="G88" s="76"/>
      <c r="H88" s="77"/>
      <c r="I88" s="76"/>
      <c r="J88" s="77"/>
      <c r="K88" s="76"/>
      <c r="L88" s="77"/>
      <c r="M88" s="24" t="s">
        <v>50</v>
      </c>
      <c r="N88" s="2" t="s">
        <v>431</v>
      </c>
      <c r="O88" s="2" t="s">
        <v>166</v>
      </c>
      <c r="P88" s="2" t="s">
        <v>53</v>
      </c>
      <c r="Q88" s="2" t="s">
        <v>53</v>
      </c>
      <c r="R88" s="2" t="s">
        <v>53</v>
      </c>
      <c r="V88" s="3">
        <v>1</v>
      </c>
      <c r="AW88" s="2" t="s">
        <v>184</v>
      </c>
    </row>
    <row r="89" spans="1:51" ht="30" customHeight="1">
      <c r="A89" s="24" t="s">
        <v>113</v>
      </c>
      <c r="B89" s="24" t="s">
        <v>50</v>
      </c>
      <c r="C89" s="24" t="s">
        <v>50</v>
      </c>
      <c r="D89" s="75"/>
      <c r="E89" s="76"/>
      <c r="F89" s="80"/>
      <c r="G89" s="79"/>
      <c r="H89" s="80"/>
      <c r="I89" s="79"/>
      <c r="J89" s="80"/>
      <c r="K89" s="79"/>
      <c r="L89" s="80"/>
      <c r="M89" s="24" t="s">
        <v>50</v>
      </c>
      <c r="N89" s="2" t="s">
        <v>65</v>
      </c>
      <c r="O89" s="2" t="s">
        <v>65</v>
      </c>
      <c r="P89" s="2"/>
      <c r="Q89" s="2"/>
      <c r="R89" s="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/>
      <c r="AW89" s="2"/>
      <c r="AX89" s="2" t="s">
        <v>50</v>
      </c>
      <c r="AY89" s="2" t="s">
        <v>50</v>
      </c>
    </row>
    <row r="90" spans="1:51" ht="30" customHeight="1">
      <c r="A90" s="75"/>
      <c r="B90" s="75"/>
      <c r="C90" s="75"/>
      <c r="D90" s="75"/>
      <c r="E90" s="76"/>
      <c r="F90" s="77"/>
      <c r="G90" s="76"/>
      <c r="H90" s="77"/>
      <c r="I90" s="76"/>
      <c r="J90" s="77"/>
      <c r="K90" s="76"/>
      <c r="L90" s="77"/>
      <c r="M90" s="75"/>
      <c r="N90" s="2"/>
      <c r="O90" s="2"/>
      <c r="P90" s="2"/>
      <c r="Q90" s="2"/>
      <c r="R90" s="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/>
      <c r="AW90" s="2"/>
      <c r="AX90" s="2" t="s">
        <v>50</v>
      </c>
      <c r="AY90" s="2" t="s">
        <v>50</v>
      </c>
    </row>
    <row r="91" spans="1:51" ht="30" customHeight="1">
      <c r="A91" s="118" t="s">
        <v>605</v>
      </c>
      <c r="B91" s="118"/>
      <c r="C91" s="118"/>
      <c r="D91" s="118"/>
      <c r="E91" s="119"/>
      <c r="F91" s="120"/>
      <c r="G91" s="119"/>
      <c r="H91" s="120"/>
      <c r="I91" s="119"/>
      <c r="J91" s="120"/>
      <c r="K91" s="119"/>
      <c r="L91" s="120"/>
      <c r="M91" s="118"/>
      <c r="N91" s="74" t="s">
        <v>67</v>
      </c>
    </row>
    <row r="92" spans="1:51" ht="30" customHeight="1">
      <c r="A92" s="70" t="s">
        <v>507</v>
      </c>
      <c r="B92" s="70" t="s">
        <v>509</v>
      </c>
      <c r="C92" s="24" t="s">
        <v>74</v>
      </c>
      <c r="D92" s="75">
        <f>1.12*28*1.1</f>
        <v>34.496000000000009</v>
      </c>
      <c r="E92" s="76"/>
      <c r="F92" s="77"/>
      <c r="G92" s="76"/>
      <c r="H92" s="77"/>
      <c r="I92" s="76"/>
      <c r="J92" s="77"/>
      <c r="K92" s="76"/>
      <c r="L92" s="77"/>
      <c r="M92" s="24" t="s">
        <v>50</v>
      </c>
      <c r="N92" s="2" t="s">
        <v>67</v>
      </c>
      <c r="O92" s="2" t="s">
        <v>166</v>
      </c>
      <c r="P92" s="2" t="s">
        <v>53</v>
      </c>
      <c r="Q92" s="2" t="s">
        <v>53</v>
      </c>
      <c r="R92" s="2" t="s">
        <v>52</v>
      </c>
      <c r="S92" s="3"/>
      <c r="T92" s="3"/>
      <c r="U92" s="3"/>
      <c r="V92" s="3">
        <v>1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50</v>
      </c>
      <c r="AW92" s="2" t="s">
        <v>183</v>
      </c>
      <c r="AX92" s="2" t="s">
        <v>50</v>
      </c>
      <c r="AY92" s="2" t="s">
        <v>50</v>
      </c>
    </row>
    <row r="93" spans="1:51" ht="30" customHeight="1">
      <c r="A93" s="70" t="s">
        <v>507</v>
      </c>
      <c r="B93" s="70" t="s">
        <v>595</v>
      </c>
      <c r="C93" s="24" t="s">
        <v>74</v>
      </c>
      <c r="D93" s="75">
        <f>2.616*36.12*1.1</f>
        <v>103.938912</v>
      </c>
      <c r="E93" s="76"/>
      <c r="F93" s="77"/>
      <c r="G93" s="76"/>
      <c r="H93" s="77"/>
      <c r="I93" s="76"/>
      <c r="J93" s="77"/>
      <c r="K93" s="76"/>
      <c r="L93" s="77"/>
      <c r="M93" s="24" t="s">
        <v>50</v>
      </c>
      <c r="N93" s="2" t="s">
        <v>67</v>
      </c>
      <c r="O93" s="2" t="s">
        <v>166</v>
      </c>
      <c r="P93" s="2" t="s">
        <v>53</v>
      </c>
      <c r="Q93" s="2" t="s">
        <v>53</v>
      </c>
      <c r="R93" s="2" t="s">
        <v>52</v>
      </c>
      <c r="S93" s="3"/>
      <c r="T93" s="3"/>
      <c r="U93" s="3"/>
      <c r="V93" s="3">
        <v>1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50</v>
      </c>
      <c r="AW93" s="2" t="s">
        <v>183</v>
      </c>
      <c r="AX93" s="2" t="s">
        <v>50</v>
      </c>
      <c r="AY93" s="2" t="s">
        <v>50</v>
      </c>
    </row>
    <row r="94" spans="1:51" ht="30" customHeight="1">
      <c r="A94" s="70" t="s">
        <v>507</v>
      </c>
      <c r="B94" s="70" t="s">
        <v>508</v>
      </c>
      <c r="C94" s="24" t="s">
        <v>74</v>
      </c>
      <c r="D94" s="75">
        <f>3.338*45*1.1</f>
        <v>165.23100000000002</v>
      </c>
      <c r="E94" s="76"/>
      <c r="F94" s="77"/>
      <c r="G94" s="76"/>
      <c r="H94" s="77"/>
      <c r="I94" s="76"/>
      <c r="J94" s="77"/>
      <c r="K94" s="76"/>
      <c r="L94" s="77"/>
      <c r="M94" s="24" t="s">
        <v>50</v>
      </c>
      <c r="N94" s="2" t="s">
        <v>67</v>
      </c>
      <c r="O94" s="2" t="s">
        <v>166</v>
      </c>
      <c r="P94" s="2" t="s">
        <v>53</v>
      </c>
      <c r="Q94" s="2" t="s">
        <v>53</v>
      </c>
      <c r="R94" s="2" t="s">
        <v>52</v>
      </c>
      <c r="S94" s="3"/>
      <c r="T94" s="3"/>
      <c r="U94" s="3"/>
      <c r="V94" s="3">
        <v>1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50</v>
      </c>
      <c r="AW94" s="2" t="s">
        <v>183</v>
      </c>
      <c r="AX94" s="2" t="s">
        <v>50</v>
      </c>
      <c r="AY94" s="2" t="s">
        <v>50</v>
      </c>
    </row>
    <row r="95" spans="1:51" ht="30" customHeight="1">
      <c r="A95" s="70" t="s">
        <v>177</v>
      </c>
      <c r="B95" s="70" t="s">
        <v>596</v>
      </c>
      <c r="C95" s="24" t="s">
        <v>74</v>
      </c>
      <c r="D95" s="75">
        <f>22.7*0.15*27.09*1.1</f>
        <v>101.46559500000001</v>
      </c>
      <c r="E95" s="76"/>
      <c r="F95" s="77"/>
      <c r="G95" s="76"/>
      <c r="H95" s="77"/>
      <c r="I95" s="76"/>
      <c r="J95" s="77"/>
      <c r="K95" s="76"/>
      <c r="L95" s="77"/>
      <c r="M95" s="24" t="s">
        <v>50</v>
      </c>
      <c r="N95" s="2" t="s">
        <v>67</v>
      </c>
      <c r="O95" s="2" t="s">
        <v>166</v>
      </c>
      <c r="P95" s="2" t="s">
        <v>53</v>
      </c>
      <c r="Q95" s="2" t="s">
        <v>53</v>
      </c>
      <c r="R95" s="2" t="s">
        <v>52</v>
      </c>
      <c r="S95" s="3"/>
      <c r="T95" s="3"/>
      <c r="U95" s="3"/>
      <c r="V95" s="3">
        <v>1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50</v>
      </c>
      <c r="AW95" s="2" t="s">
        <v>183</v>
      </c>
      <c r="AX95" s="2" t="s">
        <v>50</v>
      </c>
      <c r="AY95" s="2" t="s">
        <v>50</v>
      </c>
    </row>
    <row r="96" spans="1:51" ht="30" customHeight="1">
      <c r="A96" s="24" t="s">
        <v>176</v>
      </c>
      <c r="B96" s="24" t="s">
        <v>516</v>
      </c>
      <c r="C96" s="24" t="s">
        <v>74</v>
      </c>
      <c r="D96" s="75">
        <f>SUM(D92:D95)/1.1</f>
        <v>368.30137000000002</v>
      </c>
      <c r="E96" s="76"/>
      <c r="F96" s="77"/>
      <c r="G96" s="76"/>
      <c r="H96" s="77"/>
      <c r="I96" s="76"/>
      <c r="J96" s="77"/>
      <c r="K96" s="76"/>
      <c r="L96" s="77"/>
      <c r="M96" s="24" t="s">
        <v>50</v>
      </c>
      <c r="N96" s="2" t="s">
        <v>67</v>
      </c>
      <c r="O96" s="2" t="s">
        <v>166</v>
      </c>
      <c r="P96" s="2" t="s">
        <v>53</v>
      </c>
      <c r="Q96" s="2" t="s">
        <v>53</v>
      </c>
      <c r="R96" s="2" t="s">
        <v>53</v>
      </c>
      <c r="S96" s="3"/>
      <c r="T96" s="3"/>
      <c r="U96" s="3"/>
      <c r="V96" s="3">
        <v>1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50</v>
      </c>
      <c r="AW96" s="2" t="s">
        <v>184</v>
      </c>
      <c r="AX96" s="2" t="s">
        <v>50</v>
      </c>
      <c r="AY96" s="2" t="s">
        <v>50</v>
      </c>
    </row>
    <row r="97" spans="1:51" ht="30" customHeight="1">
      <c r="A97" s="24" t="s">
        <v>73</v>
      </c>
      <c r="B97" s="24" t="s">
        <v>77</v>
      </c>
      <c r="C97" s="24" t="s">
        <v>74</v>
      </c>
      <c r="D97" s="75">
        <f>-D96*0.1</f>
        <v>-36.830137000000001</v>
      </c>
      <c r="E97" s="76"/>
      <c r="F97" s="77"/>
      <c r="G97" s="76"/>
      <c r="H97" s="77"/>
      <c r="I97" s="76"/>
      <c r="J97" s="77"/>
      <c r="K97" s="76"/>
      <c r="L97" s="77"/>
      <c r="M97" s="24" t="s">
        <v>75</v>
      </c>
      <c r="N97" s="2" t="s">
        <v>67</v>
      </c>
      <c r="O97" s="2" t="s">
        <v>166</v>
      </c>
      <c r="P97" s="2" t="s">
        <v>53</v>
      </c>
      <c r="Q97" s="2" t="s">
        <v>53</v>
      </c>
      <c r="R97" s="2" t="s">
        <v>53</v>
      </c>
      <c r="V97" s="3">
        <v>1</v>
      </c>
      <c r="AW97" s="2" t="s">
        <v>184</v>
      </c>
    </row>
    <row r="98" spans="1:51" ht="30" customHeight="1">
      <c r="A98" s="24" t="s">
        <v>538</v>
      </c>
      <c r="B98" s="24" t="s">
        <v>539</v>
      </c>
      <c r="C98" s="24" t="s">
        <v>58</v>
      </c>
      <c r="D98" s="75">
        <f>0.2*45+0.16*36.12+0.15*27.09*2+0.08*28</f>
        <v>25.1462</v>
      </c>
      <c r="E98" s="76"/>
      <c r="F98" s="77"/>
      <c r="G98" s="76"/>
      <c r="H98" s="77"/>
      <c r="I98" s="76"/>
      <c r="J98" s="77"/>
      <c r="K98" s="76"/>
      <c r="L98" s="77"/>
      <c r="M98" s="24" t="s">
        <v>50</v>
      </c>
      <c r="N98" s="2" t="s">
        <v>67</v>
      </c>
      <c r="O98" s="2" t="s">
        <v>166</v>
      </c>
      <c r="P98" s="2" t="s">
        <v>53</v>
      </c>
      <c r="Q98" s="2" t="s">
        <v>53</v>
      </c>
      <c r="R98" s="2" t="s">
        <v>53</v>
      </c>
      <c r="S98" s="3"/>
      <c r="T98" s="3"/>
      <c r="U98" s="3"/>
      <c r="V98" s="3">
        <v>1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50</v>
      </c>
      <c r="AW98" s="2" t="s">
        <v>184</v>
      </c>
      <c r="AX98" s="2" t="s">
        <v>50</v>
      </c>
      <c r="AY98" s="2" t="s">
        <v>50</v>
      </c>
    </row>
    <row r="99" spans="1:51" ht="30" customHeight="1">
      <c r="A99" s="24" t="s">
        <v>573</v>
      </c>
      <c r="B99" s="24"/>
      <c r="C99" s="24" t="s">
        <v>58</v>
      </c>
      <c r="D99" s="75">
        <v>12.6</v>
      </c>
      <c r="E99" s="76"/>
      <c r="F99" s="77"/>
      <c r="G99" s="76"/>
      <c r="H99" s="77"/>
      <c r="I99" s="76"/>
      <c r="J99" s="77"/>
      <c r="K99" s="76"/>
      <c r="L99" s="77"/>
      <c r="M99" s="24" t="s">
        <v>50</v>
      </c>
      <c r="N99" s="2" t="s">
        <v>431</v>
      </c>
      <c r="O99" s="2" t="s">
        <v>166</v>
      </c>
      <c r="P99" s="2" t="s">
        <v>53</v>
      </c>
      <c r="Q99" s="2" t="s">
        <v>53</v>
      </c>
      <c r="R99" s="2" t="s">
        <v>53</v>
      </c>
      <c r="V99" s="3">
        <v>1</v>
      </c>
      <c r="AW99" s="2" t="s">
        <v>184</v>
      </c>
    </row>
    <row r="100" spans="1:51" ht="30" customHeight="1">
      <c r="A100" s="24" t="s">
        <v>574</v>
      </c>
      <c r="B100" s="24" t="s">
        <v>575</v>
      </c>
      <c r="C100" s="24" t="s">
        <v>58</v>
      </c>
      <c r="D100" s="75">
        <v>12.6</v>
      </c>
      <c r="E100" s="76"/>
      <c r="F100" s="77"/>
      <c r="G100" s="76"/>
      <c r="H100" s="77"/>
      <c r="I100" s="76"/>
      <c r="J100" s="77"/>
      <c r="K100" s="76"/>
      <c r="L100" s="77"/>
      <c r="M100" s="24" t="s">
        <v>50</v>
      </c>
      <c r="N100" s="2" t="s">
        <v>431</v>
      </c>
      <c r="O100" s="2" t="s">
        <v>166</v>
      </c>
      <c r="P100" s="2" t="s">
        <v>53</v>
      </c>
      <c r="Q100" s="2" t="s">
        <v>53</v>
      </c>
      <c r="R100" s="2" t="s">
        <v>53</v>
      </c>
      <c r="V100" s="3">
        <v>1</v>
      </c>
      <c r="AW100" s="2" t="s">
        <v>184</v>
      </c>
    </row>
    <row r="101" spans="1:51" ht="30" customHeight="1">
      <c r="A101" s="24" t="s">
        <v>600</v>
      </c>
      <c r="B101" s="24" t="s">
        <v>601</v>
      </c>
      <c r="C101" s="24" t="s">
        <v>58</v>
      </c>
      <c r="D101" s="75">
        <f>(18.06*2)*1.05</f>
        <v>37.926000000000002</v>
      </c>
      <c r="E101" s="76"/>
      <c r="F101" s="77"/>
      <c r="G101" s="76"/>
      <c r="H101" s="77"/>
      <c r="I101" s="76"/>
      <c r="J101" s="77"/>
      <c r="K101" s="76"/>
      <c r="L101" s="77"/>
      <c r="M101" s="24" t="s">
        <v>50</v>
      </c>
      <c r="N101" s="2" t="s">
        <v>431</v>
      </c>
      <c r="O101" s="2" t="s">
        <v>166</v>
      </c>
      <c r="P101" s="2" t="s">
        <v>53</v>
      </c>
      <c r="Q101" s="2" t="s">
        <v>53</v>
      </c>
      <c r="R101" s="2" t="s">
        <v>53</v>
      </c>
      <c r="V101" s="3">
        <v>1</v>
      </c>
      <c r="AW101" s="2" t="s">
        <v>184</v>
      </c>
    </row>
    <row r="102" spans="1:51" ht="30" customHeight="1">
      <c r="A102" s="24" t="s">
        <v>113</v>
      </c>
      <c r="B102" s="24" t="s">
        <v>50</v>
      </c>
      <c r="C102" s="24" t="s">
        <v>50</v>
      </c>
      <c r="D102" s="75"/>
      <c r="E102" s="76"/>
      <c r="F102" s="80"/>
      <c r="G102" s="79"/>
      <c r="H102" s="80"/>
      <c r="I102" s="79"/>
      <c r="J102" s="80"/>
      <c r="K102" s="79"/>
      <c r="L102" s="80"/>
      <c r="M102" s="24" t="s">
        <v>50</v>
      </c>
      <c r="N102" s="2" t="s">
        <v>65</v>
      </c>
      <c r="O102" s="2" t="s">
        <v>65</v>
      </c>
      <c r="P102" s="2"/>
      <c r="Q102" s="2"/>
      <c r="R102" s="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/>
      <c r="AW102" s="2"/>
      <c r="AX102" s="2" t="s">
        <v>50</v>
      </c>
      <c r="AY102" s="2" t="s">
        <v>50</v>
      </c>
    </row>
    <row r="103" spans="1:51" ht="30" customHeight="1">
      <c r="A103" s="75"/>
      <c r="B103" s="75"/>
      <c r="C103" s="75"/>
      <c r="D103" s="75"/>
      <c r="E103" s="76"/>
      <c r="F103" s="77"/>
      <c r="G103" s="76"/>
      <c r="H103" s="77"/>
      <c r="I103" s="76"/>
      <c r="J103" s="77"/>
      <c r="K103" s="76"/>
      <c r="L103" s="77"/>
      <c r="M103" s="75"/>
      <c r="N103" s="2"/>
      <c r="O103" s="2"/>
      <c r="P103" s="2"/>
      <c r="Q103" s="2"/>
      <c r="R103" s="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/>
      <c r="AW103" s="2"/>
      <c r="AX103" s="2" t="s">
        <v>50</v>
      </c>
      <c r="AY103" s="2" t="s">
        <v>50</v>
      </c>
    </row>
    <row r="104" spans="1:51" ht="30" customHeight="1">
      <c r="A104" s="118" t="s">
        <v>633</v>
      </c>
      <c r="B104" s="118"/>
      <c r="C104" s="118"/>
      <c r="D104" s="118"/>
      <c r="E104" s="119"/>
      <c r="F104" s="120"/>
      <c r="G104" s="119"/>
      <c r="H104" s="120"/>
      <c r="I104" s="119"/>
      <c r="J104" s="120"/>
      <c r="K104" s="119"/>
      <c r="L104" s="120"/>
      <c r="M104" s="118"/>
      <c r="N104" s="74" t="s">
        <v>67</v>
      </c>
    </row>
    <row r="105" spans="1:51" ht="30" customHeight="1">
      <c r="A105" s="70" t="s">
        <v>507</v>
      </c>
      <c r="B105" s="70" t="s">
        <v>509</v>
      </c>
      <c r="C105" s="24" t="s">
        <v>74</v>
      </c>
      <c r="D105" s="75">
        <f>1.12*43*1.1</f>
        <v>52.976000000000006</v>
      </c>
      <c r="E105" s="76"/>
      <c r="F105" s="77"/>
      <c r="G105" s="76"/>
      <c r="H105" s="77"/>
      <c r="I105" s="76"/>
      <c r="J105" s="77"/>
      <c r="K105" s="76"/>
      <c r="L105" s="77"/>
      <c r="M105" s="24" t="s">
        <v>50</v>
      </c>
      <c r="N105" s="2" t="s">
        <v>67</v>
      </c>
      <c r="O105" s="2" t="s">
        <v>166</v>
      </c>
      <c r="P105" s="2" t="s">
        <v>53</v>
      </c>
      <c r="Q105" s="2" t="s">
        <v>53</v>
      </c>
      <c r="R105" s="2" t="s">
        <v>52</v>
      </c>
      <c r="S105" s="3"/>
      <c r="T105" s="3"/>
      <c r="U105" s="3"/>
      <c r="V105" s="3">
        <v>1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50</v>
      </c>
      <c r="AW105" s="2" t="s">
        <v>183</v>
      </c>
      <c r="AX105" s="2" t="s">
        <v>50</v>
      </c>
      <c r="AY105" s="2" t="s">
        <v>50</v>
      </c>
    </row>
    <row r="106" spans="1:51" ht="30" customHeight="1">
      <c r="A106" s="70" t="s">
        <v>507</v>
      </c>
      <c r="B106" s="70" t="s">
        <v>595</v>
      </c>
      <c r="C106" s="24" t="s">
        <v>74</v>
      </c>
      <c r="D106" s="75">
        <f>2.616*65.72*1.1</f>
        <v>189.11587200000002</v>
      </c>
      <c r="E106" s="76"/>
      <c r="F106" s="77"/>
      <c r="G106" s="76"/>
      <c r="H106" s="77"/>
      <c r="I106" s="76"/>
      <c r="J106" s="77"/>
      <c r="K106" s="76"/>
      <c r="L106" s="77"/>
      <c r="M106" s="24" t="s">
        <v>50</v>
      </c>
      <c r="N106" s="2" t="s">
        <v>67</v>
      </c>
      <c r="O106" s="2" t="s">
        <v>166</v>
      </c>
      <c r="P106" s="2" t="s">
        <v>53</v>
      </c>
      <c r="Q106" s="2" t="s">
        <v>53</v>
      </c>
      <c r="R106" s="2" t="s">
        <v>52</v>
      </c>
      <c r="S106" s="3"/>
      <c r="T106" s="3"/>
      <c r="U106" s="3"/>
      <c r="V106" s="3">
        <v>1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50</v>
      </c>
      <c r="AW106" s="2" t="s">
        <v>183</v>
      </c>
      <c r="AX106" s="2" t="s">
        <v>50</v>
      </c>
      <c r="AY106" s="2" t="s">
        <v>50</v>
      </c>
    </row>
    <row r="107" spans="1:51" ht="30" customHeight="1">
      <c r="A107" s="70" t="s">
        <v>507</v>
      </c>
      <c r="B107" s="70" t="s">
        <v>508</v>
      </c>
      <c r="C107" s="24" t="s">
        <v>74</v>
      </c>
      <c r="D107" s="75">
        <f>3.338*45*1.1</f>
        <v>165.23100000000002</v>
      </c>
      <c r="E107" s="76"/>
      <c r="F107" s="77"/>
      <c r="G107" s="76"/>
      <c r="H107" s="77"/>
      <c r="I107" s="76"/>
      <c r="J107" s="77"/>
      <c r="K107" s="76"/>
      <c r="L107" s="77"/>
      <c r="M107" s="24" t="s">
        <v>50</v>
      </c>
      <c r="N107" s="2" t="s">
        <v>67</v>
      </c>
      <c r="O107" s="2" t="s">
        <v>166</v>
      </c>
      <c r="P107" s="2" t="s">
        <v>53</v>
      </c>
      <c r="Q107" s="2" t="s">
        <v>53</v>
      </c>
      <c r="R107" s="2" t="s">
        <v>52</v>
      </c>
      <c r="S107" s="3"/>
      <c r="T107" s="3"/>
      <c r="U107" s="3"/>
      <c r="V107" s="3">
        <v>1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50</v>
      </c>
      <c r="AW107" s="2" t="s">
        <v>183</v>
      </c>
      <c r="AX107" s="2" t="s">
        <v>50</v>
      </c>
      <c r="AY107" s="2" t="s">
        <v>50</v>
      </c>
    </row>
    <row r="108" spans="1:51" ht="30" customHeight="1">
      <c r="A108" s="70" t="s">
        <v>177</v>
      </c>
      <c r="B108" s="70" t="s">
        <v>596</v>
      </c>
      <c r="C108" s="24" t="s">
        <v>74</v>
      </c>
      <c r="D108" s="75">
        <f>22.7*0.15*27.09*1.1</f>
        <v>101.46559500000001</v>
      </c>
      <c r="E108" s="76"/>
      <c r="F108" s="77"/>
      <c r="G108" s="76"/>
      <c r="H108" s="77"/>
      <c r="I108" s="76"/>
      <c r="J108" s="77"/>
      <c r="K108" s="76"/>
      <c r="L108" s="77"/>
      <c r="M108" s="24" t="s">
        <v>50</v>
      </c>
      <c r="N108" s="2" t="s">
        <v>67</v>
      </c>
      <c r="O108" s="2" t="s">
        <v>166</v>
      </c>
      <c r="P108" s="2" t="s">
        <v>53</v>
      </c>
      <c r="Q108" s="2" t="s">
        <v>53</v>
      </c>
      <c r="R108" s="2" t="s">
        <v>52</v>
      </c>
      <c r="S108" s="3"/>
      <c r="T108" s="3"/>
      <c r="U108" s="3"/>
      <c r="V108" s="3">
        <v>1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50</v>
      </c>
      <c r="AW108" s="2" t="s">
        <v>183</v>
      </c>
      <c r="AX108" s="2" t="s">
        <v>50</v>
      </c>
      <c r="AY108" s="2" t="s">
        <v>50</v>
      </c>
    </row>
    <row r="109" spans="1:51" ht="30" customHeight="1">
      <c r="A109" s="24" t="s">
        <v>176</v>
      </c>
      <c r="B109" s="24" t="s">
        <v>516</v>
      </c>
      <c r="C109" s="24" t="s">
        <v>74</v>
      </c>
      <c r="D109" s="75">
        <f>SUM(D105:D108)/1.1</f>
        <v>462.53497000000004</v>
      </c>
      <c r="E109" s="76"/>
      <c r="F109" s="77"/>
      <c r="G109" s="76"/>
      <c r="H109" s="77"/>
      <c r="I109" s="76"/>
      <c r="J109" s="77"/>
      <c r="K109" s="76"/>
      <c r="L109" s="77"/>
      <c r="M109" s="24" t="s">
        <v>50</v>
      </c>
      <c r="N109" s="2" t="s">
        <v>67</v>
      </c>
      <c r="O109" s="2" t="s">
        <v>166</v>
      </c>
      <c r="P109" s="2" t="s">
        <v>53</v>
      </c>
      <c r="Q109" s="2" t="s">
        <v>53</v>
      </c>
      <c r="R109" s="2" t="s">
        <v>53</v>
      </c>
      <c r="S109" s="3"/>
      <c r="T109" s="3"/>
      <c r="U109" s="3"/>
      <c r="V109" s="3">
        <v>1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50</v>
      </c>
      <c r="AW109" s="2" t="s">
        <v>184</v>
      </c>
      <c r="AX109" s="2" t="s">
        <v>50</v>
      </c>
      <c r="AY109" s="2" t="s">
        <v>50</v>
      </c>
    </row>
    <row r="110" spans="1:51" ht="30" customHeight="1">
      <c r="A110" s="24" t="s">
        <v>73</v>
      </c>
      <c r="B110" s="24" t="s">
        <v>77</v>
      </c>
      <c r="C110" s="24" t="s">
        <v>74</v>
      </c>
      <c r="D110" s="75">
        <f>-D109*0.1</f>
        <v>-46.25349700000001</v>
      </c>
      <c r="E110" s="76"/>
      <c r="F110" s="77"/>
      <c r="G110" s="76"/>
      <c r="H110" s="77"/>
      <c r="I110" s="76"/>
      <c r="J110" s="77"/>
      <c r="K110" s="76"/>
      <c r="L110" s="77"/>
      <c r="M110" s="24" t="s">
        <v>75</v>
      </c>
      <c r="N110" s="2" t="s">
        <v>67</v>
      </c>
      <c r="O110" s="2" t="s">
        <v>166</v>
      </c>
      <c r="P110" s="2" t="s">
        <v>53</v>
      </c>
      <c r="Q110" s="2" t="s">
        <v>53</v>
      </c>
      <c r="R110" s="2" t="s">
        <v>53</v>
      </c>
      <c r="V110" s="3">
        <v>1</v>
      </c>
      <c r="AW110" s="2" t="s">
        <v>184</v>
      </c>
    </row>
    <row r="111" spans="1:51" ht="30" customHeight="1">
      <c r="A111" s="24" t="s">
        <v>538</v>
      </c>
      <c r="B111" s="24" t="s">
        <v>539</v>
      </c>
      <c r="C111" s="24" t="s">
        <v>58</v>
      </c>
      <c r="D111" s="75">
        <f>0.2*45+0.16*65.72+0.15*27.09*2+0.08*43</f>
        <v>31.0822</v>
      </c>
      <c r="E111" s="76"/>
      <c r="F111" s="77"/>
      <c r="G111" s="76"/>
      <c r="H111" s="77"/>
      <c r="I111" s="76"/>
      <c r="J111" s="77"/>
      <c r="K111" s="76"/>
      <c r="L111" s="77"/>
      <c r="M111" s="24" t="s">
        <v>50</v>
      </c>
      <c r="N111" s="2" t="s">
        <v>67</v>
      </c>
      <c r="O111" s="2" t="s">
        <v>166</v>
      </c>
      <c r="P111" s="2" t="s">
        <v>53</v>
      </c>
      <c r="Q111" s="2" t="s">
        <v>53</v>
      </c>
      <c r="R111" s="2" t="s">
        <v>53</v>
      </c>
      <c r="S111" s="3"/>
      <c r="T111" s="3"/>
      <c r="U111" s="3"/>
      <c r="V111" s="3">
        <v>1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50</v>
      </c>
      <c r="AW111" s="2" t="s">
        <v>184</v>
      </c>
      <c r="AX111" s="2" t="s">
        <v>50</v>
      </c>
      <c r="AY111" s="2" t="s">
        <v>50</v>
      </c>
    </row>
    <row r="112" spans="1:51" ht="30" customHeight="1">
      <c r="A112" s="24" t="s">
        <v>573</v>
      </c>
      <c r="B112" s="24"/>
      <c r="C112" s="24" t="s">
        <v>58</v>
      </c>
      <c r="D112" s="75">
        <v>12.6</v>
      </c>
      <c r="E112" s="76"/>
      <c r="F112" s="77"/>
      <c r="G112" s="76"/>
      <c r="H112" s="77"/>
      <c r="I112" s="76"/>
      <c r="J112" s="77"/>
      <c r="K112" s="76"/>
      <c r="L112" s="77"/>
      <c r="M112" s="24" t="s">
        <v>50</v>
      </c>
      <c r="N112" s="2" t="s">
        <v>431</v>
      </c>
      <c r="O112" s="2" t="s">
        <v>166</v>
      </c>
      <c r="P112" s="2" t="s">
        <v>53</v>
      </c>
      <c r="Q112" s="2" t="s">
        <v>53</v>
      </c>
      <c r="R112" s="2" t="s">
        <v>53</v>
      </c>
      <c r="V112" s="3">
        <v>1</v>
      </c>
      <c r="AW112" s="2" t="s">
        <v>184</v>
      </c>
    </row>
    <row r="113" spans="1:51" ht="30" customHeight="1">
      <c r="A113" s="24" t="s">
        <v>574</v>
      </c>
      <c r="B113" s="24" t="s">
        <v>575</v>
      </c>
      <c r="C113" s="24" t="s">
        <v>58</v>
      </c>
      <c r="D113" s="75">
        <v>12.6</v>
      </c>
      <c r="E113" s="76"/>
      <c r="F113" s="77"/>
      <c r="G113" s="76"/>
      <c r="H113" s="77"/>
      <c r="I113" s="76"/>
      <c r="J113" s="77"/>
      <c r="K113" s="76"/>
      <c r="L113" s="77"/>
      <c r="M113" s="24" t="s">
        <v>50</v>
      </c>
      <c r="N113" s="2" t="s">
        <v>431</v>
      </c>
      <c r="O113" s="2" t="s">
        <v>166</v>
      </c>
      <c r="P113" s="2" t="s">
        <v>53</v>
      </c>
      <c r="Q113" s="2" t="s">
        <v>53</v>
      </c>
      <c r="R113" s="2" t="s">
        <v>53</v>
      </c>
      <c r="V113" s="3">
        <v>1</v>
      </c>
      <c r="AW113" s="2" t="s">
        <v>184</v>
      </c>
    </row>
    <row r="114" spans="1:51" ht="30" customHeight="1">
      <c r="A114" s="24" t="s">
        <v>600</v>
      </c>
      <c r="B114" s="24" t="s">
        <v>601</v>
      </c>
      <c r="C114" s="24" t="s">
        <v>58</v>
      </c>
      <c r="D114" s="75">
        <f>(18.06*2+9*2)*1.05</f>
        <v>56.826000000000001</v>
      </c>
      <c r="E114" s="76"/>
      <c r="F114" s="77"/>
      <c r="G114" s="76"/>
      <c r="H114" s="77"/>
      <c r="I114" s="76"/>
      <c r="J114" s="77"/>
      <c r="K114" s="76"/>
      <c r="L114" s="77"/>
      <c r="M114" s="24" t="s">
        <v>50</v>
      </c>
      <c r="N114" s="2" t="s">
        <v>431</v>
      </c>
      <c r="O114" s="2" t="s">
        <v>166</v>
      </c>
      <c r="P114" s="2" t="s">
        <v>53</v>
      </c>
      <c r="Q114" s="2" t="s">
        <v>53</v>
      </c>
      <c r="R114" s="2" t="s">
        <v>53</v>
      </c>
      <c r="V114" s="3">
        <v>1</v>
      </c>
      <c r="AW114" s="2" t="s">
        <v>184</v>
      </c>
    </row>
    <row r="115" spans="1:51" ht="30" customHeight="1">
      <c r="A115" s="24" t="s">
        <v>113</v>
      </c>
      <c r="B115" s="24" t="s">
        <v>50</v>
      </c>
      <c r="C115" s="24" t="s">
        <v>50</v>
      </c>
      <c r="D115" s="75"/>
      <c r="E115" s="76"/>
      <c r="F115" s="80"/>
      <c r="G115" s="79"/>
      <c r="H115" s="80"/>
      <c r="I115" s="79"/>
      <c r="J115" s="80"/>
      <c r="K115" s="79"/>
      <c r="L115" s="80"/>
      <c r="M115" s="24" t="s">
        <v>50</v>
      </c>
      <c r="N115" s="2" t="s">
        <v>65</v>
      </c>
      <c r="O115" s="2" t="s">
        <v>65</v>
      </c>
      <c r="P115" s="2"/>
      <c r="Q115" s="2"/>
      <c r="R115" s="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/>
      <c r="AW115" s="2"/>
      <c r="AX115" s="2" t="s">
        <v>50</v>
      </c>
      <c r="AY115" s="2" t="s">
        <v>50</v>
      </c>
    </row>
    <row r="116" spans="1:51" ht="30" customHeight="1">
      <c r="A116" s="75"/>
      <c r="B116" s="75"/>
      <c r="C116" s="75"/>
      <c r="D116" s="75"/>
      <c r="E116" s="76"/>
      <c r="F116" s="77"/>
      <c r="G116" s="76"/>
      <c r="H116" s="77"/>
      <c r="I116" s="76"/>
      <c r="J116" s="77"/>
      <c r="K116" s="76"/>
      <c r="L116" s="77"/>
      <c r="M116" s="75"/>
      <c r="N116" s="2"/>
      <c r="O116" s="2"/>
      <c r="P116" s="2"/>
      <c r="Q116" s="2"/>
      <c r="R116" s="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/>
      <c r="AW116" s="2"/>
      <c r="AX116" s="2" t="s">
        <v>50</v>
      </c>
      <c r="AY116" s="2" t="s">
        <v>50</v>
      </c>
    </row>
    <row r="117" spans="1:51" ht="30" customHeight="1">
      <c r="A117" s="118" t="s">
        <v>604</v>
      </c>
      <c r="B117" s="118"/>
      <c r="C117" s="118"/>
      <c r="D117" s="118"/>
      <c r="E117" s="119"/>
      <c r="F117" s="120"/>
      <c r="G117" s="119"/>
      <c r="H117" s="120"/>
      <c r="I117" s="119"/>
      <c r="J117" s="120"/>
      <c r="K117" s="119"/>
      <c r="L117" s="120"/>
      <c r="M117" s="118"/>
      <c r="N117" s="74" t="s">
        <v>67</v>
      </c>
    </row>
    <row r="118" spans="1:51" ht="30" customHeight="1">
      <c r="A118" s="70" t="s">
        <v>507</v>
      </c>
      <c r="B118" s="70" t="s">
        <v>509</v>
      </c>
      <c r="C118" s="24" t="s">
        <v>74</v>
      </c>
      <c r="D118" s="75">
        <f>1.12*42*1.1</f>
        <v>51.744000000000014</v>
      </c>
      <c r="E118" s="76"/>
      <c r="F118" s="77"/>
      <c r="G118" s="76"/>
      <c r="H118" s="77"/>
      <c r="I118" s="76"/>
      <c r="J118" s="77"/>
      <c r="K118" s="76"/>
      <c r="L118" s="77"/>
      <c r="M118" s="24" t="s">
        <v>50</v>
      </c>
      <c r="N118" s="2" t="s">
        <v>67</v>
      </c>
      <c r="O118" s="2" t="s">
        <v>166</v>
      </c>
      <c r="P118" s="2" t="s">
        <v>53</v>
      </c>
      <c r="Q118" s="2" t="s">
        <v>53</v>
      </c>
      <c r="R118" s="2" t="s">
        <v>52</v>
      </c>
      <c r="S118" s="3"/>
      <c r="T118" s="3"/>
      <c r="U118" s="3"/>
      <c r="V118" s="3">
        <v>1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50</v>
      </c>
      <c r="AW118" s="2" t="s">
        <v>183</v>
      </c>
      <c r="AX118" s="2" t="s">
        <v>50</v>
      </c>
      <c r="AY118" s="2" t="s">
        <v>50</v>
      </c>
    </row>
    <row r="119" spans="1:51" ht="30" customHeight="1">
      <c r="A119" s="70" t="s">
        <v>507</v>
      </c>
      <c r="B119" s="70" t="s">
        <v>595</v>
      </c>
      <c r="C119" s="24" t="s">
        <v>74</v>
      </c>
      <c r="D119" s="75">
        <f>2.616*54.18*1.1</f>
        <v>155.90836800000002</v>
      </c>
      <c r="E119" s="76"/>
      <c r="F119" s="77"/>
      <c r="G119" s="76"/>
      <c r="H119" s="77"/>
      <c r="I119" s="76"/>
      <c r="J119" s="77"/>
      <c r="K119" s="76"/>
      <c r="L119" s="77"/>
      <c r="M119" s="24" t="s">
        <v>50</v>
      </c>
      <c r="N119" s="2" t="s">
        <v>67</v>
      </c>
      <c r="O119" s="2" t="s">
        <v>166</v>
      </c>
      <c r="P119" s="2" t="s">
        <v>53</v>
      </c>
      <c r="Q119" s="2" t="s">
        <v>53</v>
      </c>
      <c r="R119" s="2" t="s">
        <v>52</v>
      </c>
      <c r="S119" s="3"/>
      <c r="T119" s="3"/>
      <c r="U119" s="3"/>
      <c r="V119" s="3">
        <v>1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50</v>
      </c>
      <c r="AW119" s="2" t="s">
        <v>183</v>
      </c>
      <c r="AX119" s="2" t="s">
        <v>50</v>
      </c>
      <c r="AY119" s="2" t="s">
        <v>50</v>
      </c>
    </row>
    <row r="120" spans="1:51" ht="30" customHeight="1">
      <c r="A120" s="70" t="s">
        <v>507</v>
      </c>
      <c r="B120" s="70" t="s">
        <v>508</v>
      </c>
      <c r="C120" s="24" t="s">
        <v>74</v>
      </c>
      <c r="D120" s="75">
        <f>3.338*81*1.1</f>
        <v>297.41579999999999</v>
      </c>
      <c r="E120" s="76"/>
      <c r="F120" s="77"/>
      <c r="G120" s="76"/>
      <c r="H120" s="77"/>
      <c r="I120" s="76"/>
      <c r="J120" s="77"/>
      <c r="K120" s="76"/>
      <c r="L120" s="77"/>
      <c r="M120" s="24" t="s">
        <v>50</v>
      </c>
      <c r="N120" s="2" t="s">
        <v>67</v>
      </c>
      <c r="O120" s="2" t="s">
        <v>166</v>
      </c>
      <c r="P120" s="2" t="s">
        <v>53</v>
      </c>
      <c r="Q120" s="2" t="s">
        <v>53</v>
      </c>
      <c r="R120" s="2" t="s">
        <v>52</v>
      </c>
      <c r="S120" s="3"/>
      <c r="T120" s="3"/>
      <c r="U120" s="3"/>
      <c r="V120" s="3">
        <v>1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50</v>
      </c>
      <c r="AW120" s="2" t="s">
        <v>183</v>
      </c>
      <c r="AX120" s="2" t="s">
        <v>50</v>
      </c>
      <c r="AY120" s="2" t="s">
        <v>50</v>
      </c>
    </row>
    <row r="121" spans="1:51" ht="30" customHeight="1">
      <c r="A121" s="70" t="s">
        <v>177</v>
      </c>
      <c r="B121" s="70" t="s">
        <v>596</v>
      </c>
      <c r="C121" s="24" t="s">
        <v>74</v>
      </c>
      <c r="D121" s="75">
        <f>22.7*0.15*36.12*1.1</f>
        <v>135.28746000000001</v>
      </c>
      <c r="E121" s="76"/>
      <c r="F121" s="77"/>
      <c r="G121" s="76"/>
      <c r="H121" s="77"/>
      <c r="I121" s="76"/>
      <c r="J121" s="77"/>
      <c r="K121" s="76"/>
      <c r="L121" s="77"/>
      <c r="M121" s="24" t="s">
        <v>50</v>
      </c>
      <c r="N121" s="2" t="s">
        <v>67</v>
      </c>
      <c r="O121" s="2" t="s">
        <v>166</v>
      </c>
      <c r="P121" s="2" t="s">
        <v>53</v>
      </c>
      <c r="Q121" s="2" t="s">
        <v>53</v>
      </c>
      <c r="R121" s="2" t="s">
        <v>52</v>
      </c>
      <c r="S121" s="3"/>
      <c r="T121" s="3"/>
      <c r="U121" s="3"/>
      <c r="V121" s="3">
        <v>1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50</v>
      </c>
      <c r="AW121" s="2" t="s">
        <v>183</v>
      </c>
      <c r="AX121" s="2" t="s">
        <v>50</v>
      </c>
      <c r="AY121" s="2" t="s">
        <v>50</v>
      </c>
    </row>
    <row r="122" spans="1:51" ht="30" customHeight="1">
      <c r="A122" s="24" t="s">
        <v>176</v>
      </c>
      <c r="B122" s="24" t="s">
        <v>516</v>
      </c>
      <c r="C122" s="24" t="s">
        <v>74</v>
      </c>
      <c r="D122" s="75">
        <f>SUM(D118:D121)/1.1</f>
        <v>582.14148</v>
      </c>
      <c r="E122" s="76"/>
      <c r="F122" s="77"/>
      <c r="G122" s="76"/>
      <c r="H122" s="77"/>
      <c r="I122" s="76"/>
      <c r="J122" s="77"/>
      <c r="K122" s="76"/>
      <c r="L122" s="77"/>
      <c r="M122" s="24" t="s">
        <v>50</v>
      </c>
      <c r="N122" s="2" t="s">
        <v>67</v>
      </c>
      <c r="O122" s="2" t="s">
        <v>166</v>
      </c>
      <c r="P122" s="2" t="s">
        <v>53</v>
      </c>
      <c r="Q122" s="2" t="s">
        <v>53</v>
      </c>
      <c r="R122" s="2" t="s">
        <v>53</v>
      </c>
      <c r="S122" s="3"/>
      <c r="T122" s="3"/>
      <c r="U122" s="3"/>
      <c r="V122" s="3">
        <v>1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50</v>
      </c>
      <c r="AW122" s="2" t="s">
        <v>184</v>
      </c>
      <c r="AX122" s="2" t="s">
        <v>50</v>
      </c>
      <c r="AY122" s="2" t="s">
        <v>50</v>
      </c>
    </row>
    <row r="123" spans="1:51" ht="30" customHeight="1">
      <c r="A123" s="24" t="s">
        <v>73</v>
      </c>
      <c r="B123" s="24" t="s">
        <v>77</v>
      </c>
      <c r="C123" s="24" t="s">
        <v>74</v>
      </c>
      <c r="D123" s="75">
        <f>-D122*0.1</f>
        <v>-58.214148000000002</v>
      </c>
      <c r="E123" s="76"/>
      <c r="F123" s="77"/>
      <c r="G123" s="76"/>
      <c r="H123" s="77"/>
      <c r="I123" s="76"/>
      <c r="J123" s="77"/>
      <c r="K123" s="76"/>
      <c r="L123" s="77"/>
      <c r="M123" s="24" t="s">
        <v>75</v>
      </c>
      <c r="N123" s="2" t="s">
        <v>67</v>
      </c>
      <c r="O123" s="2" t="s">
        <v>166</v>
      </c>
      <c r="P123" s="2" t="s">
        <v>53</v>
      </c>
      <c r="Q123" s="2" t="s">
        <v>53</v>
      </c>
      <c r="R123" s="2" t="s">
        <v>53</v>
      </c>
      <c r="V123" s="3">
        <v>1</v>
      </c>
      <c r="AW123" s="2" t="s">
        <v>184</v>
      </c>
    </row>
    <row r="124" spans="1:51" ht="30" customHeight="1">
      <c r="A124" s="24" t="s">
        <v>538</v>
      </c>
      <c r="B124" s="24" t="s">
        <v>539</v>
      </c>
      <c r="C124" s="24" t="s">
        <v>58</v>
      </c>
      <c r="D124" s="75">
        <f>0.2*81+0.16*54.18+0.15*36.12*2+0.08*42</f>
        <v>39.064799999999998</v>
      </c>
      <c r="E124" s="76"/>
      <c r="F124" s="77"/>
      <c r="G124" s="76"/>
      <c r="H124" s="77"/>
      <c r="I124" s="76"/>
      <c r="J124" s="77"/>
      <c r="K124" s="76"/>
      <c r="L124" s="77"/>
      <c r="M124" s="24" t="s">
        <v>50</v>
      </c>
      <c r="N124" s="2" t="s">
        <v>67</v>
      </c>
      <c r="O124" s="2" t="s">
        <v>166</v>
      </c>
      <c r="P124" s="2" t="s">
        <v>53</v>
      </c>
      <c r="Q124" s="2" t="s">
        <v>53</v>
      </c>
      <c r="R124" s="2" t="s">
        <v>53</v>
      </c>
      <c r="S124" s="3"/>
      <c r="T124" s="3"/>
      <c r="U124" s="3"/>
      <c r="V124" s="3">
        <v>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50</v>
      </c>
      <c r="AW124" s="2" t="s">
        <v>184</v>
      </c>
      <c r="AX124" s="2" t="s">
        <v>50</v>
      </c>
      <c r="AY124" s="2" t="s">
        <v>50</v>
      </c>
    </row>
    <row r="125" spans="1:51" ht="30" customHeight="1">
      <c r="A125" s="24" t="s">
        <v>573</v>
      </c>
      <c r="B125" s="24"/>
      <c r="C125" s="24" t="s">
        <v>58</v>
      </c>
      <c r="D125" s="75">
        <f>18*1.05</f>
        <v>18.900000000000002</v>
      </c>
      <c r="E125" s="76"/>
      <c r="F125" s="77"/>
      <c r="G125" s="76"/>
      <c r="H125" s="77"/>
      <c r="I125" s="76"/>
      <c r="J125" s="77"/>
      <c r="K125" s="76"/>
      <c r="L125" s="77"/>
      <c r="M125" s="24" t="s">
        <v>50</v>
      </c>
      <c r="N125" s="2" t="s">
        <v>431</v>
      </c>
      <c r="O125" s="2" t="s">
        <v>166</v>
      </c>
      <c r="P125" s="2" t="s">
        <v>53</v>
      </c>
      <c r="Q125" s="2" t="s">
        <v>53</v>
      </c>
      <c r="R125" s="2" t="s">
        <v>53</v>
      </c>
      <c r="V125" s="3">
        <v>1</v>
      </c>
      <c r="AW125" s="2" t="s">
        <v>184</v>
      </c>
    </row>
    <row r="126" spans="1:51" ht="30" customHeight="1">
      <c r="A126" s="24" t="s">
        <v>574</v>
      </c>
      <c r="B126" s="24" t="s">
        <v>575</v>
      </c>
      <c r="C126" s="24" t="s">
        <v>58</v>
      </c>
      <c r="D126" s="75">
        <f>18*1.05</f>
        <v>18.900000000000002</v>
      </c>
      <c r="E126" s="76"/>
      <c r="F126" s="77"/>
      <c r="G126" s="76"/>
      <c r="H126" s="77"/>
      <c r="I126" s="76"/>
      <c r="J126" s="77"/>
      <c r="K126" s="76"/>
      <c r="L126" s="77"/>
      <c r="M126" s="24" t="s">
        <v>50</v>
      </c>
      <c r="N126" s="2" t="s">
        <v>431</v>
      </c>
      <c r="O126" s="2" t="s">
        <v>166</v>
      </c>
      <c r="P126" s="2" t="s">
        <v>53</v>
      </c>
      <c r="Q126" s="2" t="s">
        <v>53</v>
      </c>
      <c r="R126" s="2" t="s">
        <v>53</v>
      </c>
      <c r="V126" s="3">
        <v>1</v>
      </c>
      <c r="AW126" s="2" t="s">
        <v>184</v>
      </c>
    </row>
    <row r="127" spans="1:51" ht="30" customHeight="1">
      <c r="A127" s="24" t="s">
        <v>113</v>
      </c>
      <c r="B127" s="24" t="s">
        <v>50</v>
      </c>
      <c r="C127" s="24" t="s">
        <v>50</v>
      </c>
      <c r="D127" s="75"/>
      <c r="E127" s="76"/>
      <c r="F127" s="80"/>
      <c r="G127" s="79"/>
      <c r="H127" s="80"/>
      <c r="I127" s="79"/>
      <c r="J127" s="80"/>
      <c r="K127" s="79"/>
      <c r="L127" s="80"/>
      <c r="M127" s="24" t="s">
        <v>50</v>
      </c>
      <c r="N127" s="2" t="s">
        <v>65</v>
      </c>
      <c r="O127" s="2" t="s">
        <v>65</v>
      </c>
      <c r="P127" s="2"/>
      <c r="Q127" s="2"/>
      <c r="R127" s="2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/>
      <c r="AW127" s="2"/>
      <c r="AX127" s="2" t="s">
        <v>50</v>
      </c>
      <c r="AY127" s="2" t="s">
        <v>50</v>
      </c>
    </row>
    <row r="128" spans="1:51" ht="30" customHeight="1">
      <c r="A128" s="75"/>
      <c r="B128" s="75"/>
      <c r="C128" s="75"/>
      <c r="D128" s="75"/>
      <c r="E128" s="76"/>
      <c r="F128" s="77"/>
      <c r="G128" s="76"/>
      <c r="H128" s="77"/>
      <c r="I128" s="76"/>
      <c r="J128" s="77"/>
      <c r="K128" s="76"/>
      <c r="L128" s="77"/>
      <c r="M128" s="75"/>
      <c r="N128" s="2"/>
      <c r="O128" s="2"/>
      <c r="P128" s="2"/>
      <c r="Q128" s="2"/>
      <c r="R128" s="2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/>
      <c r="AW128" s="2"/>
      <c r="AX128" s="2" t="s">
        <v>50</v>
      </c>
      <c r="AY128" s="2" t="s">
        <v>50</v>
      </c>
    </row>
    <row r="129" spans="1:51" ht="30" customHeight="1">
      <c r="A129" s="118" t="s">
        <v>634</v>
      </c>
      <c r="B129" s="118"/>
      <c r="C129" s="118"/>
      <c r="D129" s="118"/>
      <c r="E129" s="119"/>
      <c r="F129" s="120"/>
      <c r="G129" s="119"/>
      <c r="H129" s="120"/>
      <c r="I129" s="119"/>
      <c r="J129" s="120"/>
      <c r="K129" s="119"/>
      <c r="L129" s="120"/>
      <c r="M129" s="118"/>
      <c r="N129" s="74" t="s">
        <v>67</v>
      </c>
    </row>
    <row r="130" spans="1:51" ht="30" customHeight="1">
      <c r="A130" s="70" t="s">
        <v>507</v>
      </c>
      <c r="B130" s="70" t="s">
        <v>509</v>
      </c>
      <c r="C130" s="24" t="s">
        <v>74</v>
      </c>
      <c r="D130" s="75">
        <f>1.12*42*1.1</f>
        <v>51.744000000000014</v>
      </c>
      <c r="E130" s="76"/>
      <c r="F130" s="77"/>
      <c r="G130" s="76"/>
      <c r="H130" s="77"/>
      <c r="I130" s="76"/>
      <c r="J130" s="77"/>
      <c r="K130" s="76"/>
      <c r="L130" s="77"/>
      <c r="M130" s="24" t="s">
        <v>50</v>
      </c>
      <c r="N130" s="2" t="s">
        <v>67</v>
      </c>
      <c r="O130" s="2" t="s">
        <v>166</v>
      </c>
      <c r="P130" s="2" t="s">
        <v>53</v>
      </c>
      <c r="Q130" s="2" t="s">
        <v>53</v>
      </c>
      <c r="R130" s="2" t="s">
        <v>52</v>
      </c>
      <c r="S130" s="3"/>
      <c r="T130" s="3"/>
      <c r="U130" s="3"/>
      <c r="V130" s="3">
        <v>1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50</v>
      </c>
      <c r="AW130" s="2" t="s">
        <v>183</v>
      </c>
      <c r="AX130" s="2" t="s">
        <v>50</v>
      </c>
      <c r="AY130" s="2" t="s">
        <v>50</v>
      </c>
    </row>
    <row r="131" spans="1:51" ht="30" customHeight="1">
      <c r="A131" s="70" t="s">
        <v>507</v>
      </c>
      <c r="B131" s="70" t="s">
        <v>595</v>
      </c>
      <c r="C131" s="24" t="s">
        <v>74</v>
      </c>
      <c r="D131" s="75">
        <f>2.616*54.18*1.1</f>
        <v>155.90836800000002</v>
      </c>
      <c r="E131" s="76"/>
      <c r="F131" s="77"/>
      <c r="G131" s="76"/>
      <c r="H131" s="77"/>
      <c r="I131" s="76"/>
      <c r="J131" s="77"/>
      <c r="K131" s="76"/>
      <c r="L131" s="77"/>
      <c r="M131" s="24" t="s">
        <v>50</v>
      </c>
      <c r="N131" s="2" t="s">
        <v>67</v>
      </c>
      <c r="O131" s="2" t="s">
        <v>166</v>
      </c>
      <c r="P131" s="2" t="s">
        <v>53</v>
      </c>
      <c r="Q131" s="2" t="s">
        <v>53</v>
      </c>
      <c r="R131" s="2" t="s">
        <v>52</v>
      </c>
      <c r="S131" s="3"/>
      <c r="T131" s="3"/>
      <c r="U131" s="3"/>
      <c r="V131" s="3">
        <v>1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50</v>
      </c>
      <c r="AW131" s="2" t="s">
        <v>183</v>
      </c>
      <c r="AX131" s="2" t="s">
        <v>50</v>
      </c>
      <c r="AY131" s="2" t="s">
        <v>50</v>
      </c>
    </row>
    <row r="132" spans="1:51" ht="30" customHeight="1">
      <c r="A132" s="70" t="s">
        <v>507</v>
      </c>
      <c r="B132" s="70" t="s">
        <v>508</v>
      </c>
      <c r="C132" s="24" t="s">
        <v>74</v>
      </c>
      <c r="D132" s="75">
        <f>3.338*81*1.1</f>
        <v>297.41579999999999</v>
      </c>
      <c r="E132" s="76"/>
      <c r="F132" s="77"/>
      <c r="G132" s="76"/>
      <c r="H132" s="77"/>
      <c r="I132" s="76"/>
      <c r="J132" s="77"/>
      <c r="K132" s="76"/>
      <c r="L132" s="77"/>
      <c r="M132" s="24" t="s">
        <v>50</v>
      </c>
      <c r="N132" s="2" t="s">
        <v>67</v>
      </c>
      <c r="O132" s="2" t="s">
        <v>166</v>
      </c>
      <c r="P132" s="2" t="s">
        <v>53</v>
      </c>
      <c r="Q132" s="2" t="s">
        <v>53</v>
      </c>
      <c r="R132" s="2" t="s">
        <v>52</v>
      </c>
      <c r="S132" s="3"/>
      <c r="T132" s="3"/>
      <c r="U132" s="3"/>
      <c r="V132" s="3">
        <v>1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50</v>
      </c>
      <c r="AW132" s="2" t="s">
        <v>183</v>
      </c>
      <c r="AX132" s="2" t="s">
        <v>50</v>
      </c>
      <c r="AY132" s="2" t="s">
        <v>50</v>
      </c>
    </row>
    <row r="133" spans="1:51" ht="30" customHeight="1">
      <c r="A133" s="70" t="s">
        <v>177</v>
      </c>
      <c r="B133" s="70" t="s">
        <v>596</v>
      </c>
      <c r="C133" s="24" t="s">
        <v>74</v>
      </c>
      <c r="D133" s="75">
        <f>22.7*0.15*36.12*1.1</f>
        <v>135.28746000000001</v>
      </c>
      <c r="E133" s="76"/>
      <c r="F133" s="77"/>
      <c r="G133" s="76"/>
      <c r="H133" s="77"/>
      <c r="I133" s="76"/>
      <c r="J133" s="77"/>
      <c r="K133" s="76"/>
      <c r="L133" s="77"/>
      <c r="M133" s="24" t="s">
        <v>50</v>
      </c>
      <c r="N133" s="2" t="s">
        <v>67</v>
      </c>
      <c r="O133" s="2" t="s">
        <v>166</v>
      </c>
      <c r="P133" s="2" t="s">
        <v>53</v>
      </c>
      <c r="Q133" s="2" t="s">
        <v>53</v>
      </c>
      <c r="R133" s="2" t="s">
        <v>52</v>
      </c>
      <c r="S133" s="3"/>
      <c r="T133" s="3"/>
      <c r="U133" s="3"/>
      <c r="V133" s="3">
        <v>1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50</v>
      </c>
      <c r="AW133" s="2" t="s">
        <v>183</v>
      </c>
      <c r="AX133" s="2" t="s">
        <v>50</v>
      </c>
      <c r="AY133" s="2" t="s">
        <v>50</v>
      </c>
    </row>
    <row r="134" spans="1:51" ht="30" customHeight="1">
      <c r="A134" s="24" t="s">
        <v>176</v>
      </c>
      <c r="B134" s="24" t="s">
        <v>516</v>
      </c>
      <c r="C134" s="24" t="s">
        <v>74</v>
      </c>
      <c r="D134" s="75">
        <f>SUM(D130:D133)/1.1</f>
        <v>582.14148</v>
      </c>
      <c r="E134" s="76"/>
      <c r="F134" s="77"/>
      <c r="G134" s="76"/>
      <c r="H134" s="77"/>
      <c r="I134" s="76"/>
      <c r="J134" s="77"/>
      <c r="K134" s="76"/>
      <c r="L134" s="77"/>
      <c r="M134" s="24" t="s">
        <v>50</v>
      </c>
      <c r="N134" s="2" t="s">
        <v>67</v>
      </c>
      <c r="O134" s="2" t="s">
        <v>166</v>
      </c>
      <c r="P134" s="2" t="s">
        <v>53</v>
      </c>
      <c r="Q134" s="2" t="s">
        <v>53</v>
      </c>
      <c r="R134" s="2" t="s">
        <v>53</v>
      </c>
      <c r="S134" s="3"/>
      <c r="T134" s="3"/>
      <c r="U134" s="3"/>
      <c r="V134" s="3">
        <v>1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50</v>
      </c>
      <c r="AW134" s="2" t="s">
        <v>184</v>
      </c>
      <c r="AX134" s="2" t="s">
        <v>50</v>
      </c>
      <c r="AY134" s="2" t="s">
        <v>50</v>
      </c>
    </row>
    <row r="135" spans="1:51" ht="30" customHeight="1">
      <c r="A135" s="24" t="s">
        <v>73</v>
      </c>
      <c r="B135" s="24" t="s">
        <v>77</v>
      </c>
      <c r="C135" s="24" t="s">
        <v>74</v>
      </c>
      <c r="D135" s="75">
        <f>-D134*0.1</f>
        <v>-58.214148000000002</v>
      </c>
      <c r="E135" s="76"/>
      <c r="F135" s="77"/>
      <c r="G135" s="76"/>
      <c r="H135" s="77"/>
      <c r="I135" s="76"/>
      <c r="J135" s="77"/>
      <c r="K135" s="76"/>
      <c r="L135" s="77"/>
      <c r="M135" s="24" t="s">
        <v>75</v>
      </c>
      <c r="N135" s="2" t="s">
        <v>67</v>
      </c>
      <c r="O135" s="2" t="s">
        <v>166</v>
      </c>
      <c r="P135" s="2" t="s">
        <v>53</v>
      </c>
      <c r="Q135" s="2" t="s">
        <v>53</v>
      </c>
      <c r="R135" s="2" t="s">
        <v>53</v>
      </c>
      <c r="V135" s="3">
        <v>1</v>
      </c>
      <c r="AW135" s="2" t="s">
        <v>184</v>
      </c>
    </row>
    <row r="136" spans="1:51" ht="30" customHeight="1">
      <c r="A136" s="24" t="s">
        <v>538</v>
      </c>
      <c r="B136" s="24" t="s">
        <v>539</v>
      </c>
      <c r="C136" s="24" t="s">
        <v>58</v>
      </c>
      <c r="D136" s="75">
        <f>0.2*81+0.16*54.18+0.15*36.12*2+0.08*42</f>
        <v>39.064799999999998</v>
      </c>
      <c r="E136" s="76"/>
      <c r="F136" s="77"/>
      <c r="G136" s="76"/>
      <c r="H136" s="77"/>
      <c r="I136" s="76"/>
      <c r="J136" s="77"/>
      <c r="K136" s="76"/>
      <c r="L136" s="77"/>
      <c r="M136" s="24" t="s">
        <v>50</v>
      </c>
      <c r="N136" s="2" t="s">
        <v>67</v>
      </c>
      <c r="O136" s="2" t="s">
        <v>166</v>
      </c>
      <c r="P136" s="2" t="s">
        <v>53</v>
      </c>
      <c r="Q136" s="2" t="s">
        <v>53</v>
      </c>
      <c r="R136" s="2" t="s">
        <v>53</v>
      </c>
      <c r="S136" s="3"/>
      <c r="T136" s="3"/>
      <c r="U136" s="3"/>
      <c r="V136" s="3">
        <v>1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50</v>
      </c>
      <c r="AW136" s="2" t="s">
        <v>184</v>
      </c>
      <c r="AX136" s="2" t="s">
        <v>50</v>
      </c>
      <c r="AY136" s="2" t="s">
        <v>50</v>
      </c>
    </row>
    <row r="137" spans="1:51" ht="30" customHeight="1">
      <c r="A137" s="24" t="s">
        <v>573</v>
      </c>
      <c r="B137" s="24"/>
      <c r="C137" s="24" t="s">
        <v>58</v>
      </c>
      <c r="D137" s="75">
        <f>18*1.05</f>
        <v>18.900000000000002</v>
      </c>
      <c r="E137" s="76"/>
      <c r="F137" s="77"/>
      <c r="G137" s="76"/>
      <c r="H137" s="77"/>
      <c r="I137" s="76"/>
      <c r="J137" s="77"/>
      <c r="K137" s="76"/>
      <c r="L137" s="77"/>
      <c r="M137" s="24" t="s">
        <v>50</v>
      </c>
      <c r="N137" s="2" t="s">
        <v>431</v>
      </c>
      <c r="O137" s="2" t="s">
        <v>166</v>
      </c>
      <c r="P137" s="2" t="s">
        <v>53</v>
      </c>
      <c r="Q137" s="2" t="s">
        <v>53</v>
      </c>
      <c r="R137" s="2" t="s">
        <v>53</v>
      </c>
      <c r="V137" s="3">
        <v>1</v>
      </c>
      <c r="AW137" s="2" t="s">
        <v>184</v>
      </c>
    </row>
    <row r="138" spans="1:51" ht="30" customHeight="1">
      <c r="A138" s="24" t="s">
        <v>574</v>
      </c>
      <c r="B138" s="24" t="s">
        <v>575</v>
      </c>
      <c r="C138" s="24" t="s">
        <v>58</v>
      </c>
      <c r="D138" s="75">
        <f>18*1.05</f>
        <v>18.900000000000002</v>
      </c>
      <c r="E138" s="76"/>
      <c r="F138" s="77"/>
      <c r="G138" s="76"/>
      <c r="H138" s="77"/>
      <c r="I138" s="76"/>
      <c r="J138" s="77"/>
      <c r="K138" s="76"/>
      <c r="L138" s="77"/>
      <c r="M138" s="24" t="s">
        <v>50</v>
      </c>
      <c r="N138" s="2" t="s">
        <v>431</v>
      </c>
      <c r="O138" s="2" t="s">
        <v>166</v>
      </c>
      <c r="P138" s="2" t="s">
        <v>53</v>
      </c>
      <c r="Q138" s="2" t="s">
        <v>53</v>
      </c>
      <c r="R138" s="2" t="s">
        <v>53</v>
      </c>
      <c r="V138" s="3">
        <v>1</v>
      </c>
      <c r="AW138" s="2" t="s">
        <v>184</v>
      </c>
    </row>
    <row r="139" spans="1:51" ht="30" customHeight="1">
      <c r="A139" s="24" t="s">
        <v>600</v>
      </c>
      <c r="B139" s="24" t="s">
        <v>601</v>
      </c>
      <c r="C139" s="24" t="s">
        <v>58</v>
      </c>
      <c r="D139" s="75">
        <v>54.18</v>
      </c>
      <c r="E139" s="76"/>
      <c r="F139" s="77"/>
      <c r="G139" s="76"/>
      <c r="H139" s="77"/>
      <c r="I139" s="76"/>
      <c r="J139" s="77"/>
      <c r="K139" s="76"/>
      <c r="L139" s="77"/>
      <c r="M139" s="24" t="s">
        <v>50</v>
      </c>
      <c r="N139" s="2" t="s">
        <v>431</v>
      </c>
      <c r="O139" s="2" t="s">
        <v>166</v>
      </c>
      <c r="P139" s="2" t="s">
        <v>53</v>
      </c>
      <c r="Q139" s="2" t="s">
        <v>53</v>
      </c>
      <c r="R139" s="2" t="s">
        <v>53</v>
      </c>
      <c r="V139" s="3">
        <v>1</v>
      </c>
      <c r="AW139" s="2" t="s">
        <v>184</v>
      </c>
    </row>
    <row r="140" spans="1:51" ht="30" customHeight="1">
      <c r="A140" s="24" t="s">
        <v>113</v>
      </c>
      <c r="B140" s="24" t="s">
        <v>50</v>
      </c>
      <c r="C140" s="24" t="s">
        <v>50</v>
      </c>
      <c r="D140" s="75"/>
      <c r="E140" s="76"/>
      <c r="F140" s="80"/>
      <c r="G140" s="79"/>
      <c r="H140" s="80"/>
      <c r="I140" s="79"/>
      <c r="J140" s="80"/>
      <c r="K140" s="79"/>
      <c r="L140" s="80"/>
      <c r="M140" s="24" t="s">
        <v>50</v>
      </c>
      <c r="N140" s="2" t="s">
        <v>65</v>
      </c>
      <c r="O140" s="2" t="s">
        <v>65</v>
      </c>
      <c r="P140" s="2"/>
      <c r="Q140" s="2"/>
      <c r="R140" s="2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/>
      <c r="AW140" s="2"/>
      <c r="AX140" s="2" t="s">
        <v>50</v>
      </c>
      <c r="AY140" s="2" t="s">
        <v>50</v>
      </c>
    </row>
    <row r="141" spans="1:51" ht="30" customHeight="1">
      <c r="A141" s="75"/>
      <c r="B141" s="75"/>
      <c r="C141" s="75"/>
      <c r="D141" s="75"/>
      <c r="E141" s="76"/>
      <c r="F141" s="77"/>
      <c r="G141" s="76"/>
      <c r="H141" s="77"/>
      <c r="I141" s="76"/>
      <c r="J141" s="77"/>
      <c r="K141" s="76"/>
      <c r="L141" s="77"/>
      <c r="M141" s="75"/>
      <c r="N141" s="2"/>
      <c r="O141" s="2"/>
      <c r="P141" s="2"/>
      <c r="Q141" s="2"/>
      <c r="R141" s="2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/>
      <c r="AW141" s="2"/>
      <c r="AX141" s="2" t="s">
        <v>50</v>
      </c>
      <c r="AY141" s="2" t="s">
        <v>50</v>
      </c>
    </row>
    <row r="142" spans="1:51" ht="30" customHeight="1">
      <c r="A142" s="118" t="s">
        <v>636</v>
      </c>
      <c r="B142" s="118"/>
      <c r="C142" s="118"/>
      <c r="D142" s="118"/>
      <c r="E142" s="119"/>
      <c r="F142" s="120"/>
      <c r="G142" s="119"/>
      <c r="H142" s="120"/>
      <c r="I142" s="119"/>
      <c r="J142" s="120"/>
      <c r="K142" s="119"/>
      <c r="L142" s="120"/>
      <c r="M142" s="118"/>
      <c r="N142" s="74" t="s">
        <v>67</v>
      </c>
    </row>
    <row r="143" spans="1:51" ht="30" customHeight="1">
      <c r="A143" s="70" t="s">
        <v>507</v>
      </c>
      <c r="B143" s="70" t="s">
        <v>509</v>
      </c>
      <c r="C143" s="24" t="s">
        <v>74</v>
      </c>
      <c r="D143" s="75">
        <f>1.12*57*1.1</f>
        <v>70.224000000000004</v>
      </c>
      <c r="E143" s="76"/>
      <c r="F143" s="77"/>
      <c r="G143" s="76"/>
      <c r="H143" s="77"/>
      <c r="I143" s="76"/>
      <c r="J143" s="77"/>
      <c r="K143" s="76"/>
      <c r="L143" s="77"/>
      <c r="M143" s="24" t="s">
        <v>50</v>
      </c>
      <c r="N143" s="2" t="s">
        <v>67</v>
      </c>
      <c r="O143" s="2" t="s">
        <v>166</v>
      </c>
      <c r="P143" s="2" t="s">
        <v>53</v>
      </c>
      <c r="Q143" s="2" t="s">
        <v>53</v>
      </c>
      <c r="R143" s="2" t="s">
        <v>52</v>
      </c>
      <c r="S143" s="3"/>
      <c r="T143" s="3"/>
      <c r="U143" s="3"/>
      <c r="V143" s="3">
        <v>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50</v>
      </c>
      <c r="AW143" s="2" t="s">
        <v>183</v>
      </c>
      <c r="AX143" s="2" t="s">
        <v>50</v>
      </c>
      <c r="AY143" s="2" t="s">
        <v>50</v>
      </c>
    </row>
    <row r="144" spans="1:51" ht="30" customHeight="1">
      <c r="A144" s="70" t="s">
        <v>507</v>
      </c>
      <c r="B144" s="70" t="s">
        <v>595</v>
      </c>
      <c r="C144" s="24" t="s">
        <v>74</v>
      </c>
      <c r="D144" s="75">
        <f>2.616*83.78*1.1</f>
        <v>241.08532800000003</v>
      </c>
      <c r="E144" s="76"/>
      <c r="F144" s="77"/>
      <c r="G144" s="76"/>
      <c r="H144" s="77"/>
      <c r="I144" s="76"/>
      <c r="J144" s="77"/>
      <c r="K144" s="76"/>
      <c r="L144" s="77"/>
      <c r="M144" s="24" t="s">
        <v>50</v>
      </c>
      <c r="N144" s="2" t="s">
        <v>67</v>
      </c>
      <c r="O144" s="2" t="s">
        <v>166</v>
      </c>
      <c r="P144" s="2" t="s">
        <v>53</v>
      </c>
      <c r="Q144" s="2" t="s">
        <v>53</v>
      </c>
      <c r="R144" s="2" t="s">
        <v>52</v>
      </c>
      <c r="S144" s="3"/>
      <c r="T144" s="3"/>
      <c r="U144" s="3"/>
      <c r="V144" s="3">
        <v>1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50</v>
      </c>
      <c r="AW144" s="2" t="s">
        <v>183</v>
      </c>
      <c r="AX144" s="2" t="s">
        <v>50</v>
      </c>
      <c r="AY144" s="2" t="s">
        <v>50</v>
      </c>
    </row>
    <row r="145" spans="1:51" ht="30" customHeight="1">
      <c r="A145" s="70" t="s">
        <v>507</v>
      </c>
      <c r="B145" s="70" t="s">
        <v>508</v>
      </c>
      <c r="C145" s="24" t="s">
        <v>74</v>
      </c>
      <c r="D145" s="75">
        <f>3.338*81*1.1</f>
        <v>297.41579999999999</v>
      </c>
      <c r="E145" s="76"/>
      <c r="F145" s="77"/>
      <c r="G145" s="76"/>
      <c r="H145" s="77"/>
      <c r="I145" s="76"/>
      <c r="J145" s="77"/>
      <c r="K145" s="76"/>
      <c r="L145" s="77"/>
      <c r="M145" s="24" t="s">
        <v>50</v>
      </c>
      <c r="N145" s="2" t="s">
        <v>67</v>
      </c>
      <c r="O145" s="2" t="s">
        <v>166</v>
      </c>
      <c r="P145" s="2" t="s">
        <v>53</v>
      </c>
      <c r="Q145" s="2" t="s">
        <v>53</v>
      </c>
      <c r="R145" s="2" t="s">
        <v>52</v>
      </c>
      <c r="S145" s="3"/>
      <c r="T145" s="3"/>
      <c r="U145" s="3"/>
      <c r="V145" s="3">
        <v>1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50</v>
      </c>
      <c r="AW145" s="2" t="s">
        <v>183</v>
      </c>
      <c r="AX145" s="2" t="s">
        <v>50</v>
      </c>
      <c r="AY145" s="2" t="s">
        <v>50</v>
      </c>
    </row>
    <row r="146" spans="1:51" ht="30" customHeight="1">
      <c r="A146" s="70" t="s">
        <v>177</v>
      </c>
      <c r="B146" s="70" t="s">
        <v>596</v>
      </c>
      <c r="C146" s="24" t="s">
        <v>74</v>
      </c>
      <c r="D146" s="75">
        <f>22.7*0.15*36.12*1.1</f>
        <v>135.28746000000001</v>
      </c>
      <c r="E146" s="76"/>
      <c r="F146" s="77"/>
      <c r="G146" s="76"/>
      <c r="H146" s="77"/>
      <c r="I146" s="76"/>
      <c r="J146" s="77"/>
      <c r="K146" s="76"/>
      <c r="L146" s="77"/>
      <c r="M146" s="24" t="s">
        <v>50</v>
      </c>
      <c r="N146" s="2" t="s">
        <v>67</v>
      </c>
      <c r="O146" s="2" t="s">
        <v>166</v>
      </c>
      <c r="P146" s="2" t="s">
        <v>53</v>
      </c>
      <c r="Q146" s="2" t="s">
        <v>53</v>
      </c>
      <c r="R146" s="2" t="s">
        <v>52</v>
      </c>
      <c r="S146" s="3"/>
      <c r="T146" s="3"/>
      <c r="U146" s="3"/>
      <c r="V146" s="3">
        <v>1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50</v>
      </c>
      <c r="AW146" s="2" t="s">
        <v>183</v>
      </c>
      <c r="AX146" s="2" t="s">
        <v>50</v>
      </c>
      <c r="AY146" s="2" t="s">
        <v>50</v>
      </c>
    </row>
    <row r="147" spans="1:51" ht="30" customHeight="1">
      <c r="A147" s="24" t="s">
        <v>176</v>
      </c>
      <c r="B147" s="24" t="s">
        <v>516</v>
      </c>
      <c r="C147" s="24" t="s">
        <v>74</v>
      </c>
      <c r="D147" s="75">
        <f>SUM(D143:D146)/1.1</f>
        <v>676.37508000000003</v>
      </c>
      <c r="E147" s="76"/>
      <c r="F147" s="77"/>
      <c r="G147" s="76"/>
      <c r="H147" s="77"/>
      <c r="I147" s="76"/>
      <c r="J147" s="77"/>
      <c r="K147" s="76"/>
      <c r="L147" s="77"/>
      <c r="M147" s="24" t="s">
        <v>50</v>
      </c>
      <c r="N147" s="2" t="s">
        <v>67</v>
      </c>
      <c r="O147" s="2" t="s">
        <v>166</v>
      </c>
      <c r="P147" s="2" t="s">
        <v>53</v>
      </c>
      <c r="Q147" s="2" t="s">
        <v>53</v>
      </c>
      <c r="R147" s="2" t="s">
        <v>53</v>
      </c>
      <c r="S147" s="3"/>
      <c r="T147" s="3"/>
      <c r="U147" s="3"/>
      <c r="V147" s="3">
        <v>1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50</v>
      </c>
      <c r="AW147" s="2" t="s">
        <v>184</v>
      </c>
      <c r="AX147" s="2" t="s">
        <v>50</v>
      </c>
      <c r="AY147" s="2" t="s">
        <v>50</v>
      </c>
    </row>
    <row r="148" spans="1:51" ht="30" customHeight="1">
      <c r="A148" s="24" t="s">
        <v>73</v>
      </c>
      <c r="B148" s="24" t="s">
        <v>77</v>
      </c>
      <c r="C148" s="24" t="s">
        <v>74</v>
      </c>
      <c r="D148" s="75">
        <f>-D147*0.1</f>
        <v>-67.637508000000011</v>
      </c>
      <c r="E148" s="76"/>
      <c r="F148" s="77"/>
      <c r="G148" s="76"/>
      <c r="H148" s="77"/>
      <c r="I148" s="76"/>
      <c r="J148" s="77"/>
      <c r="K148" s="76"/>
      <c r="L148" s="77"/>
      <c r="M148" s="24" t="s">
        <v>75</v>
      </c>
      <c r="N148" s="2" t="s">
        <v>67</v>
      </c>
      <c r="O148" s="2" t="s">
        <v>166</v>
      </c>
      <c r="P148" s="2" t="s">
        <v>53</v>
      </c>
      <c r="Q148" s="2" t="s">
        <v>53</v>
      </c>
      <c r="R148" s="2" t="s">
        <v>53</v>
      </c>
      <c r="V148" s="3">
        <v>1</v>
      </c>
      <c r="AW148" s="2" t="s">
        <v>184</v>
      </c>
    </row>
    <row r="149" spans="1:51" ht="30" customHeight="1">
      <c r="A149" s="24" t="s">
        <v>538</v>
      </c>
      <c r="B149" s="24" t="s">
        <v>539</v>
      </c>
      <c r="C149" s="24" t="s">
        <v>58</v>
      </c>
      <c r="D149" s="75">
        <f>0.2*81+0.16*83.78+0.15*36.12*2+0.08*57</f>
        <v>45.000799999999998</v>
      </c>
      <c r="E149" s="76"/>
      <c r="F149" s="77"/>
      <c r="G149" s="76"/>
      <c r="H149" s="77"/>
      <c r="I149" s="76"/>
      <c r="J149" s="77"/>
      <c r="K149" s="76"/>
      <c r="L149" s="77"/>
      <c r="M149" s="24" t="s">
        <v>50</v>
      </c>
      <c r="N149" s="2" t="s">
        <v>67</v>
      </c>
      <c r="O149" s="2" t="s">
        <v>166</v>
      </c>
      <c r="P149" s="2" t="s">
        <v>53</v>
      </c>
      <c r="Q149" s="2" t="s">
        <v>53</v>
      </c>
      <c r="R149" s="2" t="s">
        <v>53</v>
      </c>
      <c r="S149" s="3"/>
      <c r="T149" s="3"/>
      <c r="U149" s="3"/>
      <c r="V149" s="3">
        <v>1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50</v>
      </c>
      <c r="AW149" s="2" t="s">
        <v>184</v>
      </c>
      <c r="AX149" s="2" t="s">
        <v>50</v>
      </c>
      <c r="AY149" s="2" t="s">
        <v>50</v>
      </c>
    </row>
    <row r="150" spans="1:51" ht="30" customHeight="1">
      <c r="A150" s="24" t="s">
        <v>573</v>
      </c>
      <c r="B150" s="24"/>
      <c r="C150" s="24" t="s">
        <v>58</v>
      </c>
      <c r="D150" s="75">
        <f>18*1.05</f>
        <v>18.900000000000002</v>
      </c>
      <c r="E150" s="76"/>
      <c r="F150" s="77"/>
      <c r="G150" s="76"/>
      <c r="H150" s="77"/>
      <c r="I150" s="76"/>
      <c r="J150" s="77"/>
      <c r="K150" s="76"/>
      <c r="L150" s="77"/>
      <c r="M150" s="24" t="s">
        <v>50</v>
      </c>
      <c r="N150" s="2" t="s">
        <v>431</v>
      </c>
      <c r="O150" s="2" t="s">
        <v>166</v>
      </c>
      <c r="P150" s="2" t="s">
        <v>53</v>
      </c>
      <c r="Q150" s="2" t="s">
        <v>53</v>
      </c>
      <c r="R150" s="2" t="s">
        <v>53</v>
      </c>
      <c r="V150" s="3">
        <v>1</v>
      </c>
      <c r="AW150" s="2" t="s">
        <v>184</v>
      </c>
    </row>
    <row r="151" spans="1:51" ht="30" customHeight="1">
      <c r="A151" s="24" t="s">
        <v>574</v>
      </c>
      <c r="B151" s="24" t="s">
        <v>575</v>
      </c>
      <c r="C151" s="24" t="s">
        <v>58</v>
      </c>
      <c r="D151" s="75">
        <f>18*1.05</f>
        <v>18.900000000000002</v>
      </c>
      <c r="E151" s="76"/>
      <c r="F151" s="77"/>
      <c r="G151" s="76"/>
      <c r="H151" s="77"/>
      <c r="I151" s="76"/>
      <c r="J151" s="77"/>
      <c r="K151" s="76"/>
      <c r="L151" s="77"/>
      <c r="M151" s="24" t="s">
        <v>50</v>
      </c>
      <c r="N151" s="2" t="s">
        <v>431</v>
      </c>
      <c r="O151" s="2" t="s">
        <v>166</v>
      </c>
      <c r="P151" s="2" t="s">
        <v>53</v>
      </c>
      <c r="Q151" s="2" t="s">
        <v>53</v>
      </c>
      <c r="R151" s="2" t="s">
        <v>53</v>
      </c>
      <c r="V151" s="3">
        <v>1</v>
      </c>
      <c r="AW151" s="2" t="s">
        <v>184</v>
      </c>
    </row>
    <row r="152" spans="1:51" ht="30" customHeight="1">
      <c r="A152" s="24" t="s">
        <v>600</v>
      </c>
      <c r="B152" s="24" t="s">
        <v>601</v>
      </c>
      <c r="C152" s="24" t="s">
        <v>58</v>
      </c>
      <c r="D152" s="75">
        <f>72.18*1.05</f>
        <v>75.789000000000016</v>
      </c>
      <c r="E152" s="76"/>
      <c r="F152" s="77"/>
      <c r="G152" s="76"/>
      <c r="H152" s="77"/>
      <c r="I152" s="76"/>
      <c r="J152" s="77"/>
      <c r="K152" s="76"/>
      <c r="L152" s="77"/>
      <c r="M152" s="24" t="s">
        <v>50</v>
      </c>
      <c r="N152" s="2" t="s">
        <v>431</v>
      </c>
      <c r="O152" s="2" t="s">
        <v>166</v>
      </c>
      <c r="P152" s="2" t="s">
        <v>53</v>
      </c>
      <c r="Q152" s="2" t="s">
        <v>53</v>
      </c>
      <c r="R152" s="2" t="s">
        <v>53</v>
      </c>
      <c r="V152" s="3">
        <v>1</v>
      </c>
      <c r="AW152" s="2" t="s">
        <v>184</v>
      </c>
    </row>
    <row r="153" spans="1:51" ht="30" customHeight="1">
      <c r="A153" s="24" t="s">
        <v>113</v>
      </c>
      <c r="B153" s="24" t="s">
        <v>50</v>
      </c>
      <c r="C153" s="24" t="s">
        <v>50</v>
      </c>
      <c r="D153" s="75"/>
      <c r="E153" s="76"/>
      <c r="F153" s="80"/>
      <c r="G153" s="79"/>
      <c r="H153" s="80"/>
      <c r="I153" s="79"/>
      <c r="J153" s="80"/>
      <c r="K153" s="79"/>
      <c r="L153" s="80"/>
      <c r="M153" s="24" t="s">
        <v>50</v>
      </c>
      <c r="N153" s="2" t="s">
        <v>65</v>
      </c>
      <c r="O153" s="2" t="s">
        <v>65</v>
      </c>
      <c r="P153" s="2"/>
      <c r="Q153" s="2"/>
      <c r="R153" s="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/>
      <c r="AW153" s="2"/>
      <c r="AX153" s="2" t="s">
        <v>50</v>
      </c>
      <c r="AY153" s="2" t="s">
        <v>50</v>
      </c>
    </row>
    <row r="154" spans="1:51" ht="30" customHeight="1">
      <c r="A154" s="75"/>
      <c r="B154" s="75"/>
      <c r="C154" s="75"/>
      <c r="D154" s="75"/>
      <c r="E154" s="76"/>
      <c r="F154" s="77"/>
      <c r="G154" s="76"/>
      <c r="H154" s="77"/>
      <c r="I154" s="76"/>
      <c r="J154" s="77"/>
      <c r="K154" s="76"/>
      <c r="L154" s="77"/>
      <c r="M154" s="75"/>
      <c r="N154" s="2"/>
      <c r="O154" s="2"/>
      <c r="P154" s="2"/>
      <c r="Q154" s="2"/>
      <c r="R154" s="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/>
      <c r="AW154" s="2"/>
      <c r="AX154" s="2" t="s">
        <v>50</v>
      </c>
      <c r="AY154" s="2" t="s">
        <v>50</v>
      </c>
    </row>
    <row r="155" spans="1:51" ht="30" customHeight="1">
      <c r="A155" s="118" t="s">
        <v>635</v>
      </c>
      <c r="B155" s="118"/>
      <c r="C155" s="118"/>
      <c r="D155" s="118"/>
      <c r="E155" s="119"/>
      <c r="F155" s="120"/>
      <c r="G155" s="119"/>
      <c r="H155" s="120"/>
      <c r="I155" s="119"/>
      <c r="J155" s="120"/>
      <c r="K155" s="119"/>
      <c r="L155" s="120"/>
      <c r="M155" s="118"/>
      <c r="N155" s="2" t="s">
        <v>230</v>
      </c>
      <c r="O155" s="2"/>
      <c r="P155" s="2"/>
      <c r="Q155" s="2"/>
      <c r="R155" s="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50</v>
      </c>
      <c r="AW155" s="2"/>
      <c r="AX155" s="2" t="s">
        <v>50</v>
      </c>
      <c r="AY155" s="2" t="s">
        <v>50</v>
      </c>
    </row>
    <row r="156" spans="1:51" ht="30" customHeight="1">
      <c r="A156" s="70" t="s">
        <v>608</v>
      </c>
      <c r="B156" s="70" t="s">
        <v>609</v>
      </c>
      <c r="C156" s="24" t="s">
        <v>631</v>
      </c>
      <c r="D156" s="75">
        <v>2</v>
      </c>
      <c r="E156" s="76"/>
      <c r="F156" s="77"/>
      <c r="G156" s="76"/>
      <c r="H156" s="77"/>
      <c r="I156" s="76"/>
      <c r="J156" s="77"/>
      <c r="K156" s="76"/>
      <c r="L156" s="77"/>
      <c r="M156" s="24" t="s">
        <v>50</v>
      </c>
      <c r="N156" s="2" t="s">
        <v>230</v>
      </c>
      <c r="O156" s="2" t="s">
        <v>206</v>
      </c>
      <c r="P156" s="2" t="s">
        <v>52</v>
      </c>
      <c r="Q156" s="2" t="s">
        <v>53</v>
      </c>
      <c r="R156" s="2" t="s">
        <v>53</v>
      </c>
      <c r="S156" s="3"/>
      <c r="T156" s="3"/>
      <c r="U156" s="3"/>
      <c r="V156" s="3">
        <v>1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50</v>
      </c>
      <c r="AW156" s="2" t="s">
        <v>235</v>
      </c>
      <c r="AX156" s="2" t="s">
        <v>50</v>
      </c>
      <c r="AY156" s="2" t="s">
        <v>50</v>
      </c>
    </row>
    <row r="157" spans="1:51" ht="30" customHeight="1">
      <c r="A157" s="24" t="s">
        <v>113</v>
      </c>
      <c r="B157" s="24" t="s">
        <v>50</v>
      </c>
      <c r="C157" s="24" t="s">
        <v>50</v>
      </c>
      <c r="D157" s="75"/>
      <c r="E157" s="76"/>
      <c r="F157" s="80"/>
      <c r="G157" s="79"/>
      <c r="H157" s="80"/>
      <c r="I157" s="79"/>
      <c r="J157" s="80"/>
      <c r="K157" s="79"/>
      <c r="L157" s="80"/>
      <c r="M157" s="24" t="s">
        <v>50</v>
      </c>
      <c r="N157" s="2" t="s">
        <v>65</v>
      </c>
      <c r="O157" s="2" t="s">
        <v>65</v>
      </c>
      <c r="P157" s="2"/>
      <c r="Q157" s="2"/>
      <c r="R157" s="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/>
      <c r="AW157" s="2"/>
      <c r="AX157" s="2" t="s">
        <v>50</v>
      </c>
      <c r="AY157" s="2" t="s">
        <v>50</v>
      </c>
    </row>
    <row r="158" spans="1:51" ht="30" customHeight="1">
      <c r="A158" s="75"/>
      <c r="B158" s="75"/>
      <c r="C158" s="75"/>
      <c r="D158" s="75"/>
      <c r="E158" s="76"/>
      <c r="F158" s="77"/>
      <c r="G158" s="76"/>
      <c r="H158" s="77"/>
      <c r="I158" s="76"/>
      <c r="J158" s="77"/>
      <c r="K158" s="76"/>
      <c r="L158" s="77"/>
      <c r="M158" s="75"/>
      <c r="N158" s="2"/>
      <c r="O158" s="2"/>
      <c r="P158" s="2"/>
      <c r="Q158" s="2"/>
      <c r="R158" s="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50</v>
      </c>
      <c r="AW158" s="2" t="s">
        <v>239</v>
      </c>
      <c r="AX158" s="2" t="s">
        <v>50</v>
      </c>
      <c r="AY158" s="2" t="s">
        <v>50</v>
      </c>
    </row>
    <row r="159" spans="1:51" ht="30" customHeight="1">
      <c r="A159" s="118" t="s">
        <v>649</v>
      </c>
      <c r="B159" s="118"/>
      <c r="C159" s="118"/>
      <c r="D159" s="118"/>
      <c r="E159" s="119"/>
      <c r="F159" s="120"/>
      <c r="G159" s="119"/>
      <c r="H159" s="120"/>
      <c r="I159" s="119"/>
      <c r="J159" s="120"/>
      <c r="K159" s="119"/>
      <c r="L159" s="120"/>
      <c r="M159" s="118"/>
      <c r="N159" s="2" t="s">
        <v>230</v>
      </c>
      <c r="O159" s="2"/>
      <c r="P159" s="2"/>
      <c r="Q159" s="2"/>
      <c r="R159" s="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50</v>
      </c>
      <c r="AW159" s="2"/>
      <c r="AX159" s="2" t="s">
        <v>50</v>
      </c>
      <c r="AY159" s="2" t="s">
        <v>50</v>
      </c>
    </row>
    <row r="160" spans="1:51" ht="30" customHeight="1">
      <c r="A160" s="70" t="s">
        <v>608</v>
      </c>
      <c r="B160" s="70" t="s">
        <v>610</v>
      </c>
      <c r="C160" s="70" t="s">
        <v>432</v>
      </c>
      <c r="D160" s="75">
        <v>1</v>
      </c>
      <c r="E160" s="76"/>
      <c r="F160" s="77"/>
      <c r="G160" s="76"/>
      <c r="H160" s="77"/>
      <c r="I160" s="76"/>
      <c r="J160" s="77"/>
      <c r="K160" s="76"/>
      <c r="L160" s="77"/>
      <c r="M160" s="24" t="s">
        <v>50</v>
      </c>
      <c r="N160" s="2" t="s">
        <v>230</v>
      </c>
      <c r="O160" s="2" t="s">
        <v>206</v>
      </c>
      <c r="P160" s="2" t="s">
        <v>52</v>
      </c>
      <c r="Q160" s="2" t="s">
        <v>53</v>
      </c>
      <c r="R160" s="2" t="s">
        <v>53</v>
      </c>
      <c r="S160" s="3"/>
      <c r="T160" s="3"/>
      <c r="U160" s="3"/>
      <c r="V160" s="3">
        <v>1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50</v>
      </c>
      <c r="AW160" s="2" t="s">
        <v>235</v>
      </c>
      <c r="AX160" s="2" t="s">
        <v>50</v>
      </c>
      <c r="AY160" s="2" t="s">
        <v>50</v>
      </c>
    </row>
    <row r="161" spans="1:51" ht="30" customHeight="1">
      <c r="A161" s="70" t="s">
        <v>608</v>
      </c>
      <c r="B161" s="70" t="s">
        <v>611</v>
      </c>
      <c r="C161" s="70" t="s">
        <v>432</v>
      </c>
      <c r="D161" s="75">
        <v>1</v>
      </c>
      <c r="E161" s="76"/>
      <c r="F161" s="77"/>
      <c r="G161" s="76"/>
      <c r="H161" s="77"/>
      <c r="I161" s="76"/>
      <c r="J161" s="77"/>
      <c r="K161" s="76"/>
      <c r="L161" s="77"/>
      <c r="M161" s="24" t="s">
        <v>50</v>
      </c>
      <c r="N161" s="2" t="s">
        <v>230</v>
      </c>
      <c r="O161" s="2" t="s">
        <v>210</v>
      </c>
      <c r="P161" s="2" t="s">
        <v>53</v>
      </c>
      <c r="Q161" s="2" t="s">
        <v>53</v>
      </c>
      <c r="R161" s="2" t="s">
        <v>52</v>
      </c>
      <c r="S161" s="3"/>
      <c r="T161" s="3"/>
      <c r="U161" s="3"/>
      <c r="V161" s="3">
        <v>1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50</v>
      </c>
      <c r="AW161" s="2" t="s">
        <v>236</v>
      </c>
      <c r="AX161" s="2" t="s">
        <v>50</v>
      </c>
      <c r="AY161" s="2" t="s">
        <v>50</v>
      </c>
    </row>
    <row r="162" spans="1:51" ht="30" customHeight="1">
      <c r="A162" s="24" t="s">
        <v>113</v>
      </c>
      <c r="B162" s="24" t="s">
        <v>50</v>
      </c>
      <c r="C162" s="24" t="s">
        <v>50</v>
      </c>
      <c r="D162" s="75"/>
      <c r="E162" s="76"/>
      <c r="F162" s="80"/>
      <c r="G162" s="79"/>
      <c r="H162" s="80"/>
      <c r="I162" s="79"/>
      <c r="J162" s="80"/>
      <c r="K162" s="79"/>
      <c r="L162" s="80"/>
      <c r="M162" s="24" t="s">
        <v>50</v>
      </c>
      <c r="N162" s="2" t="s">
        <v>65</v>
      </c>
      <c r="O162" s="2" t="s">
        <v>65</v>
      </c>
      <c r="P162" s="2"/>
      <c r="Q162" s="2"/>
      <c r="R162" s="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/>
      <c r="AW162" s="2"/>
      <c r="AX162" s="2" t="s">
        <v>50</v>
      </c>
      <c r="AY162" s="2" t="s">
        <v>50</v>
      </c>
    </row>
    <row r="163" spans="1:51" ht="30" customHeight="1">
      <c r="A163" s="75"/>
      <c r="B163" s="75"/>
      <c r="C163" s="75"/>
      <c r="D163" s="75"/>
      <c r="E163" s="76"/>
      <c r="F163" s="77"/>
      <c r="G163" s="76"/>
      <c r="H163" s="77"/>
      <c r="I163" s="76"/>
      <c r="J163" s="77"/>
      <c r="K163" s="76"/>
      <c r="L163" s="77"/>
      <c r="M163" s="75"/>
      <c r="N163" s="2"/>
      <c r="O163" s="2"/>
      <c r="P163" s="2"/>
      <c r="Q163" s="2"/>
      <c r="R163" s="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50</v>
      </c>
      <c r="AW163" s="2" t="s">
        <v>239</v>
      </c>
      <c r="AX163" s="2" t="s">
        <v>50</v>
      </c>
      <c r="AY163" s="2" t="s">
        <v>50</v>
      </c>
    </row>
    <row r="164" spans="1:51" ht="30" customHeight="1">
      <c r="A164" s="118" t="s">
        <v>650</v>
      </c>
      <c r="B164" s="118"/>
      <c r="C164" s="118"/>
      <c r="D164" s="118"/>
      <c r="E164" s="119"/>
      <c r="F164" s="120"/>
      <c r="G164" s="119"/>
      <c r="H164" s="120"/>
      <c r="I164" s="119"/>
      <c r="J164" s="120"/>
      <c r="K164" s="119"/>
      <c r="L164" s="120"/>
      <c r="M164" s="118"/>
      <c r="N164" s="2" t="s">
        <v>230</v>
      </c>
      <c r="O164" s="2"/>
      <c r="P164" s="2"/>
      <c r="Q164" s="2"/>
      <c r="R164" s="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50</v>
      </c>
      <c r="AW164" s="2"/>
      <c r="AX164" s="2" t="s">
        <v>50</v>
      </c>
      <c r="AY164" s="2" t="s">
        <v>50</v>
      </c>
    </row>
    <row r="165" spans="1:51" ht="30" customHeight="1">
      <c r="A165" s="70" t="s">
        <v>612</v>
      </c>
      <c r="B165" s="70" t="s">
        <v>613</v>
      </c>
      <c r="C165" s="70" t="s">
        <v>432</v>
      </c>
      <c r="D165" s="75">
        <v>1</v>
      </c>
      <c r="E165" s="76"/>
      <c r="F165" s="77"/>
      <c r="G165" s="76"/>
      <c r="H165" s="77"/>
      <c r="I165" s="76"/>
      <c r="J165" s="77"/>
      <c r="K165" s="76"/>
      <c r="L165" s="77"/>
      <c r="M165" s="24" t="s">
        <v>50</v>
      </c>
      <c r="N165" s="2" t="s">
        <v>230</v>
      </c>
      <c r="O165" s="2" t="s">
        <v>206</v>
      </c>
      <c r="P165" s="2" t="s">
        <v>52</v>
      </c>
      <c r="Q165" s="2" t="s">
        <v>53</v>
      </c>
      <c r="R165" s="2" t="s">
        <v>53</v>
      </c>
      <c r="S165" s="3"/>
      <c r="T165" s="3"/>
      <c r="U165" s="3"/>
      <c r="V165" s="3">
        <v>1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50</v>
      </c>
      <c r="AW165" s="2" t="s">
        <v>235</v>
      </c>
      <c r="AX165" s="2" t="s">
        <v>50</v>
      </c>
      <c r="AY165" s="2" t="s">
        <v>50</v>
      </c>
    </row>
    <row r="166" spans="1:51" ht="30" customHeight="1">
      <c r="A166" s="70" t="s">
        <v>612</v>
      </c>
      <c r="B166" s="70" t="s">
        <v>614</v>
      </c>
      <c r="C166" s="70" t="s">
        <v>432</v>
      </c>
      <c r="D166" s="75">
        <v>1</v>
      </c>
      <c r="E166" s="76"/>
      <c r="F166" s="77"/>
      <c r="G166" s="76"/>
      <c r="H166" s="77"/>
      <c r="I166" s="76"/>
      <c r="J166" s="77"/>
      <c r="K166" s="76"/>
      <c r="L166" s="77"/>
      <c r="M166" s="24" t="s">
        <v>50</v>
      </c>
      <c r="N166" s="2" t="s">
        <v>230</v>
      </c>
      <c r="O166" s="2" t="s">
        <v>210</v>
      </c>
      <c r="P166" s="2" t="s">
        <v>53</v>
      </c>
      <c r="Q166" s="2" t="s">
        <v>53</v>
      </c>
      <c r="R166" s="2" t="s">
        <v>52</v>
      </c>
      <c r="S166" s="3"/>
      <c r="T166" s="3"/>
      <c r="U166" s="3"/>
      <c r="V166" s="3">
        <v>1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50</v>
      </c>
      <c r="AW166" s="2" t="s">
        <v>236</v>
      </c>
      <c r="AX166" s="2" t="s">
        <v>50</v>
      </c>
      <c r="AY166" s="2" t="s">
        <v>50</v>
      </c>
    </row>
    <row r="167" spans="1:51" ht="30" customHeight="1">
      <c r="A167" s="24" t="s">
        <v>113</v>
      </c>
      <c r="B167" s="24" t="s">
        <v>50</v>
      </c>
      <c r="C167" s="24" t="s">
        <v>50</v>
      </c>
      <c r="D167" s="75"/>
      <c r="E167" s="76"/>
      <c r="F167" s="80"/>
      <c r="G167" s="79"/>
      <c r="H167" s="80"/>
      <c r="I167" s="79"/>
      <c r="J167" s="80"/>
      <c r="K167" s="79"/>
      <c r="L167" s="80"/>
      <c r="M167" s="24" t="s">
        <v>50</v>
      </c>
      <c r="N167" s="2" t="s">
        <v>65</v>
      </c>
      <c r="O167" s="2" t="s">
        <v>65</v>
      </c>
      <c r="P167" s="2"/>
      <c r="Q167" s="2"/>
      <c r="R167" s="2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/>
      <c r="AW167" s="2"/>
      <c r="AX167" s="2" t="s">
        <v>50</v>
      </c>
      <c r="AY167" s="2" t="s">
        <v>50</v>
      </c>
    </row>
    <row r="168" spans="1:51" ht="30" customHeight="1">
      <c r="A168" s="75"/>
      <c r="B168" s="75"/>
      <c r="C168" s="75"/>
      <c r="D168" s="75"/>
      <c r="E168" s="76"/>
      <c r="F168" s="77"/>
      <c r="G168" s="76"/>
      <c r="H168" s="77"/>
      <c r="I168" s="76"/>
      <c r="J168" s="77"/>
      <c r="K168" s="76"/>
      <c r="L168" s="77"/>
      <c r="M168" s="75"/>
      <c r="N168" s="2"/>
      <c r="O168" s="2"/>
      <c r="P168" s="2"/>
      <c r="Q168" s="2"/>
      <c r="R168" s="2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50</v>
      </c>
      <c r="AW168" s="2" t="s">
        <v>239</v>
      </c>
      <c r="AX168" s="2" t="s">
        <v>50</v>
      </c>
      <c r="AY168" s="2" t="s">
        <v>50</v>
      </c>
    </row>
    <row r="169" spans="1:51" ht="30" customHeight="1">
      <c r="A169" s="118" t="s">
        <v>651</v>
      </c>
      <c r="B169" s="118"/>
      <c r="C169" s="118"/>
      <c r="D169" s="118"/>
      <c r="E169" s="119"/>
      <c r="F169" s="120"/>
      <c r="G169" s="119"/>
      <c r="H169" s="120"/>
      <c r="I169" s="119"/>
      <c r="J169" s="120"/>
      <c r="K169" s="119"/>
      <c r="L169" s="120"/>
      <c r="M169" s="118"/>
      <c r="N169" s="2" t="s">
        <v>230</v>
      </c>
      <c r="O169" s="2"/>
      <c r="P169" s="2"/>
      <c r="Q169" s="2"/>
      <c r="R169" s="2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50</v>
      </c>
      <c r="AW169" s="2"/>
      <c r="AX169" s="2" t="s">
        <v>50</v>
      </c>
      <c r="AY169" s="2" t="s">
        <v>50</v>
      </c>
    </row>
    <row r="170" spans="1:51" ht="30" customHeight="1">
      <c r="A170" s="70" t="s">
        <v>612</v>
      </c>
      <c r="B170" s="70" t="s">
        <v>613</v>
      </c>
      <c r="C170" s="70" t="s">
        <v>432</v>
      </c>
      <c r="D170" s="75">
        <v>2</v>
      </c>
      <c r="E170" s="76"/>
      <c r="F170" s="77"/>
      <c r="G170" s="76"/>
      <c r="H170" s="77"/>
      <c r="I170" s="76"/>
      <c r="J170" s="77"/>
      <c r="K170" s="76"/>
      <c r="L170" s="77"/>
      <c r="M170" s="24" t="s">
        <v>50</v>
      </c>
      <c r="N170" s="2" t="s">
        <v>230</v>
      </c>
      <c r="O170" s="2" t="s">
        <v>206</v>
      </c>
      <c r="P170" s="2" t="s">
        <v>52</v>
      </c>
      <c r="Q170" s="2" t="s">
        <v>53</v>
      </c>
      <c r="R170" s="2" t="s">
        <v>53</v>
      </c>
      <c r="S170" s="3"/>
      <c r="T170" s="3"/>
      <c r="U170" s="3"/>
      <c r="V170" s="3">
        <v>1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50</v>
      </c>
      <c r="AW170" s="2" t="s">
        <v>235</v>
      </c>
      <c r="AX170" s="2" t="s">
        <v>50</v>
      </c>
      <c r="AY170" s="2" t="s">
        <v>50</v>
      </c>
    </row>
    <row r="171" spans="1:51" ht="30" customHeight="1">
      <c r="A171" s="70" t="s">
        <v>612</v>
      </c>
      <c r="B171" s="70" t="s">
        <v>614</v>
      </c>
      <c r="C171" s="70" t="s">
        <v>432</v>
      </c>
      <c r="D171" s="75">
        <v>1</v>
      </c>
      <c r="E171" s="76"/>
      <c r="F171" s="77"/>
      <c r="G171" s="76"/>
      <c r="H171" s="77"/>
      <c r="I171" s="76"/>
      <c r="J171" s="77"/>
      <c r="K171" s="76"/>
      <c r="L171" s="77"/>
      <c r="M171" s="24" t="s">
        <v>50</v>
      </c>
      <c r="N171" s="2" t="s">
        <v>230</v>
      </c>
      <c r="O171" s="2" t="s">
        <v>210</v>
      </c>
      <c r="P171" s="2" t="s">
        <v>53</v>
      </c>
      <c r="Q171" s="2" t="s">
        <v>53</v>
      </c>
      <c r="R171" s="2" t="s">
        <v>52</v>
      </c>
      <c r="S171" s="3"/>
      <c r="T171" s="3"/>
      <c r="U171" s="3"/>
      <c r="V171" s="3">
        <v>1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50</v>
      </c>
      <c r="AW171" s="2" t="s">
        <v>236</v>
      </c>
      <c r="AX171" s="2" t="s">
        <v>50</v>
      </c>
      <c r="AY171" s="2" t="s">
        <v>50</v>
      </c>
    </row>
    <row r="172" spans="1:51" ht="30" customHeight="1">
      <c r="A172" s="24" t="s">
        <v>113</v>
      </c>
      <c r="B172" s="24" t="s">
        <v>50</v>
      </c>
      <c r="C172" s="24" t="s">
        <v>50</v>
      </c>
      <c r="D172" s="75"/>
      <c r="E172" s="76"/>
      <c r="F172" s="80"/>
      <c r="G172" s="79"/>
      <c r="H172" s="80"/>
      <c r="I172" s="79"/>
      <c r="J172" s="80"/>
      <c r="K172" s="79"/>
      <c r="L172" s="80"/>
      <c r="M172" s="24" t="s">
        <v>50</v>
      </c>
      <c r="N172" s="2" t="s">
        <v>65</v>
      </c>
      <c r="O172" s="2" t="s">
        <v>65</v>
      </c>
      <c r="P172" s="2"/>
      <c r="Q172" s="2"/>
      <c r="R172" s="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/>
      <c r="AW172" s="2"/>
      <c r="AX172" s="2" t="s">
        <v>50</v>
      </c>
      <c r="AY172" s="2" t="s">
        <v>50</v>
      </c>
    </row>
    <row r="173" spans="1:51" ht="30" customHeight="1">
      <c r="A173" s="75"/>
      <c r="B173" s="75"/>
      <c r="C173" s="75"/>
      <c r="D173" s="75"/>
      <c r="E173" s="76"/>
      <c r="F173" s="77"/>
      <c r="G173" s="76"/>
      <c r="H173" s="77"/>
      <c r="I173" s="76"/>
      <c r="J173" s="77"/>
      <c r="K173" s="76"/>
      <c r="L173" s="77"/>
      <c r="M173" s="75"/>
      <c r="N173" s="2"/>
      <c r="O173" s="2"/>
      <c r="P173" s="2"/>
      <c r="Q173" s="2"/>
      <c r="R173" s="2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50</v>
      </c>
      <c r="AW173" s="2" t="s">
        <v>239</v>
      </c>
      <c r="AX173" s="2" t="s">
        <v>50</v>
      </c>
      <c r="AY173" s="2" t="s">
        <v>50</v>
      </c>
    </row>
    <row r="174" spans="1:51" ht="30" customHeight="1">
      <c r="A174" s="118" t="s">
        <v>652</v>
      </c>
      <c r="B174" s="118"/>
      <c r="C174" s="118"/>
      <c r="D174" s="118"/>
      <c r="E174" s="119"/>
      <c r="F174" s="120"/>
      <c r="G174" s="119"/>
      <c r="H174" s="120"/>
      <c r="I174" s="119"/>
      <c r="J174" s="120"/>
      <c r="K174" s="119"/>
      <c r="L174" s="120"/>
      <c r="M174" s="118"/>
      <c r="N174" s="2" t="s">
        <v>230</v>
      </c>
      <c r="O174" s="2"/>
      <c r="P174" s="2"/>
      <c r="Q174" s="2"/>
      <c r="R174" s="2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50</v>
      </c>
      <c r="AW174" s="2"/>
      <c r="AX174" s="2" t="s">
        <v>50</v>
      </c>
      <c r="AY174" s="2" t="s">
        <v>50</v>
      </c>
    </row>
    <row r="175" spans="1:51" ht="30" customHeight="1">
      <c r="A175" s="24" t="s">
        <v>193</v>
      </c>
      <c r="B175" s="24" t="s">
        <v>517</v>
      </c>
      <c r="C175" s="24" t="s">
        <v>74</v>
      </c>
      <c r="D175" s="25">
        <v>1</v>
      </c>
      <c r="E175" s="26"/>
      <c r="F175" s="27"/>
      <c r="G175" s="26"/>
      <c r="H175" s="27"/>
      <c r="I175" s="26"/>
      <c r="J175" s="27"/>
      <c r="K175" s="26"/>
      <c r="L175" s="27"/>
      <c r="M175" s="24" t="s">
        <v>50</v>
      </c>
      <c r="N175" s="2" t="s">
        <v>230</v>
      </c>
      <c r="O175" s="2" t="s">
        <v>206</v>
      </c>
      <c r="P175" s="2" t="s">
        <v>52</v>
      </c>
      <c r="Q175" s="2" t="s">
        <v>53</v>
      </c>
      <c r="R175" s="2" t="s">
        <v>53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50</v>
      </c>
      <c r="AW175" s="2" t="s">
        <v>235</v>
      </c>
      <c r="AX175" s="2" t="s">
        <v>50</v>
      </c>
      <c r="AY175" s="2" t="s">
        <v>50</v>
      </c>
    </row>
    <row r="176" spans="1:51" ht="30" customHeight="1">
      <c r="A176" s="24" t="s">
        <v>179</v>
      </c>
      <c r="B176" s="24" t="s">
        <v>518</v>
      </c>
      <c r="C176" s="24" t="s">
        <v>74</v>
      </c>
      <c r="D176" s="25">
        <v>1</v>
      </c>
      <c r="E176" s="26"/>
      <c r="F176" s="27"/>
      <c r="G176" s="26"/>
      <c r="H176" s="27"/>
      <c r="I176" s="26"/>
      <c r="J176" s="27"/>
      <c r="K176" s="26"/>
      <c r="L176" s="27"/>
      <c r="M176" s="24" t="s">
        <v>50</v>
      </c>
      <c r="N176" s="2" t="s">
        <v>230</v>
      </c>
      <c r="O176" s="2" t="s">
        <v>210</v>
      </c>
      <c r="P176" s="2" t="s">
        <v>53</v>
      </c>
      <c r="Q176" s="2" t="s">
        <v>53</v>
      </c>
      <c r="R176" s="2" t="s">
        <v>52</v>
      </c>
      <c r="S176" s="3"/>
      <c r="T176" s="3"/>
      <c r="U176" s="3"/>
      <c r="V176" s="3">
        <v>1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50</v>
      </c>
      <c r="AW176" s="2" t="s">
        <v>236</v>
      </c>
      <c r="AX176" s="2" t="s">
        <v>50</v>
      </c>
      <c r="AY176" s="2" t="s">
        <v>50</v>
      </c>
    </row>
    <row r="177" spans="1:51" ht="30" customHeight="1">
      <c r="A177" s="24" t="s">
        <v>113</v>
      </c>
      <c r="B177" s="24" t="s">
        <v>50</v>
      </c>
      <c r="C177" s="24" t="s">
        <v>50</v>
      </c>
      <c r="D177" s="25"/>
      <c r="E177" s="26"/>
      <c r="F177" s="38"/>
      <c r="G177" s="37"/>
      <c r="H177" s="38"/>
      <c r="I177" s="37"/>
      <c r="J177" s="38"/>
      <c r="K177" s="37"/>
      <c r="L177" s="38"/>
      <c r="M177" s="24" t="s">
        <v>50</v>
      </c>
      <c r="N177" s="2" t="s">
        <v>65</v>
      </c>
      <c r="O177" s="2" t="s">
        <v>65</v>
      </c>
      <c r="P177" s="2"/>
      <c r="Q177" s="2"/>
      <c r="R177" s="2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/>
      <c r="AW177" s="2"/>
      <c r="AX177" s="2" t="s">
        <v>50</v>
      </c>
      <c r="AY177" s="2" t="s">
        <v>50</v>
      </c>
    </row>
    <row r="178" spans="1:51" ht="30" customHeight="1">
      <c r="A178" s="25"/>
      <c r="B178" s="25"/>
      <c r="C178" s="25"/>
      <c r="D178" s="25"/>
      <c r="E178" s="26"/>
      <c r="F178" s="27"/>
      <c r="G178" s="26"/>
      <c r="H178" s="27"/>
      <c r="I178" s="26"/>
      <c r="J178" s="27"/>
      <c r="K178" s="26"/>
      <c r="L178" s="27"/>
      <c r="M178" s="25"/>
      <c r="N178" s="2"/>
      <c r="O178" s="2"/>
      <c r="P178" s="2"/>
      <c r="Q178" s="2"/>
      <c r="R178" s="2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50</v>
      </c>
      <c r="AW178" s="2" t="s">
        <v>239</v>
      </c>
      <c r="AX178" s="2" t="s">
        <v>50</v>
      </c>
      <c r="AY178" s="2" t="s">
        <v>50</v>
      </c>
    </row>
    <row r="179" spans="1:51" ht="30" customHeight="1">
      <c r="A179" s="118" t="s">
        <v>653</v>
      </c>
      <c r="B179" s="118"/>
      <c r="C179" s="118"/>
      <c r="D179" s="118"/>
      <c r="E179" s="119"/>
      <c r="F179" s="120"/>
      <c r="G179" s="119"/>
      <c r="H179" s="120"/>
      <c r="I179" s="119"/>
      <c r="J179" s="120"/>
      <c r="K179" s="119"/>
      <c r="L179" s="120"/>
      <c r="M179" s="118"/>
      <c r="N179" s="36" t="s">
        <v>185</v>
      </c>
      <c r="O179" s="2"/>
      <c r="P179" s="2"/>
      <c r="Q179" s="2"/>
      <c r="R179" s="2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50</v>
      </c>
      <c r="AW179" s="2" t="s">
        <v>240</v>
      </c>
      <c r="AX179" s="2" t="s">
        <v>50</v>
      </c>
      <c r="AY179" s="2" t="s">
        <v>50</v>
      </c>
    </row>
    <row r="180" spans="1:51" ht="30" customHeight="1">
      <c r="A180" s="24" t="s">
        <v>232</v>
      </c>
      <c r="B180" s="24" t="s">
        <v>233</v>
      </c>
      <c r="C180" s="24" t="s">
        <v>74</v>
      </c>
      <c r="D180" s="25">
        <v>1.8852000000000001E-2</v>
      </c>
      <c r="E180" s="26"/>
      <c r="F180" s="27"/>
      <c r="G180" s="26"/>
      <c r="H180" s="27"/>
      <c r="I180" s="26"/>
      <c r="J180" s="27"/>
      <c r="K180" s="26"/>
      <c r="L180" s="27"/>
      <c r="M180" s="24" t="s">
        <v>50</v>
      </c>
      <c r="N180" s="2" t="s">
        <v>185</v>
      </c>
      <c r="O180" s="2" t="s">
        <v>257</v>
      </c>
      <c r="P180" s="2" t="s">
        <v>53</v>
      </c>
      <c r="Q180" s="2" t="s">
        <v>53</v>
      </c>
      <c r="R180" s="2" t="s">
        <v>52</v>
      </c>
      <c r="S180" s="3"/>
      <c r="T180" s="3"/>
      <c r="U180" s="3"/>
      <c r="V180" s="3">
        <v>1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50</v>
      </c>
      <c r="AW180" s="2" t="s">
        <v>241</v>
      </c>
      <c r="AX180" s="2" t="s">
        <v>50</v>
      </c>
      <c r="AY180" s="2" t="s">
        <v>50</v>
      </c>
    </row>
    <row r="181" spans="1:51" ht="30" customHeight="1">
      <c r="A181" s="24" t="s">
        <v>197</v>
      </c>
      <c r="B181" s="24" t="s">
        <v>198</v>
      </c>
      <c r="C181" s="24" t="s">
        <v>170</v>
      </c>
      <c r="D181" s="25">
        <v>6.4260000000000002</v>
      </c>
      <c r="E181" s="26"/>
      <c r="F181" s="27"/>
      <c r="G181" s="26"/>
      <c r="H181" s="27"/>
      <c r="I181" s="26"/>
      <c r="J181" s="27"/>
      <c r="K181" s="26"/>
      <c r="L181" s="27"/>
      <c r="M181" s="24" t="s">
        <v>199</v>
      </c>
      <c r="N181" s="2" t="s">
        <v>185</v>
      </c>
      <c r="O181" s="2" t="s">
        <v>257</v>
      </c>
      <c r="P181" s="2" t="s">
        <v>53</v>
      </c>
      <c r="Q181" s="2" t="s">
        <v>53</v>
      </c>
      <c r="R181" s="2" t="s">
        <v>52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50</v>
      </c>
      <c r="AW181" s="2" t="s">
        <v>242</v>
      </c>
      <c r="AX181" s="2" t="s">
        <v>50</v>
      </c>
      <c r="AY181" s="2" t="s">
        <v>50</v>
      </c>
    </row>
    <row r="182" spans="1:51" ht="30" customHeight="1">
      <c r="A182" s="24" t="s">
        <v>201</v>
      </c>
      <c r="B182" s="24" t="s">
        <v>202</v>
      </c>
      <c r="C182" s="24" t="s">
        <v>74</v>
      </c>
      <c r="D182" s="25">
        <v>2.8800000000000002E-3</v>
      </c>
      <c r="E182" s="26"/>
      <c r="F182" s="27"/>
      <c r="G182" s="26"/>
      <c r="H182" s="27"/>
      <c r="I182" s="26"/>
      <c r="J182" s="27"/>
      <c r="K182" s="26"/>
      <c r="L182" s="27"/>
      <c r="M182" s="24" t="s">
        <v>50</v>
      </c>
      <c r="N182" s="2" t="s">
        <v>185</v>
      </c>
      <c r="O182" s="2" t="s">
        <v>257</v>
      </c>
      <c r="P182" s="2" t="s">
        <v>53</v>
      </c>
      <c r="Q182" s="2" t="s">
        <v>53</v>
      </c>
      <c r="R182" s="2" t="s">
        <v>52</v>
      </c>
      <c r="S182" s="3"/>
      <c r="T182" s="3"/>
      <c r="U182" s="3"/>
      <c r="V182" s="3">
        <v>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50</v>
      </c>
      <c r="AW182" s="2" t="s">
        <v>50</v>
      </c>
      <c r="AX182" s="2" t="s">
        <v>50</v>
      </c>
      <c r="AY182" s="2" t="s">
        <v>50</v>
      </c>
    </row>
    <row r="183" spans="1:51" ht="30" customHeight="1">
      <c r="A183" s="24" t="s">
        <v>204</v>
      </c>
      <c r="B183" s="24" t="s">
        <v>205</v>
      </c>
      <c r="C183" s="24" t="s">
        <v>186</v>
      </c>
      <c r="D183" s="25">
        <v>2.1252E-2</v>
      </c>
      <c r="E183" s="26"/>
      <c r="F183" s="27"/>
      <c r="G183" s="26"/>
      <c r="H183" s="27"/>
      <c r="I183" s="26"/>
      <c r="J183" s="27"/>
      <c r="K183" s="26"/>
      <c r="L183" s="27"/>
      <c r="M183" s="24" t="s">
        <v>50</v>
      </c>
      <c r="N183" s="2" t="s">
        <v>185</v>
      </c>
      <c r="O183" s="2" t="s">
        <v>257</v>
      </c>
      <c r="P183" s="2" t="s">
        <v>53</v>
      </c>
      <c r="Q183" s="2" t="s">
        <v>53</v>
      </c>
      <c r="R183" s="2" t="s">
        <v>52</v>
      </c>
      <c r="S183" s="3"/>
      <c r="T183" s="3"/>
      <c r="U183" s="3"/>
      <c r="V183" s="3">
        <v>1</v>
      </c>
      <c r="W183" s="3"/>
    </row>
    <row r="184" spans="1:51" ht="30" customHeight="1">
      <c r="A184" s="24" t="s">
        <v>207</v>
      </c>
      <c r="B184" s="24" t="s">
        <v>208</v>
      </c>
      <c r="C184" s="24" t="s">
        <v>209</v>
      </c>
      <c r="D184" s="25">
        <v>0.12852</v>
      </c>
      <c r="E184" s="26"/>
      <c r="F184" s="27"/>
      <c r="G184" s="26"/>
      <c r="H184" s="27"/>
      <c r="I184" s="26"/>
      <c r="J184" s="27"/>
      <c r="K184" s="26"/>
      <c r="L184" s="27"/>
      <c r="M184" s="24" t="s">
        <v>50</v>
      </c>
      <c r="N184" s="2" t="s">
        <v>185</v>
      </c>
      <c r="O184" s="2" t="s">
        <v>257</v>
      </c>
      <c r="P184" s="2" t="s">
        <v>53</v>
      </c>
      <c r="Q184" s="2" t="s">
        <v>53</v>
      </c>
      <c r="R184" s="2" t="s">
        <v>52</v>
      </c>
      <c r="S184" s="3"/>
      <c r="T184" s="3"/>
      <c r="U184" s="3"/>
      <c r="V184" s="3">
        <v>1</v>
      </c>
      <c r="W184" s="3"/>
    </row>
    <row r="185" spans="1:51" ht="30" customHeight="1">
      <c r="A185" s="24" t="s">
        <v>237</v>
      </c>
      <c r="B185" s="24" t="s">
        <v>156</v>
      </c>
      <c r="C185" s="24" t="s">
        <v>147</v>
      </c>
      <c r="D185" s="25">
        <v>2.6159999999999999E-2</v>
      </c>
      <c r="E185" s="26"/>
      <c r="F185" s="27"/>
      <c r="G185" s="26"/>
      <c r="H185" s="27"/>
      <c r="I185" s="26"/>
      <c r="J185" s="27"/>
      <c r="K185" s="26"/>
      <c r="L185" s="27"/>
      <c r="M185" s="24" t="s">
        <v>50</v>
      </c>
      <c r="N185" s="2" t="s">
        <v>185</v>
      </c>
      <c r="O185" s="2" t="s">
        <v>253</v>
      </c>
      <c r="P185" s="2" t="s">
        <v>53</v>
      </c>
      <c r="Q185" s="2" t="s">
        <v>53</v>
      </c>
      <c r="R185" s="2" t="s">
        <v>52</v>
      </c>
      <c r="S185" s="3"/>
      <c r="T185" s="3"/>
      <c r="U185" s="3"/>
      <c r="V185" s="3">
        <v>1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50</v>
      </c>
      <c r="AW185" s="2" t="s">
        <v>243</v>
      </c>
      <c r="AX185" s="2" t="s">
        <v>50</v>
      </c>
      <c r="AY185" s="2" t="s">
        <v>50</v>
      </c>
    </row>
    <row r="186" spans="1:51" ht="30" customHeight="1">
      <c r="A186" s="24" t="s">
        <v>146</v>
      </c>
      <c r="B186" s="46" t="s">
        <v>156</v>
      </c>
      <c r="C186" s="24" t="s">
        <v>147</v>
      </c>
      <c r="D186" s="25">
        <v>6.7199999999999996E-4</v>
      </c>
      <c r="E186" s="26"/>
      <c r="F186" s="27"/>
      <c r="G186" s="26"/>
      <c r="H186" s="27"/>
      <c r="I186" s="26"/>
      <c r="J186" s="27"/>
      <c r="K186" s="26"/>
      <c r="L186" s="27"/>
      <c r="M186" s="24" t="s">
        <v>50</v>
      </c>
      <c r="N186" s="2" t="s">
        <v>185</v>
      </c>
      <c r="O186" s="2" t="s">
        <v>257</v>
      </c>
      <c r="P186" s="2" t="s">
        <v>53</v>
      </c>
      <c r="Q186" s="2" t="s">
        <v>53</v>
      </c>
      <c r="R186" s="2" t="s">
        <v>52</v>
      </c>
      <c r="S186" s="3"/>
      <c r="T186" s="3"/>
      <c r="U186" s="3"/>
      <c r="V186" s="3">
        <v>1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50</v>
      </c>
      <c r="AW186" s="2" t="s">
        <v>244</v>
      </c>
      <c r="AX186" s="2" t="s">
        <v>50</v>
      </c>
      <c r="AY186" s="2" t="s">
        <v>50</v>
      </c>
    </row>
    <row r="187" spans="1:51" ht="30" customHeight="1">
      <c r="A187" s="24" t="s">
        <v>211</v>
      </c>
      <c r="B187" s="24" t="s">
        <v>156</v>
      </c>
      <c r="C187" s="24" t="s">
        <v>147</v>
      </c>
      <c r="D187" s="25">
        <v>2.6519999999999998E-3</v>
      </c>
      <c r="E187" s="26"/>
      <c r="F187" s="27"/>
      <c r="G187" s="26"/>
      <c r="H187" s="27"/>
      <c r="I187" s="26"/>
      <c r="J187" s="27"/>
      <c r="K187" s="26"/>
      <c r="L187" s="27"/>
      <c r="M187" s="24" t="s">
        <v>50</v>
      </c>
      <c r="N187" s="2" t="s">
        <v>185</v>
      </c>
      <c r="O187" s="2" t="s">
        <v>257</v>
      </c>
      <c r="P187" s="2" t="s">
        <v>53</v>
      </c>
      <c r="Q187" s="2" t="s">
        <v>53</v>
      </c>
      <c r="R187" s="2" t="s">
        <v>52</v>
      </c>
      <c r="S187" s="3"/>
      <c r="T187" s="3"/>
      <c r="U187" s="3"/>
      <c r="V187" s="3">
        <v>1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50</v>
      </c>
      <c r="AW187" s="2" t="s">
        <v>245</v>
      </c>
      <c r="AX187" s="2" t="s">
        <v>50</v>
      </c>
      <c r="AY187" s="2" t="s">
        <v>50</v>
      </c>
    </row>
    <row r="188" spans="1:51" ht="30" customHeight="1">
      <c r="A188" s="24" t="s">
        <v>213</v>
      </c>
      <c r="B188" s="46" t="s">
        <v>156</v>
      </c>
      <c r="C188" s="24" t="s">
        <v>147</v>
      </c>
      <c r="D188" s="25">
        <v>7.5600000000000005E-4</v>
      </c>
      <c r="E188" s="26"/>
      <c r="F188" s="27"/>
      <c r="G188" s="26"/>
      <c r="H188" s="27"/>
      <c r="I188" s="26"/>
      <c r="J188" s="27"/>
      <c r="K188" s="26"/>
      <c r="L188" s="27"/>
      <c r="M188" s="24" t="s">
        <v>50</v>
      </c>
      <c r="N188" s="2" t="s">
        <v>185</v>
      </c>
      <c r="O188" s="2" t="s">
        <v>257</v>
      </c>
      <c r="P188" s="2" t="s">
        <v>53</v>
      </c>
      <c r="Q188" s="2" t="s">
        <v>53</v>
      </c>
      <c r="R188" s="2" t="s">
        <v>52</v>
      </c>
      <c r="S188" s="3"/>
      <c r="T188" s="3"/>
      <c r="U188" s="3"/>
      <c r="V188" s="3">
        <v>1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50</v>
      </c>
      <c r="AW188" s="2" t="s">
        <v>246</v>
      </c>
      <c r="AX188" s="2" t="s">
        <v>50</v>
      </c>
      <c r="AY188" s="2" t="s">
        <v>50</v>
      </c>
    </row>
    <row r="189" spans="1:51" ht="30" customHeight="1">
      <c r="A189" s="24" t="s">
        <v>164</v>
      </c>
      <c r="B189" s="24" t="s">
        <v>165</v>
      </c>
      <c r="C189" s="24" t="s">
        <v>153</v>
      </c>
      <c r="D189" s="25">
        <v>1</v>
      </c>
      <c r="E189" s="26"/>
      <c r="F189" s="27"/>
      <c r="G189" s="26"/>
      <c r="H189" s="27"/>
      <c r="I189" s="39"/>
      <c r="J189" s="27"/>
      <c r="K189" s="26"/>
      <c r="L189" s="27"/>
      <c r="M189" s="24" t="s">
        <v>50</v>
      </c>
      <c r="N189" s="2" t="s">
        <v>185</v>
      </c>
      <c r="O189" s="2" t="s">
        <v>154</v>
      </c>
      <c r="P189" s="2" t="s">
        <v>53</v>
      </c>
      <c r="Q189" s="2" t="s">
        <v>53</v>
      </c>
      <c r="R189" s="2" t="s">
        <v>53</v>
      </c>
      <c r="S189" s="3">
        <v>0</v>
      </c>
      <c r="T189" s="3">
        <v>0</v>
      </c>
      <c r="U189" s="3">
        <v>0.03</v>
      </c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50</v>
      </c>
      <c r="AW189" s="2" t="s">
        <v>247</v>
      </c>
      <c r="AX189" s="2" t="s">
        <v>50</v>
      </c>
      <c r="AY189" s="2" t="s">
        <v>50</v>
      </c>
    </row>
    <row r="190" spans="1:51" ht="30" customHeight="1">
      <c r="A190" s="24" t="s">
        <v>113</v>
      </c>
      <c r="B190" s="24" t="s">
        <v>50</v>
      </c>
      <c r="C190" s="24" t="s">
        <v>50</v>
      </c>
      <c r="D190" s="25"/>
      <c r="E190" s="26"/>
      <c r="F190" s="38"/>
      <c r="G190" s="37"/>
      <c r="H190" s="38"/>
      <c r="I190" s="37"/>
      <c r="J190" s="38"/>
      <c r="K190" s="37"/>
      <c r="L190" s="38"/>
      <c r="M190" s="24" t="s">
        <v>50</v>
      </c>
      <c r="N190" s="2" t="s">
        <v>65</v>
      </c>
      <c r="O190" s="2" t="s">
        <v>65</v>
      </c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50</v>
      </c>
      <c r="AW190" s="2" t="s">
        <v>248</v>
      </c>
      <c r="AX190" s="2" t="s">
        <v>50</v>
      </c>
      <c r="AY190" s="2" t="s">
        <v>50</v>
      </c>
    </row>
    <row r="191" spans="1:51" ht="30" customHeight="1">
      <c r="A191" s="25"/>
      <c r="B191" s="25"/>
      <c r="C191" s="25"/>
      <c r="D191" s="25"/>
      <c r="E191" s="26"/>
      <c r="F191" s="27"/>
      <c r="G191" s="26"/>
      <c r="H191" s="27"/>
      <c r="I191" s="26"/>
      <c r="J191" s="27"/>
      <c r="K191" s="26"/>
      <c r="L191" s="27"/>
      <c r="M191" s="25"/>
      <c r="N191" s="2"/>
      <c r="O191" s="2"/>
      <c r="P191" s="2"/>
      <c r="Q191" s="2"/>
      <c r="R191" s="2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50</v>
      </c>
      <c r="AW191" s="2" t="s">
        <v>249</v>
      </c>
      <c r="AX191" s="2" t="s">
        <v>50</v>
      </c>
      <c r="AY191" s="2" t="s">
        <v>50</v>
      </c>
    </row>
    <row r="192" spans="1:51" ht="30" customHeight="1">
      <c r="A192" s="118" t="s">
        <v>654</v>
      </c>
      <c r="B192" s="118"/>
      <c r="C192" s="118"/>
      <c r="D192" s="118"/>
      <c r="E192" s="119"/>
      <c r="F192" s="120"/>
      <c r="G192" s="119"/>
      <c r="H192" s="120"/>
      <c r="I192" s="119"/>
      <c r="J192" s="120"/>
      <c r="K192" s="119"/>
      <c r="L192" s="120"/>
      <c r="M192" s="118"/>
      <c r="N192" s="36" t="s">
        <v>185</v>
      </c>
      <c r="O192" s="2"/>
      <c r="P192" s="2"/>
      <c r="Q192" s="2"/>
      <c r="R192" s="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50</v>
      </c>
      <c r="AW192" s="2" t="s">
        <v>250</v>
      </c>
      <c r="AX192" s="2" t="s">
        <v>50</v>
      </c>
      <c r="AY192" s="2" t="s">
        <v>50</v>
      </c>
    </row>
    <row r="193" spans="1:51" ht="30" customHeight="1">
      <c r="A193" s="24" t="s">
        <v>232</v>
      </c>
      <c r="B193" s="24" t="s">
        <v>233</v>
      </c>
      <c r="C193" s="24" t="s">
        <v>74</v>
      </c>
      <c r="D193" s="25">
        <v>3.3240000000000001E-3</v>
      </c>
      <c r="E193" s="26"/>
      <c r="F193" s="27"/>
      <c r="G193" s="26"/>
      <c r="H193" s="27"/>
      <c r="I193" s="26"/>
      <c r="J193" s="27"/>
      <c r="K193" s="26"/>
      <c r="L193" s="27"/>
      <c r="M193" s="24" t="s">
        <v>50</v>
      </c>
      <c r="N193" s="2" t="s">
        <v>185</v>
      </c>
      <c r="O193" s="2" t="s">
        <v>257</v>
      </c>
      <c r="P193" s="2" t="s">
        <v>53</v>
      </c>
      <c r="Q193" s="2" t="s">
        <v>53</v>
      </c>
      <c r="R193" s="2" t="s">
        <v>52</v>
      </c>
      <c r="S193" s="3"/>
      <c r="T193" s="3"/>
      <c r="U193" s="3"/>
      <c r="V193" s="3">
        <v>1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50</v>
      </c>
      <c r="AW193" s="2" t="s">
        <v>251</v>
      </c>
      <c r="AX193" s="2" t="s">
        <v>50</v>
      </c>
      <c r="AY193" s="2" t="s">
        <v>50</v>
      </c>
    </row>
    <row r="194" spans="1:51" ht="30" customHeight="1">
      <c r="A194" s="24" t="s">
        <v>197</v>
      </c>
      <c r="B194" s="24" t="s">
        <v>198</v>
      </c>
      <c r="C194" s="24" t="s">
        <v>170</v>
      </c>
      <c r="D194" s="25">
        <v>1.1339999999999999</v>
      </c>
      <c r="E194" s="26"/>
      <c r="F194" s="27"/>
      <c r="G194" s="26"/>
      <c r="H194" s="27"/>
      <c r="I194" s="26"/>
      <c r="J194" s="27"/>
      <c r="K194" s="26"/>
      <c r="L194" s="27"/>
      <c r="M194" s="24" t="s">
        <v>199</v>
      </c>
      <c r="N194" s="2" t="s">
        <v>185</v>
      </c>
      <c r="O194" s="2" t="s">
        <v>257</v>
      </c>
      <c r="P194" s="2" t="s">
        <v>53</v>
      </c>
      <c r="Q194" s="2" t="s">
        <v>53</v>
      </c>
      <c r="R194" s="2" t="s">
        <v>52</v>
      </c>
      <c r="S194" s="3"/>
      <c r="T194" s="3"/>
      <c r="U194" s="3"/>
      <c r="V194" s="3">
        <v>1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50</v>
      </c>
      <c r="AW194" s="2" t="s">
        <v>252</v>
      </c>
      <c r="AX194" s="2" t="s">
        <v>50</v>
      </c>
      <c r="AY194" s="2" t="s">
        <v>50</v>
      </c>
    </row>
    <row r="195" spans="1:51" ht="30" customHeight="1">
      <c r="A195" s="24" t="s">
        <v>201</v>
      </c>
      <c r="B195" s="24" t="s">
        <v>202</v>
      </c>
      <c r="C195" s="24" t="s">
        <v>74</v>
      </c>
      <c r="D195" s="25">
        <v>4.8000000000000001E-4</v>
      </c>
      <c r="E195" s="26"/>
      <c r="F195" s="27"/>
      <c r="G195" s="26"/>
      <c r="H195" s="27"/>
      <c r="I195" s="26"/>
      <c r="J195" s="27"/>
      <c r="K195" s="26"/>
      <c r="L195" s="27"/>
      <c r="M195" s="24" t="s">
        <v>50</v>
      </c>
      <c r="N195" s="2" t="s">
        <v>185</v>
      </c>
      <c r="O195" s="2" t="s">
        <v>257</v>
      </c>
      <c r="P195" s="2" t="s">
        <v>53</v>
      </c>
      <c r="Q195" s="2" t="s">
        <v>53</v>
      </c>
      <c r="R195" s="2" t="s">
        <v>52</v>
      </c>
      <c r="S195" s="3"/>
      <c r="T195" s="3"/>
      <c r="U195" s="3"/>
      <c r="V195" s="3">
        <v>1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50</v>
      </c>
      <c r="AW195" s="2" t="s">
        <v>50</v>
      </c>
      <c r="AX195" s="2" t="s">
        <v>50</v>
      </c>
      <c r="AY195" s="2" t="s">
        <v>50</v>
      </c>
    </row>
    <row r="196" spans="1:51" ht="30" customHeight="1">
      <c r="A196" s="24" t="s">
        <v>204</v>
      </c>
      <c r="B196" s="24" t="s">
        <v>205</v>
      </c>
      <c r="C196" s="24" t="s">
        <v>186</v>
      </c>
      <c r="D196" s="25">
        <v>3.7439999999999999E-3</v>
      </c>
      <c r="E196" s="26"/>
      <c r="F196" s="27"/>
      <c r="G196" s="26"/>
      <c r="H196" s="27"/>
      <c r="I196" s="26"/>
      <c r="J196" s="27"/>
      <c r="K196" s="26"/>
      <c r="L196" s="27"/>
      <c r="M196" s="24" t="s">
        <v>50</v>
      </c>
      <c r="N196" s="2" t="s">
        <v>185</v>
      </c>
      <c r="O196" s="2" t="s">
        <v>257</v>
      </c>
      <c r="P196" s="2" t="s">
        <v>53</v>
      </c>
      <c r="Q196" s="2" t="s">
        <v>53</v>
      </c>
      <c r="R196" s="2" t="s">
        <v>52</v>
      </c>
      <c r="S196" s="3"/>
      <c r="T196" s="3"/>
      <c r="U196" s="3"/>
      <c r="V196" s="3">
        <v>1</v>
      </c>
      <c r="W196" s="3"/>
    </row>
    <row r="197" spans="1:51" ht="30" customHeight="1">
      <c r="A197" s="24" t="s">
        <v>207</v>
      </c>
      <c r="B197" s="24" t="s">
        <v>208</v>
      </c>
      <c r="C197" s="24" t="s">
        <v>209</v>
      </c>
      <c r="D197" s="25">
        <v>2.2679999999999999E-2</v>
      </c>
      <c r="E197" s="26"/>
      <c r="F197" s="27"/>
      <c r="G197" s="26"/>
      <c r="H197" s="27"/>
      <c r="I197" s="26"/>
      <c r="J197" s="27"/>
      <c r="K197" s="26"/>
      <c r="L197" s="27"/>
      <c r="M197" s="24" t="s">
        <v>50</v>
      </c>
      <c r="N197" s="2" t="s">
        <v>185</v>
      </c>
      <c r="O197" s="2" t="s">
        <v>257</v>
      </c>
      <c r="P197" s="2" t="s">
        <v>53</v>
      </c>
      <c r="Q197" s="2" t="s">
        <v>53</v>
      </c>
      <c r="R197" s="2" t="s">
        <v>52</v>
      </c>
      <c r="S197" s="3"/>
      <c r="T197" s="3"/>
      <c r="U197" s="3"/>
      <c r="V197" s="3">
        <v>1</v>
      </c>
      <c r="W197" s="3"/>
    </row>
    <row r="198" spans="1:51" ht="30" customHeight="1">
      <c r="A198" s="24" t="s">
        <v>237</v>
      </c>
      <c r="B198" s="24" t="s">
        <v>156</v>
      </c>
      <c r="C198" s="24" t="s">
        <v>147</v>
      </c>
      <c r="D198" s="25">
        <v>7.0200000000000002E-3</v>
      </c>
      <c r="E198" s="26"/>
      <c r="F198" s="27"/>
      <c r="G198" s="26"/>
      <c r="H198" s="27"/>
      <c r="I198" s="26"/>
      <c r="J198" s="27"/>
      <c r="K198" s="26"/>
      <c r="L198" s="27"/>
      <c r="M198" s="24" t="s">
        <v>50</v>
      </c>
      <c r="N198" s="2" t="s">
        <v>185</v>
      </c>
      <c r="O198" s="2" t="s">
        <v>253</v>
      </c>
      <c r="P198" s="2" t="s">
        <v>53</v>
      </c>
      <c r="Q198" s="2" t="s">
        <v>53</v>
      </c>
      <c r="R198" s="2" t="s">
        <v>52</v>
      </c>
      <c r="S198" s="3"/>
      <c r="T198" s="3"/>
      <c r="U198" s="3"/>
      <c r="V198" s="3">
        <v>1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50</v>
      </c>
      <c r="AW198" s="2" t="s">
        <v>254</v>
      </c>
      <c r="AX198" s="2" t="s">
        <v>50</v>
      </c>
      <c r="AY198" s="2" t="s">
        <v>50</v>
      </c>
    </row>
    <row r="199" spans="1:51" ht="30" customHeight="1">
      <c r="A199" s="24" t="s">
        <v>146</v>
      </c>
      <c r="B199" s="46" t="s">
        <v>156</v>
      </c>
      <c r="C199" s="24" t="s">
        <v>147</v>
      </c>
      <c r="D199" s="25">
        <v>1.2E-4</v>
      </c>
      <c r="E199" s="26"/>
      <c r="F199" s="27"/>
      <c r="G199" s="26"/>
      <c r="H199" s="27"/>
      <c r="I199" s="26"/>
      <c r="J199" s="27"/>
      <c r="K199" s="26"/>
      <c r="L199" s="27"/>
      <c r="M199" s="24" t="s">
        <v>50</v>
      </c>
      <c r="N199" s="2" t="s">
        <v>185</v>
      </c>
      <c r="O199" s="2" t="s">
        <v>257</v>
      </c>
      <c r="P199" s="2" t="s">
        <v>53</v>
      </c>
      <c r="Q199" s="2" t="s">
        <v>53</v>
      </c>
      <c r="R199" s="2" t="s">
        <v>52</v>
      </c>
      <c r="S199" s="3"/>
      <c r="T199" s="3"/>
      <c r="U199" s="3"/>
      <c r="V199" s="3">
        <v>1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50</v>
      </c>
      <c r="AW199" s="2" t="s">
        <v>258</v>
      </c>
      <c r="AX199" s="2" t="s">
        <v>50</v>
      </c>
      <c r="AY199" s="2" t="s">
        <v>50</v>
      </c>
    </row>
    <row r="200" spans="1:51" ht="30" customHeight="1">
      <c r="A200" s="24" t="s">
        <v>211</v>
      </c>
      <c r="B200" s="24" t="s">
        <v>156</v>
      </c>
      <c r="C200" s="24" t="s">
        <v>147</v>
      </c>
      <c r="D200" s="25">
        <v>4.6799999999999999E-4</v>
      </c>
      <c r="E200" s="26"/>
      <c r="F200" s="27"/>
      <c r="G200" s="26"/>
      <c r="H200" s="27"/>
      <c r="I200" s="26"/>
      <c r="J200" s="27"/>
      <c r="K200" s="26"/>
      <c r="L200" s="27"/>
      <c r="M200" s="24" t="s">
        <v>50</v>
      </c>
      <c r="N200" s="2" t="s">
        <v>185</v>
      </c>
      <c r="O200" s="2" t="s">
        <v>257</v>
      </c>
      <c r="P200" s="2" t="s">
        <v>53</v>
      </c>
      <c r="Q200" s="2" t="s">
        <v>53</v>
      </c>
      <c r="R200" s="2" t="s">
        <v>52</v>
      </c>
      <c r="S200" s="3"/>
      <c r="T200" s="3"/>
      <c r="U200" s="3"/>
      <c r="V200" s="3">
        <v>1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50</v>
      </c>
      <c r="AW200" s="2" t="s">
        <v>259</v>
      </c>
      <c r="AX200" s="2" t="s">
        <v>50</v>
      </c>
      <c r="AY200" s="2" t="s">
        <v>50</v>
      </c>
    </row>
    <row r="201" spans="1:51" ht="30" customHeight="1">
      <c r="A201" s="24" t="s">
        <v>213</v>
      </c>
      <c r="B201" s="46" t="s">
        <v>156</v>
      </c>
      <c r="C201" s="24" t="s">
        <v>147</v>
      </c>
      <c r="D201" s="25">
        <v>1.3200000000000001E-4</v>
      </c>
      <c r="E201" s="26"/>
      <c r="F201" s="27"/>
      <c r="G201" s="26"/>
      <c r="H201" s="27"/>
      <c r="I201" s="26"/>
      <c r="J201" s="27"/>
      <c r="K201" s="26"/>
      <c r="L201" s="27"/>
      <c r="M201" s="24" t="s">
        <v>50</v>
      </c>
      <c r="N201" s="2" t="s">
        <v>185</v>
      </c>
      <c r="O201" s="2" t="s">
        <v>257</v>
      </c>
      <c r="P201" s="2" t="s">
        <v>53</v>
      </c>
      <c r="Q201" s="2" t="s">
        <v>53</v>
      </c>
      <c r="R201" s="2" t="s">
        <v>52</v>
      </c>
      <c r="S201" s="3"/>
      <c r="T201" s="3"/>
      <c r="U201" s="3"/>
      <c r="V201" s="3">
        <v>1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50</v>
      </c>
      <c r="AW201" s="2" t="s">
        <v>50</v>
      </c>
      <c r="AX201" s="2" t="s">
        <v>50</v>
      </c>
      <c r="AY201" s="2" t="s">
        <v>50</v>
      </c>
    </row>
    <row r="202" spans="1:51" ht="30" customHeight="1">
      <c r="A202" s="24" t="s">
        <v>164</v>
      </c>
      <c r="B202" s="24" t="s">
        <v>165</v>
      </c>
      <c r="C202" s="24" t="s">
        <v>153</v>
      </c>
      <c r="D202" s="25">
        <v>1</v>
      </c>
      <c r="E202" s="26"/>
      <c r="F202" s="27"/>
      <c r="G202" s="26"/>
      <c r="H202" s="27"/>
      <c r="I202" s="26"/>
      <c r="J202" s="27"/>
      <c r="K202" s="26"/>
      <c r="L202" s="27"/>
      <c r="M202" s="24" t="s">
        <v>50</v>
      </c>
      <c r="N202" s="2" t="s">
        <v>185</v>
      </c>
      <c r="O202" s="2" t="s">
        <v>154</v>
      </c>
      <c r="P202" s="2" t="s">
        <v>53</v>
      </c>
      <c r="Q202" s="2" t="s">
        <v>53</v>
      </c>
      <c r="R202" s="2" t="s">
        <v>53</v>
      </c>
      <c r="S202" s="3">
        <v>0</v>
      </c>
      <c r="T202" s="3">
        <v>0</v>
      </c>
      <c r="U202" s="3">
        <v>0.03</v>
      </c>
    </row>
    <row r="203" spans="1:51" ht="30" customHeight="1">
      <c r="A203" s="24" t="s">
        <v>113</v>
      </c>
      <c r="B203" s="24" t="s">
        <v>50</v>
      </c>
      <c r="C203" s="24" t="s">
        <v>50</v>
      </c>
      <c r="D203" s="25"/>
      <c r="E203" s="26"/>
      <c r="F203" s="38"/>
      <c r="G203" s="37"/>
      <c r="H203" s="38"/>
      <c r="I203" s="37"/>
      <c r="J203" s="38"/>
      <c r="K203" s="37"/>
      <c r="L203" s="38"/>
      <c r="M203" s="24" t="s">
        <v>50</v>
      </c>
      <c r="N203" s="2" t="s">
        <v>65</v>
      </c>
      <c r="O203" s="2" t="s">
        <v>65</v>
      </c>
    </row>
    <row r="204" spans="1:51" ht="30" customHeight="1">
      <c r="A204" s="25"/>
      <c r="B204" s="25"/>
      <c r="C204" s="25"/>
      <c r="D204" s="25"/>
      <c r="E204" s="26"/>
      <c r="F204" s="27"/>
      <c r="G204" s="26"/>
      <c r="H204" s="27"/>
      <c r="I204" s="26"/>
      <c r="J204" s="27"/>
      <c r="K204" s="26"/>
      <c r="L204" s="27"/>
      <c r="M204" s="25"/>
      <c r="N204" s="2"/>
      <c r="O204" s="2"/>
      <c r="P204" s="2"/>
      <c r="Q204" s="2"/>
      <c r="R204" s="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50</v>
      </c>
      <c r="AW204" s="2" t="s">
        <v>260</v>
      </c>
      <c r="AX204" s="2" t="s">
        <v>50</v>
      </c>
      <c r="AY204" s="2" t="s">
        <v>50</v>
      </c>
    </row>
    <row r="205" spans="1:51" ht="30" customHeight="1">
      <c r="A205" s="118" t="s">
        <v>655</v>
      </c>
      <c r="B205" s="118"/>
      <c r="C205" s="118"/>
      <c r="D205" s="118"/>
      <c r="E205" s="119"/>
      <c r="F205" s="120"/>
      <c r="G205" s="119"/>
      <c r="H205" s="120"/>
      <c r="I205" s="119"/>
      <c r="J205" s="120"/>
      <c r="K205" s="119"/>
      <c r="L205" s="120"/>
      <c r="M205" s="118"/>
      <c r="N205" s="2" t="s">
        <v>175</v>
      </c>
      <c r="O205" s="2"/>
      <c r="P205" s="2"/>
      <c r="Q205" s="2"/>
      <c r="R205" s="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50</v>
      </c>
      <c r="AW205" s="2" t="s">
        <v>224</v>
      </c>
      <c r="AX205" s="2" t="s">
        <v>50</v>
      </c>
      <c r="AY205" s="2" t="s">
        <v>50</v>
      </c>
    </row>
    <row r="206" spans="1:51" ht="30" customHeight="1">
      <c r="A206" s="24" t="s">
        <v>204</v>
      </c>
      <c r="B206" s="24" t="s">
        <v>205</v>
      </c>
      <c r="C206" s="24" t="s">
        <v>56</v>
      </c>
      <c r="D206" s="25">
        <v>0.23619999999999999</v>
      </c>
      <c r="E206" s="26"/>
      <c r="F206" s="27"/>
      <c r="G206" s="26"/>
      <c r="H206" s="27"/>
      <c r="I206" s="26"/>
      <c r="J206" s="27"/>
      <c r="K206" s="26"/>
      <c r="L206" s="27"/>
      <c r="M206" s="24" t="s">
        <v>216</v>
      </c>
      <c r="N206" s="2" t="s">
        <v>175</v>
      </c>
      <c r="O206" s="2" t="s">
        <v>163</v>
      </c>
      <c r="P206" s="2" t="s">
        <v>53</v>
      </c>
      <c r="Q206" s="2" t="s">
        <v>53</v>
      </c>
      <c r="R206" s="2" t="s">
        <v>52</v>
      </c>
      <c r="S206" s="3"/>
      <c r="T206" s="3"/>
      <c r="U206" s="3"/>
      <c r="V206" s="3">
        <v>1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50</v>
      </c>
      <c r="AW206" s="2" t="s">
        <v>225</v>
      </c>
      <c r="AX206" s="2" t="s">
        <v>50</v>
      </c>
      <c r="AY206" s="2" t="s">
        <v>50</v>
      </c>
    </row>
    <row r="207" spans="1:51" ht="30" customHeight="1">
      <c r="A207" s="24" t="s">
        <v>113</v>
      </c>
      <c r="B207" s="24" t="s">
        <v>50</v>
      </c>
      <c r="C207" s="24" t="s">
        <v>50</v>
      </c>
      <c r="D207" s="25"/>
      <c r="E207" s="26"/>
      <c r="F207" s="38"/>
      <c r="G207" s="37"/>
      <c r="H207" s="38"/>
      <c r="I207" s="37"/>
      <c r="J207" s="38"/>
      <c r="K207" s="37"/>
      <c r="L207" s="38"/>
      <c r="M207" s="24" t="s">
        <v>50</v>
      </c>
      <c r="N207" s="2" t="s">
        <v>65</v>
      </c>
      <c r="O207" s="2" t="s">
        <v>65</v>
      </c>
      <c r="P207" s="2"/>
      <c r="Q207" s="2"/>
      <c r="R207" s="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/>
      <c r="AW207" s="2"/>
      <c r="AX207" s="2" t="s">
        <v>50</v>
      </c>
      <c r="AY207" s="2" t="s">
        <v>50</v>
      </c>
    </row>
    <row r="208" spans="1:51" ht="30" customHeight="1">
      <c r="A208" s="25"/>
      <c r="B208" s="25"/>
      <c r="C208" s="25"/>
      <c r="D208" s="25"/>
      <c r="E208" s="26"/>
      <c r="F208" s="27"/>
      <c r="G208" s="26"/>
      <c r="H208" s="27"/>
      <c r="I208" s="26"/>
      <c r="J208" s="27"/>
      <c r="K208" s="26"/>
      <c r="L208" s="27"/>
      <c r="M208" s="25"/>
      <c r="N208" s="2"/>
      <c r="O208" s="2"/>
      <c r="P208" s="2"/>
      <c r="Q208" s="2"/>
      <c r="R208" s="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/>
      <c r="AW208" s="2"/>
      <c r="AX208" s="2" t="s">
        <v>50</v>
      </c>
      <c r="AY208" s="2" t="s">
        <v>50</v>
      </c>
    </row>
    <row r="209" spans="1:49" ht="30" customHeight="1">
      <c r="A209" s="114" t="s">
        <v>656</v>
      </c>
      <c r="B209" s="114"/>
      <c r="C209" s="114"/>
      <c r="D209" s="114"/>
      <c r="E209" s="115"/>
      <c r="F209" s="116"/>
      <c r="G209" s="115"/>
      <c r="H209" s="116"/>
      <c r="I209" s="115"/>
      <c r="J209" s="116"/>
      <c r="K209" s="115"/>
      <c r="L209" s="116"/>
      <c r="M209" s="114"/>
      <c r="N209" s="62" t="s">
        <v>519</v>
      </c>
    </row>
    <row r="210" spans="1:49" ht="30" customHeight="1">
      <c r="A210" s="70" t="s">
        <v>527</v>
      </c>
      <c r="B210" s="70" t="s">
        <v>528</v>
      </c>
      <c r="C210" s="70" t="s">
        <v>170</v>
      </c>
      <c r="D210" s="63">
        <v>0.22600000000000001</v>
      </c>
      <c r="E210" s="67"/>
      <c r="F210" s="68"/>
      <c r="G210" s="67"/>
      <c r="H210" s="68"/>
      <c r="I210" s="67"/>
      <c r="J210" s="68"/>
      <c r="K210" s="67"/>
      <c r="L210" s="68"/>
      <c r="M210" s="70" t="s">
        <v>50</v>
      </c>
      <c r="N210" s="2" t="s">
        <v>519</v>
      </c>
      <c r="O210" s="2" t="s">
        <v>520</v>
      </c>
      <c r="P210" s="2" t="s">
        <v>53</v>
      </c>
      <c r="Q210" s="2" t="s">
        <v>53</v>
      </c>
      <c r="R210" s="2" t="s">
        <v>52</v>
      </c>
      <c r="S210" s="3"/>
      <c r="T210" s="3"/>
      <c r="U210" s="3"/>
      <c r="V210" s="3">
        <v>1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2" t="s">
        <v>50</v>
      </c>
      <c r="AK210" s="2" t="s">
        <v>521</v>
      </c>
      <c r="AL210" s="2" t="s">
        <v>50</v>
      </c>
    </row>
    <row r="211" spans="1:49" ht="30" customHeight="1">
      <c r="A211" s="70" t="s">
        <v>531</v>
      </c>
      <c r="B211" s="70"/>
      <c r="C211" s="70" t="s">
        <v>170</v>
      </c>
      <c r="D211" s="63">
        <v>6.8000000000000005E-2</v>
      </c>
      <c r="E211" s="67"/>
      <c r="F211" s="68"/>
      <c r="G211" s="67"/>
      <c r="H211" s="68"/>
      <c r="I211" s="67"/>
      <c r="J211" s="68"/>
      <c r="K211" s="67"/>
      <c r="L211" s="68"/>
      <c r="M211" s="70" t="s">
        <v>50</v>
      </c>
      <c r="N211" s="2" t="s">
        <v>519</v>
      </c>
      <c r="O211" s="2" t="s">
        <v>522</v>
      </c>
      <c r="P211" s="2" t="s">
        <v>53</v>
      </c>
      <c r="Q211" s="2" t="s">
        <v>53</v>
      </c>
      <c r="R211" s="2" t="s">
        <v>52</v>
      </c>
      <c r="S211" s="3"/>
      <c r="T211" s="3"/>
      <c r="U211" s="3"/>
      <c r="V211" s="3">
        <v>1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2" t="s">
        <v>50</v>
      </c>
      <c r="AK211" s="2" t="s">
        <v>523</v>
      </c>
      <c r="AL211" s="2" t="s">
        <v>50</v>
      </c>
    </row>
    <row r="212" spans="1:49" ht="30" customHeight="1">
      <c r="A212" s="70" t="s">
        <v>529</v>
      </c>
      <c r="B212" s="70" t="s">
        <v>530</v>
      </c>
      <c r="C212" s="70" t="s">
        <v>170</v>
      </c>
      <c r="D212" s="63">
        <v>0.27300000000000002</v>
      </c>
      <c r="E212" s="67"/>
      <c r="F212" s="68"/>
      <c r="G212" s="67"/>
      <c r="H212" s="68"/>
      <c r="I212" s="67"/>
      <c r="J212" s="68"/>
      <c r="K212" s="67"/>
      <c r="L212" s="68"/>
      <c r="M212" s="70" t="s">
        <v>50</v>
      </c>
      <c r="N212" s="2" t="s">
        <v>519</v>
      </c>
      <c r="O212" s="2" t="s">
        <v>520</v>
      </c>
      <c r="P212" s="2" t="s">
        <v>53</v>
      </c>
      <c r="Q212" s="2" t="s">
        <v>53</v>
      </c>
      <c r="R212" s="2" t="s">
        <v>52</v>
      </c>
      <c r="S212" s="3"/>
      <c r="T212" s="3"/>
      <c r="U212" s="3"/>
      <c r="V212" s="3">
        <v>1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2" t="s">
        <v>50</v>
      </c>
      <c r="AK212" s="2" t="s">
        <v>521</v>
      </c>
      <c r="AL212" s="2" t="s">
        <v>50</v>
      </c>
    </row>
    <row r="213" spans="1:49" ht="30" customHeight="1">
      <c r="A213" s="70" t="s">
        <v>531</v>
      </c>
      <c r="B213" s="70"/>
      <c r="C213" s="70" t="s">
        <v>170</v>
      </c>
      <c r="D213" s="63">
        <v>5.5E-2</v>
      </c>
      <c r="E213" s="67"/>
      <c r="F213" s="68"/>
      <c r="G213" s="67"/>
      <c r="H213" s="68"/>
      <c r="I213" s="67"/>
      <c r="J213" s="68"/>
      <c r="K213" s="67"/>
      <c r="L213" s="68"/>
      <c r="M213" s="70" t="s">
        <v>50</v>
      </c>
      <c r="N213" s="2" t="s">
        <v>519</v>
      </c>
      <c r="O213" s="2" t="s">
        <v>522</v>
      </c>
      <c r="P213" s="2" t="s">
        <v>53</v>
      </c>
      <c r="Q213" s="2" t="s">
        <v>53</v>
      </c>
      <c r="R213" s="2" t="s">
        <v>52</v>
      </c>
      <c r="S213" s="3"/>
      <c r="T213" s="3"/>
      <c r="U213" s="3"/>
      <c r="V213" s="3">
        <v>1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2" t="s">
        <v>50</v>
      </c>
      <c r="AK213" s="2" t="s">
        <v>523</v>
      </c>
      <c r="AL213" s="2" t="s">
        <v>50</v>
      </c>
    </row>
    <row r="214" spans="1:49" ht="30" customHeight="1">
      <c r="A214" s="70" t="s">
        <v>532</v>
      </c>
      <c r="B214" s="70" t="s">
        <v>534</v>
      </c>
      <c r="C214" s="70" t="s">
        <v>170</v>
      </c>
      <c r="D214" s="63">
        <v>0.20399999999999999</v>
      </c>
      <c r="E214" s="67"/>
      <c r="F214" s="68"/>
      <c r="G214" s="67"/>
      <c r="H214" s="68"/>
      <c r="I214" s="67"/>
      <c r="J214" s="68"/>
      <c r="K214" s="67"/>
      <c r="L214" s="68"/>
      <c r="M214" s="70" t="s">
        <v>50</v>
      </c>
      <c r="N214" s="2" t="s">
        <v>519</v>
      </c>
      <c r="O214" s="2" t="s">
        <v>520</v>
      </c>
      <c r="P214" s="2" t="s">
        <v>53</v>
      </c>
      <c r="Q214" s="2" t="s">
        <v>53</v>
      </c>
      <c r="R214" s="2" t="s">
        <v>52</v>
      </c>
      <c r="S214" s="3"/>
      <c r="T214" s="3"/>
      <c r="U214" s="3"/>
      <c r="V214" s="3">
        <v>1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2" t="s">
        <v>50</v>
      </c>
      <c r="AK214" s="2" t="s">
        <v>521</v>
      </c>
      <c r="AL214" s="2" t="s">
        <v>50</v>
      </c>
    </row>
    <row r="215" spans="1:49" ht="30" customHeight="1">
      <c r="A215" s="70" t="s">
        <v>533</v>
      </c>
      <c r="B215" s="70"/>
      <c r="C215" s="70" t="s">
        <v>170</v>
      </c>
      <c r="D215" s="63">
        <v>0.02</v>
      </c>
      <c r="E215" s="67"/>
      <c r="F215" s="68"/>
      <c r="G215" s="67"/>
      <c r="H215" s="68"/>
      <c r="I215" s="67"/>
      <c r="J215" s="68"/>
      <c r="K215" s="67"/>
      <c r="L215" s="68"/>
      <c r="M215" s="70" t="s">
        <v>50</v>
      </c>
      <c r="N215" s="2" t="s">
        <v>519</v>
      </c>
      <c r="O215" s="2" t="s">
        <v>522</v>
      </c>
      <c r="P215" s="2" t="s">
        <v>53</v>
      </c>
      <c r="Q215" s="2" t="s">
        <v>53</v>
      </c>
      <c r="R215" s="2" t="s">
        <v>52</v>
      </c>
      <c r="S215" s="3"/>
      <c r="T215" s="3"/>
      <c r="U215" s="3"/>
      <c r="V215" s="3">
        <v>1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2" t="s">
        <v>50</v>
      </c>
      <c r="AK215" s="2" t="s">
        <v>523</v>
      </c>
      <c r="AL215" s="2" t="s">
        <v>50</v>
      </c>
    </row>
    <row r="216" spans="1:49" ht="30" customHeight="1">
      <c r="A216" s="70" t="s">
        <v>221</v>
      </c>
      <c r="B216" s="70" t="s">
        <v>435</v>
      </c>
      <c r="C216" s="70" t="s">
        <v>433</v>
      </c>
      <c r="D216" s="63">
        <v>0.125</v>
      </c>
      <c r="E216" s="67"/>
      <c r="F216" s="68"/>
      <c r="G216" s="67"/>
      <c r="H216" s="68"/>
      <c r="I216" s="67"/>
      <c r="J216" s="68"/>
      <c r="K216" s="67"/>
      <c r="L216" s="68"/>
      <c r="M216" s="70" t="s">
        <v>50</v>
      </c>
      <c r="N216" s="2" t="s">
        <v>519</v>
      </c>
      <c r="O216" s="2" t="s">
        <v>436</v>
      </c>
      <c r="P216" s="2" t="s">
        <v>53</v>
      </c>
      <c r="Q216" s="2" t="s">
        <v>53</v>
      </c>
      <c r="R216" s="2" t="s">
        <v>52</v>
      </c>
      <c r="S216" s="3"/>
      <c r="T216" s="3"/>
      <c r="U216" s="3"/>
      <c r="V216" s="3">
        <v>1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2" t="s">
        <v>50</v>
      </c>
      <c r="AK216" s="2" t="s">
        <v>524</v>
      </c>
      <c r="AL216" s="2" t="s">
        <v>50</v>
      </c>
    </row>
    <row r="217" spans="1:49" ht="30" customHeight="1">
      <c r="A217" s="24" t="s">
        <v>152</v>
      </c>
      <c r="B217" s="24" t="s">
        <v>537</v>
      </c>
      <c r="C217" s="24" t="s">
        <v>153</v>
      </c>
      <c r="D217" s="66">
        <v>1</v>
      </c>
      <c r="E217" s="64"/>
      <c r="F217" s="68"/>
      <c r="G217" s="67"/>
      <c r="H217" s="68"/>
      <c r="I217" s="67"/>
      <c r="J217" s="68"/>
      <c r="K217" s="67"/>
      <c r="L217" s="68"/>
      <c r="M217" s="24" t="s">
        <v>50</v>
      </c>
      <c r="N217" s="2" t="s">
        <v>519</v>
      </c>
      <c r="O217" s="2" t="s">
        <v>154</v>
      </c>
      <c r="P217" s="2" t="s">
        <v>52</v>
      </c>
      <c r="Q217" s="2" t="s">
        <v>53</v>
      </c>
      <c r="R217" s="2" t="s">
        <v>53</v>
      </c>
      <c r="S217" s="3"/>
      <c r="T217" s="3"/>
      <c r="U217" s="3">
        <v>0.05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50</v>
      </c>
      <c r="AW217" s="2" t="s">
        <v>50</v>
      </c>
    </row>
    <row r="218" spans="1:49" ht="30" customHeight="1">
      <c r="A218" s="70" t="s">
        <v>162</v>
      </c>
      <c r="B218" s="70" t="s">
        <v>156</v>
      </c>
      <c r="C218" s="70" t="s">
        <v>147</v>
      </c>
      <c r="D218" s="63">
        <f>0.039*5</f>
        <v>0.19500000000000001</v>
      </c>
      <c r="E218" s="67"/>
      <c r="F218" s="68"/>
      <c r="G218" s="67"/>
      <c r="H218" s="68"/>
      <c r="I218" s="67"/>
      <c r="J218" s="68"/>
      <c r="K218" s="67"/>
      <c r="L218" s="68"/>
      <c r="M218" s="70" t="s">
        <v>50</v>
      </c>
      <c r="N218" s="2" t="s">
        <v>519</v>
      </c>
      <c r="O218" s="2" t="s">
        <v>437</v>
      </c>
      <c r="P218" s="2" t="s">
        <v>53</v>
      </c>
      <c r="Q218" s="2" t="s">
        <v>53</v>
      </c>
      <c r="R218" s="2" t="s">
        <v>52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2" t="s">
        <v>50</v>
      </c>
      <c r="AK218" s="2" t="s">
        <v>525</v>
      </c>
      <c r="AL218" s="2" t="s">
        <v>50</v>
      </c>
    </row>
    <row r="219" spans="1:49" ht="30" customHeight="1">
      <c r="A219" s="70" t="s">
        <v>146</v>
      </c>
      <c r="B219" s="70" t="s">
        <v>156</v>
      </c>
      <c r="C219" s="70" t="s">
        <v>147</v>
      </c>
      <c r="D219" s="63">
        <f>0.008*5</f>
        <v>0.04</v>
      </c>
      <c r="E219" s="67"/>
      <c r="F219" s="68"/>
      <c r="G219" s="67"/>
      <c r="H219" s="68"/>
      <c r="I219" s="67"/>
      <c r="J219" s="68"/>
      <c r="K219" s="67"/>
      <c r="L219" s="68"/>
      <c r="M219" s="70" t="s">
        <v>50</v>
      </c>
      <c r="N219" s="2" t="s">
        <v>519</v>
      </c>
      <c r="O219" s="2" t="s">
        <v>442</v>
      </c>
      <c r="P219" s="2" t="s">
        <v>53</v>
      </c>
      <c r="Q219" s="2" t="s">
        <v>53</v>
      </c>
      <c r="R219" s="2" t="s">
        <v>52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2" t="s">
        <v>50</v>
      </c>
      <c r="AK219" s="2" t="s">
        <v>526</v>
      </c>
      <c r="AL219" s="2" t="s">
        <v>50</v>
      </c>
    </row>
    <row r="220" spans="1:49" ht="30" customHeight="1">
      <c r="A220" s="70" t="s">
        <v>113</v>
      </c>
      <c r="B220" s="70" t="s">
        <v>50</v>
      </c>
      <c r="C220" s="70" t="s">
        <v>50</v>
      </c>
      <c r="D220" s="63"/>
      <c r="E220" s="69"/>
      <c r="F220" s="65"/>
      <c r="G220" s="69"/>
      <c r="H220" s="65"/>
      <c r="I220" s="69"/>
      <c r="J220" s="65"/>
      <c r="K220" s="69"/>
      <c r="L220" s="65"/>
      <c r="M220" s="70" t="s">
        <v>50</v>
      </c>
      <c r="N220" s="2" t="s">
        <v>65</v>
      </c>
      <c r="O220" s="2" t="s">
        <v>65</v>
      </c>
      <c r="P220" s="2" t="s">
        <v>50</v>
      </c>
      <c r="Q220" s="2" t="s">
        <v>50</v>
      </c>
      <c r="R220" s="2" t="s">
        <v>50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2" t="s">
        <v>50</v>
      </c>
      <c r="AK220" s="2" t="s">
        <v>50</v>
      </c>
      <c r="AL220" s="2" t="s">
        <v>50</v>
      </c>
    </row>
    <row r="221" spans="1:49" ht="30" customHeight="1">
      <c r="A221" s="63"/>
      <c r="B221" s="63"/>
      <c r="C221" s="63"/>
      <c r="D221" s="63"/>
      <c r="E221" s="69"/>
      <c r="F221" s="65"/>
      <c r="G221" s="69"/>
      <c r="H221" s="65"/>
      <c r="I221" s="69"/>
      <c r="J221" s="65"/>
      <c r="K221" s="69"/>
      <c r="L221" s="65"/>
      <c r="M221" s="63"/>
    </row>
    <row r="222" spans="1:49" ht="30" customHeight="1">
      <c r="A222" s="114" t="s">
        <v>657</v>
      </c>
      <c r="B222" s="114"/>
      <c r="C222" s="114"/>
      <c r="D222" s="114"/>
      <c r="E222" s="115"/>
      <c r="F222" s="116"/>
      <c r="G222" s="115"/>
      <c r="H222" s="116"/>
      <c r="I222" s="115"/>
      <c r="J222" s="116"/>
      <c r="K222" s="115"/>
      <c r="L222" s="116"/>
      <c r="M222" s="114"/>
      <c r="N222" s="74" t="s">
        <v>563</v>
      </c>
    </row>
    <row r="223" spans="1:49" ht="30" customHeight="1">
      <c r="A223" s="70" t="s">
        <v>541</v>
      </c>
      <c r="B223" s="70" t="s">
        <v>542</v>
      </c>
      <c r="C223" s="16" t="s">
        <v>543</v>
      </c>
      <c r="D223" s="78">
        <v>1.05</v>
      </c>
      <c r="E223" s="76"/>
      <c r="F223" s="77"/>
      <c r="G223" s="76"/>
      <c r="H223" s="77"/>
      <c r="I223" s="76"/>
      <c r="J223" s="77"/>
      <c r="K223" s="76"/>
      <c r="L223" s="77"/>
      <c r="M223" s="70" t="s">
        <v>50</v>
      </c>
      <c r="N223" s="2" t="s">
        <v>563</v>
      </c>
      <c r="O223" s="2" t="s">
        <v>564</v>
      </c>
      <c r="P223" s="2" t="s">
        <v>53</v>
      </c>
      <c r="Q223" s="2" t="s">
        <v>53</v>
      </c>
      <c r="R223" s="2" t="s">
        <v>52</v>
      </c>
      <c r="S223" s="3"/>
      <c r="T223" s="3"/>
      <c r="U223" s="3"/>
      <c r="V223" s="3">
        <v>1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2" t="s">
        <v>50</v>
      </c>
      <c r="AK223" s="2" t="s">
        <v>565</v>
      </c>
      <c r="AL223" s="2" t="s">
        <v>50</v>
      </c>
    </row>
    <row r="224" spans="1:49" ht="30" customHeight="1">
      <c r="A224" s="70" t="s">
        <v>566</v>
      </c>
      <c r="B224" s="70" t="s">
        <v>226</v>
      </c>
      <c r="C224" s="70" t="s">
        <v>153</v>
      </c>
      <c r="D224" s="78">
        <v>1</v>
      </c>
      <c r="E224" s="79"/>
      <c r="F224" s="77"/>
      <c r="G224" s="76"/>
      <c r="H224" s="77"/>
      <c r="I224" s="76"/>
      <c r="J224" s="77"/>
      <c r="K224" s="76"/>
      <c r="L224" s="77"/>
      <c r="M224" s="70" t="s">
        <v>50</v>
      </c>
      <c r="N224" s="2" t="s">
        <v>563</v>
      </c>
      <c r="O224" s="2" t="s">
        <v>434</v>
      </c>
      <c r="P224" s="2" t="s">
        <v>53</v>
      </c>
      <c r="Q224" s="2" t="s">
        <v>53</v>
      </c>
      <c r="R224" s="2" t="s">
        <v>53</v>
      </c>
      <c r="S224" s="3">
        <v>0</v>
      </c>
      <c r="T224" s="3">
        <v>0</v>
      </c>
      <c r="U224" s="3">
        <v>0.06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2" t="s">
        <v>50</v>
      </c>
      <c r="AK224" s="2" t="s">
        <v>567</v>
      </c>
      <c r="AL224" s="2" t="s">
        <v>50</v>
      </c>
    </row>
    <row r="225" spans="1:38" ht="30" customHeight="1">
      <c r="A225" s="70" t="s">
        <v>167</v>
      </c>
      <c r="B225" s="70" t="s">
        <v>156</v>
      </c>
      <c r="C225" s="70" t="s">
        <v>147</v>
      </c>
      <c r="D225" s="78">
        <v>0.16700000000000001</v>
      </c>
      <c r="E225" s="76"/>
      <c r="F225" s="77"/>
      <c r="G225" s="76"/>
      <c r="H225" s="77"/>
      <c r="I225" s="76"/>
      <c r="J225" s="77"/>
      <c r="K225" s="76"/>
      <c r="L225" s="77"/>
      <c r="M225" s="70" t="s">
        <v>50</v>
      </c>
      <c r="N225" s="2" t="s">
        <v>563</v>
      </c>
      <c r="O225" s="2" t="s">
        <v>568</v>
      </c>
      <c r="P225" s="2" t="s">
        <v>53</v>
      </c>
      <c r="Q225" s="2" t="s">
        <v>53</v>
      </c>
      <c r="R225" s="2" t="s">
        <v>52</v>
      </c>
      <c r="S225" s="3"/>
      <c r="T225" s="3"/>
      <c r="U225" s="3"/>
      <c r="V225" s="3"/>
      <c r="W225" s="3">
        <v>2</v>
      </c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2" t="s">
        <v>50</v>
      </c>
      <c r="AK225" s="2" t="s">
        <v>569</v>
      </c>
      <c r="AL225" s="2" t="s">
        <v>50</v>
      </c>
    </row>
    <row r="226" spans="1:38" ht="30" customHeight="1">
      <c r="A226" s="70" t="s">
        <v>146</v>
      </c>
      <c r="B226" s="70" t="s">
        <v>156</v>
      </c>
      <c r="C226" s="70" t="s">
        <v>147</v>
      </c>
      <c r="D226" s="78">
        <v>5.6000000000000001E-2</v>
      </c>
      <c r="E226" s="76"/>
      <c r="F226" s="77"/>
      <c r="G226" s="76"/>
      <c r="H226" s="77"/>
      <c r="I226" s="76"/>
      <c r="J226" s="77"/>
      <c r="K226" s="76"/>
      <c r="L226" s="77"/>
      <c r="M226" s="70" t="s">
        <v>50</v>
      </c>
      <c r="N226" s="2" t="s">
        <v>563</v>
      </c>
      <c r="O226" s="2" t="s">
        <v>442</v>
      </c>
      <c r="P226" s="2" t="s">
        <v>53</v>
      </c>
      <c r="Q226" s="2" t="s">
        <v>53</v>
      </c>
      <c r="R226" s="2" t="s">
        <v>52</v>
      </c>
      <c r="S226" s="3"/>
      <c r="T226" s="3"/>
      <c r="U226" s="3"/>
      <c r="V226" s="3"/>
      <c r="W226" s="3">
        <v>2</v>
      </c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2" t="s">
        <v>50</v>
      </c>
      <c r="AK226" s="2" t="s">
        <v>570</v>
      </c>
      <c r="AL226" s="2" t="s">
        <v>50</v>
      </c>
    </row>
    <row r="227" spans="1:38" ht="30" customHeight="1">
      <c r="A227" s="70" t="s">
        <v>571</v>
      </c>
      <c r="B227" s="70" t="s">
        <v>169</v>
      </c>
      <c r="C227" s="70" t="s">
        <v>153</v>
      </c>
      <c r="D227" s="78">
        <v>1</v>
      </c>
      <c r="E227" s="81"/>
      <c r="F227" s="80"/>
      <c r="G227" s="81"/>
      <c r="H227" s="80"/>
      <c r="I227" s="81"/>
      <c r="J227" s="80"/>
      <c r="K227" s="81"/>
      <c r="L227" s="80"/>
      <c r="M227" s="70" t="s">
        <v>50</v>
      </c>
      <c r="N227" s="2" t="s">
        <v>563</v>
      </c>
      <c r="O227" s="2" t="s">
        <v>438</v>
      </c>
      <c r="P227" s="2" t="s">
        <v>53</v>
      </c>
      <c r="Q227" s="2" t="s">
        <v>53</v>
      </c>
      <c r="R227" s="2" t="s">
        <v>53</v>
      </c>
      <c r="S227" s="3">
        <v>1</v>
      </c>
      <c r="T227" s="3">
        <v>2</v>
      </c>
      <c r="U227" s="3">
        <v>0.02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2" t="s">
        <v>50</v>
      </c>
      <c r="AK227" s="2" t="s">
        <v>567</v>
      </c>
      <c r="AL227" s="2" t="s">
        <v>50</v>
      </c>
    </row>
    <row r="228" spans="1:38" ht="30" customHeight="1">
      <c r="A228" s="70" t="s">
        <v>113</v>
      </c>
      <c r="B228" s="70" t="s">
        <v>50</v>
      </c>
      <c r="C228" s="70" t="s">
        <v>50</v>
      </c>
      <c r="D228" s="78"/>
      <c r="E228" s="81"/>
      <c r="F228" s="80"/>
      <c r="G228" s="81"/>
      <c r="H228" s="80"/>
      <c r="I228" s="81"/>
      <c r="J228" s="80"/>
      <c r="K228" s="81"/>
      <c r="L228" s="80"/>
      <c r="M228" s="70" t="s">
        <v>50</v>
      </c>
      <c r="N228" s="2" t="s">
        <v>65</v>
      </c>
      <c r="O228" s="2" t="s">
        <v>65</v>
      </c>
      <c r="P228" s="2" t="s">
        <v>50</v>
      </c>
      <c r="Q228" s="2" t="s">
        <v>50</v>
      </c>
      <c r="R228" s="2" t="s">
        <v>50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2" t="s">
        <v>50</v>
      </c>
      <c r="AK228" s="2" t="s">
        <v>50</v>
      </c>
      <c r="AL228" s="2" t="s">
        <v>50</v>
      </c>
    </row>
    <row r="229" spans="1:38" ht="30" customHeight="1">
      <c r="A229" s="78"/>
      <c r="B229" s="78"/>
      <c r="C229" s="78"/>
      <c r="D229" s="78"/>
      <c r="E229" s="81"/>
      <c r="F229" s="80"/>
      <c r="G229" s="81"/>
      <c r="H229" s="80"/>
      <c r="I229" s="81"/>
      <c r="J229" s="80"/>
      <c r="K229" s="81"/>
      <c r="L229" s="80"/>
      <c r="M229" s="78"/>
    </row>
    <row r="230" spans="1:38" ht="30" customHeight="1">
      <c r="A230" s="114" t="s">
        <v>658</v>
      </c>
      <c r="B230" s="114"/>
      <c r="C230" s="114"/>
      <c r="D230" s="114"/>
      <c r="E230" s="115"/>
      <c r="F230" s="116"/>
      <c r="G230" s="115"/>
      <c r="H230" s="116"/>
      <c r="I230" s="115"/>
      <c r="J230" s="116"/>
      <c r="K230" s="115"/>
      <c r="L230" s="116"/>
      <c r="M230" s="114"/>
      <c r="N230" s="74" t="s">
        <v>546</v>
      </c>
    </row>
    <row r="231" spans="1:38" ht="30" customHeight="1">
      <c r="A231" s="70" t="s">
        <v>560</v>
      </c>
      <c r="B231" s="70"/>
      <c r="C231" s="70" t="s">
        <v>170</v>
      </c>
      <c r="D231" s="78">
        <v>0.15</v>
      </c>
      <c r="E231" s="76"/>
      <c r="F231" s="77"/>
      <c r="G231" s="76"/>
      <c r="H231" s="77"/>
      <c r="I231" s="76"/>
      <c r="J231" s="77"/>
      <c r="K231" s="76"/>
      <c r="L231" s="77"/>
      <c r="M231" s="70" t="s">
        <v>50</v>
      </c>
      <c r="N231" s="2" t="s">
        <v>546</v>
      </c>
      <c r="O231" s="2" t="s">
        <v>547</v>
      </c>
      <c r="P231" s="2" t="s">
        <v>53</v>
      </c>
      <c r="Q231" s="2" t="s">
        <v>53</v>
      </c>
      <c r="R231" s="2" t="s">
        <v>52</v>
      </c>
      <c r="S231" s="3"/>
      <c r="T231" s="3"/>
      <c r="U231" s="3"/>
      <c r="V231" s="3">
        <v>1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2" t="s">
        <v>50</v>
      </c>
      <c r="AK231" s="2" t="s">
        <v>548</v>
      </c>
      <c r="AL231" s="2" t="s">
        <v>50</v>
      </c>
    </row>
    <row r="232" spans="1:38" ht="30" customHeight="1">
      <c r="A232" s="70" t="s">
        <v>549</v>
      </c>
      <c r="B232" s="70" t="s">
        <v>550</v>
      </c>
      <c r="C232" s="70" t="s">
        <v>170</v>
      </c>
      <c r="D232" s="78">
        <v>1.7999999999999999E-2</v>
      </c>
      <c r="E232" s="76"/>
      <c r="F232" s="77"/>
      <c r="G232" s="76"/>
      <c r="H232" s="77"/>
      <c r="I232" s="76"/>
      <c r="J232" s="77"/>
      <c r="K232" s="76"/>
      <c r="L232" s="77"/>
      <c r="M232" s="70" t="s">
        <v>50</v>
      </c>
      <c r="N232" s="2" t="s">
        <v>546</v>
      </c>
      <c r="O232" s="2" t="s">
        <v>551</v>
      </c>
      <c r="P232" s="2" t="s">
        <v>53</v>
      </c>
      <c r="Q232" s="2" t="s">
        <v>53</v>
      </c>
      <c r="R232" s="2" t="s">
        <v>52</v>
      </c>
      <c r="S232" s="3"/>
      <c r="T232" s="3"/>
      <c r="U232" s="3"/>
      <c r="V232" s="3">
        <v>1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2" t="s">
        <v>50</v>
      </c>
      <c r="AK232" s="2" t="s">
        <v>552</v>
      </c>
      <c r="AL232" s="2" t="s">
        <v>50</v>
      </c>
    </row>
    <row r="233" spans="1:38" ht="30" customHeight="1">
      <c r="A233" s="70" t="s">
        <v>152</v>
      </c>
      <c r="B233" s="70" t="s">
        <v>226</v>
      </c>
      <c r="C233" s="70" t="s">
        <v>153</v>
      </c>
      <c r="D233" s="78">
        <v>1</v>
      </c>
      <c r="E233" s="79"/>
      <c r="F233" s="77"/>
      <c r="G233" s="76"/>
      <c r="H233" s="77"/>
      <c r="I233" s="76"/>
      <c r="J233" s="77"/>
      <c r="K233" s="76"/>
      <c r="L233" s="77"/>
      <c r="M233" s="70" t="s">
        <v>50</v>
      </c>
      <c r="N233" s="2" t="s">
        <v>546</v>
      </c>
      <c r="O233" s="2" t="s">
        <v>434</v>
      </c>
      <c r="P233" s="2" t="s">
        <v>53</v>
      </c>
      <c r="Q233" s="2" t="s">
        <v>53</v>
      </c>
      <c r="R233" s="2" t="s">
        <v>53</v>
      </c>
      <c r="S233" s="3">
        <v>0</v>
      </c>
      <c r="T233" s="3">
        <v>0</v>
      </c>
      <c r="U233" s="3">
        <v>0.06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2" t="s">
        <v>50</v>
      </c>
      <c r="AK233" s="2" t="s">
        <v>553</v>
      </c>
      <c r="AL233" s="2" t="s">
        <v>50</v>
      </c>
    </row>
    <row r="234" spans="1:38" ht="30" customHeight="1">
      <c r="A234" s="70" t="s">
        <v>158</v>
      </c>
      <c r="B234" s="70" t="s">
        <v>554</v>
      </c>
      <c r="C234" s="70" t="s">
        <v>74</v>
      </c>
      <c r="D234" s="78">
        <v>6.0000000000000001E-3</v>
      </c>
      <c r="E234" s="76"/>
      <c r="F234" s="77"/>
      <c r="G234" s="76"/>
      <c r="H234" s="77"/>
      <c r="I234" s="76"/>
      <c r="J234" s="77"/>
      <c r="K234" s="76"/>
      <c r="L234" s="77"/>
      <c r="M234" s="70" t="s">
        <v>219</v>
      </c>
      <c r="N234" s="2" t="s">
        <v>546</v>
      </c>
      <c r="O234" s="2" t="s">
        <v>555</v>
      </c>
      <c r="P234" s="2" t="s">
        <v>53</v>
      </c>
      <c r="Q234" s="2" t="s">
        <v>53</v>
      </c>
      <c r="R234" s="2" t="s">
        <v>52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2" t="s">
        <v>50</v>
      </c>
      <c r="AK234" s="2" t="s">
        <v>556</v>
      </c>
      <c r="AL234" s="2" t="s">
        <v>50</v>
      </c>
    </row>
    <row r="235" spans="1:38" ht="30" customHeight="1">
      <c r="A235" s="70" t="s">
        <v>162</v>
      </c>
      <c r="B235" s="70" t="s">
        <v>156</v>
      </c>
      <c r="C235" s="70" t="s">
        <v>147</v>
      </c>
      <c r="D235" s="78">
        <v>4.2000000000000003E-2</v>
      </c>
      <c r="E235" s="76"/>
      <c r="F235" s="77"/>
      <c r="G235" s="76"/>
      <c r="H235" s="77"/>
      <c r="I235" s="76"/>
      <c r="J235" s="77"/>
      <c r="K235" s="76"/>
      <c r="L235" s="77"/>
      <c r="M235" s="70" t="s">
        <v>50</v>
      </c>
      <c r="N235" s="2" t="s">
        <v>546</v>
      </c>
      <c r="O235" s="2" t="s">
        <v>437</v>
      </c>
      <c r="P235" s="2" t="s">
        <v>53</v>
      </c>
      <c r="Q235" s="2" t="s">
        <v>53</v>
      </c>
      <c r="R235" s="2" t="s">
        <v>52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2" t="s">
        <v>50</v>
      </c>
      <c r="AK235" s="2" t="s">
        <v>557</v>
      </c>
      <c r="AL235" s="2" t="s">
        <v>50</v>
      </c>
    </row>
    <row r="236" spans="1:38" ht="30" customHeight="1">
      <c r="A236" s="70" t="s">
        <v>146</v>
      </c>
      <c r="B236" s="70" t="s">
        <v>156</v>
      </c>
      <c r="C236" s="70" t="s">
        <v>147</v>
      </c>
      <c r="D236" s="78">
        <v>8.0000000000000002E-3</v>
      </c>
      <c r="E236" s="76"/>
      <c r="F236" s="77"/>
      <c r="G236" s="76"/>
      <c r="H236" s="77"/>
      <c r="I236" s="76"/>
      <c r="J236" s="77"/>
      <c r="K236" s="76"/>
      <c r="L236" s="77"/>
      <c r="M236" s="70" t="s">
        <v>50</v>
      </c>
      <c r="N236" s="2" t="s">
        <v>546</v>
      </c>
      <c r="O236" s="2" t="s">
        <v>442</v>
      </c>
      <c r="P236" s="2" t="s">
        <v>53</v>
      </c>
      <c r="Q236" s="2" t="s">
        <v>53</v>
      </c>
      <c r="R236" s="2" t="s">
        <v>52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2" t="s">
        <v>50</v>
      </c>
      <c r="AK236" s="2" t="s">
        <v>558</v>
      </c>
      <c r="AL236" s="2" t="s">
        <v>50</v>
      </c>
    </row>
    <row r="237" spans="1:38" ht="30" customHeight="1">
      <c r="A237" s="70" t="s">
        <v>113</v>
      </c>
      <c r="B237" s="70" t="s">
        <v>50</v>
      </c>
      <c r="C237" s="70" t="s">
        <v>50</v>
      </c>
      <c r="D237" s="78"/>
      <c r="E237" s="81"/>
      <c r="F237" s="80"/>
      <c r="G237" s="81"/>
      <c r="H237" s="80"/>
      <c r="I237" s="81"/>
      <c r="J237" s="80"/>
      <c r="K237" s="81"/>
      <c r="L237" s="80"/>
      <c r="M237" s="70" t="s">
        <v>50</v>
      </c>
      <c r="N237" s="2" t="s">
        <v>65</v>
      </c>
      <c r="O237" s="2" t="s">
        <v>65</v>
      </c>
      <c r="P237" s="2" t="s">
        <v>50</v>
      </c>
      <c r="Q237" s="2" t="s">
        <v>50</v>
      </c>
      <c r="R237" s="2" t="s">
        <v>50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2" t="s">
        <v>50</v>
      </c>
      <c r="AK237" s="2" t="s">
        <v>50</v>
      </c>
      <c r="AL237" s="2" t="s">
        <v>50</v>
      </c>
    </row>
    <row r="238" spans="1:38" ht="30" customHeight="1">
      <c r="A238" s="70"/>
      <c r="B238" s="70"/>
      <c r="C238" s="70"/>
      <c r="D238" s="78"/>
      <c r="E238" s="81"/>
      <c r="F238" s="80"/>
      <c r="G238" s="81"/>
      <c r="H238" s="80"/>
      <c r="I238" s="81"/>
      <c r="J238" s="80"/>
      <c r="K238" s="81"/>
      <c r="L238" s="80"/>
      <c r="M238" s="70"/>
      <c r="N238" s="2"/>
      <c r="O238" s="2"/>
      <c r="P238" s="2"/>
      <c r="Q238" s="2"/>
      <c r="R238" s="2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2"/>
      <c r="AK238" s="2"/>
      <c r="AL238" s="2"/>
    </row>
    <row r="239" spans="1:38" ht="30" customHeight="1">
      <c r="A239" s="114" t="s">
        <v>659</v>
      </c>
      <c r="B239" s="114"/>
      <c r="C239" s="114"/>
      <c r="D239" s="114"/>
      <c r="E239" s="115"/>
      <c r="F239" s="116"/>
      <c r="G239" s="115"/>
      <c r="H239" s="116"/>
      <c r="I239" s="115"/>
      <c r="J239" s="116"/>
      <c r="K239" s="115"/>
      <c r="L239" s="116"/>
      <c r="M239" s="114"/>
      <c r="N239" s="74" t="s">
        <v>577</v>
      </c>
    </row>
    <row r="240" spans="1:38" ht="30" customHeight="1">
      <c r="A240" s="70" t="s">
        <v>578</v>
      </c>
      <c r="B240" s="70" t="s">
        <v>587</v>
      </c>
      <c r="C240" s="70" t="s">
        <v>58</v>
      </c>
      <c r="D240" s="78">
        <v>1.1000000000000001</v>
      </c>
      <c r="E240" s="76"/>
      <c r="F240" s="77"/>
      <c r="G240" s="76"/>
      <c r="H240" s="77"/>
      <c r="I240" s="76"/>
      <c r="J240" s="77"/>
      <c r="K240" s="76"/>
      <c r="L240" s="77"/>
      <c r="M240" s="70" t="s">
        <v>50</v>
      </c>
      <c r="N240" s="2" t="s">
        <v>577</v>
      </c>
      <c r="O240" s="2" t="s">
        <v>579</v>
      </c>
      <c r="P240" s="2" t="s">
        <v>53</v>
      </c>
      <c r="Q240" s="2" t="s">
        <v>53</v>
      </c>
      <c r="R240" s="2" t="s">
        <v>52</v>
      </c>
      <c r="S240" s="3"/>
      <c r="T240" s="3"/>
      <c r="U240" s="3"/>
      <c r="V240" s="3">
        <v>1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2" t="s">
        <v>50</v>
      </c>
      <c r="AK240" s="2" t="s">
        <v>580</v>
      </c>
      <c r="AL240" s="2" t="s">
        <v>50</v>
      </c>
    </row>
    <row r="241" spans="1:38" ht="30" customHeight="1">
      <c r="A241" s="70" t="s">
        <v>593</v>
      </c>
      <c r="B241" s="70" t="s">
        <v>594</v>
      </c>
      <c r="C241" s="70" t="s">
        <v>58</v>
      </c>
      <c r="D241" s="78">
        <v>1.1000000000000001</v>
      </c>
      <c r="E241" s="76"/>
      <c r="F241" s="77"/>
      <c r="G241" s="76"/>
      <c r="H241" s="77"/>
      <c r="I241" s="76"/>
      <c r="J241" s="77"/>
      <c r="K241" s="76"/>
      <c r="L241" s="77"/>
      <c r="M241" s="70" t="s">
        <v>50</v>
      </c>
      <c r="N241" s="2" t="s">
        <v>577</v>
      </c>
      <c r="O241" s="2" t="s">
        <v>579</v>
      </c>
      <c r="P241" s="2" t="s">
        <v>53</v>
      </c>
      <c r="Q241" s="2" t="s">
        <v>53</v>
      </c>
      <c r="R241" s="2" t="s">
        <v>52</v>
      </c>
      <c r="S241" s="3"/>
      <c r="T241" s="3"/>
      <c r="U241" s="3"/>
      <c r="V241" s="3">
        <v>1</v>
      </c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2" t="s">
        <v>50</v>
      </c>
      <c r="AK241" s="2" t="s">
        <v>580</v>
      </c>
      <c r="AL241" s="2" t="s">
        <v>50</v>
      </c>
    </row>
    <row r="242" spans="1:38" ht="30" customHeight="1">
      <c r="A242" s="70" t="s">
        <v>581</v>
      </c>
      <c r="B242" s="70" t="s">
        <v>582</v>
      </c>
      <c r="C242" s="70" t="s">
        <v>153</v>
      </c>
      <c r="D242" s="78">
        <v>1</v>
      </c>
      <c r="E242" s="79"/>
      <c r="F242" s="77"/>
      <c r="G242" s="76"/>
      <c r="H242" s="77"/>
      <c r="I242" s="76"/>
      <c r="J242" s="77"/>
      <c r="K242" s="76"/>
      <c r="L242" s="77"/>
      <c r="M242" s="70" t="s">
        <v>50</v>
      </c>
      <c r="N242" s="2" t="s">
        <v>577</v>
      </c>
      <c r="O242" s="2" t="s">
        <v>434</v>
      </c>
      <c r="P242" s="2" t="s">
        <v>53</v>
      </c>
      <c r="Q242" s="2" t="s">
        <v>53</v>
      </c>
      <c r="R242" s="2" t="s">
        <v>53</v>
      </c>
      <c r="S242" s="3">
        <v>0</v>
      </c>
      <c r="T242" s="3">
        <v>0</v>
      </c>
      <c r="U242" s="3">
        <v>0.1</v>
      </c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2" t="s">
        <v>50</v>
      </c>
      <c r="AK242" s="2" t="s">
        <v>583</v>
      </c>
      <c r="AL242" s="2" t="s">
        <v>50</v>
      </c>
    </row>
    <row r="243" spans="1:38" ht="30" customHeight="1">
      <c r="A243" s="70" t="s">
        <v>270</v>
      </c>
      <c r="B243" s="70" t="s">
        <v>156</v>
      </c>
      <c r="C243" s="70" t="s">
        <v>147</v>
      </c>
      <c r="D243" s="78">
        <v>0.15</v>
      </c>
      <c r="E243" s="76"/>
      <c r="F243" s="77"/>
      <c r="G243" s="76"/>
      <c r="H243" s="77"/>
      <c r="I243" s="76"/>
      <c r="J243" s="77"/>
      <c r="K243" s="76"/>
      <c r="L243" s="77"/>
      <c r="M243" s="70" t="s">
        <v>50</v>
      </c>
      <c r="N243" s="2" t="s">
        <v>577</v>
      </c>
      <c r="O243" s="2" t="s">
        <v>584</v>
      </c>
      <c r="P243" s="2" t="s">
        <v>53</v>
      </c>
      <c r="Q243" s="2" t="s">
        <v>53</v>
      </c>
      <c r="R243" s="2" t="s">
        <v>52</v>
      </c>
      <c r="S243" s="3"/>
      <c r="T243" s="3"/>
      <c r="U243" s="3"/>
      <c r="V243" s="3"/>
      <c r="W243" s="3">
        <v>2</v>
      </c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2" t="s">
        <v>50</v>
      </c>
      <c r="AK243" s="2" t="s">
        <v>585</v>
      </c>
      <c r="AL243" s="2" t="s">
        <v>50</v>
      </c>
    </row>
    <row r="244" spans="1:38" ht="30" customHeight="1">
      <c r="A244" s="70" t="s">
        <v>146</v>
      </c>
      <c r="B244" s="70" t="s">
        <v>156</v>
      </c>
      <c r="C244" s="70" t="s">
        <v>147</v>
      </c>
      <c r="D244" s="78">
        <v>0.03</v>
      </c>
      <c r="E244" s="76"/>
      <c r="F244" s="77"/>
      <c r="G244" s="76"/>
      <c r="H244" s="77"/>
      <c r="I244" s="76"/>
      <c r="J244" s="77"/>
      <c r="K244" s="76"/>
      <c r="L244" s="77"/>
      <c r="M244" s="70" t="s">
        <v>50</v>
      </c>
      <c r="N244" s="2" t="s">
        <v>577</v>
      </c>
      <c r="O244" s="2" t="s">
        <v>442</v>
      </c>
      <c r="P244" s="2" t="s">
        <v>53</v>
      </c>
      <c r="Q244" s="2" t="s">
        <v>53</v>
      </c>
      <c r="R244" s="2" t="s">
        <v>52</v>
      </c>
      <c r="S244" s="3"/>
      <c r="T244" s="3"/>
      <c r="U244" s="3"/>
      <c r="V244" s="3"/>
      <c r="W244" s="3">
        <v>2</v>
      </c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2" t="s">
        <v>50</v>
      </c>
      <c r="AK244" s="2" t="s">
        <v>586</v>
      </c>
      <c r="AL244" s="2" t="s">
        <v>50</v>
      </c>
    </row>
    <row r="245" spans="1:38" ht="30" customHeight="1">
      <c r="A245" s="70" t="s">
        <v>571</v>
      </c>
      <c r="B245" s="70" t="s">
        <v>165</v>
      </c>
      <c r="C245" s="70" t="s">
        <v>153</v>
      </c>
      <c r="D245" s="78">
        <v>1</v>
      </c>
      <c r="E245" s="81"/>
      <c r="F245" s="80"/>
      <c r="G245" s="81"/>
      <c r="H245" s="80"/>
      <c r="I245" s="81"/>
      <c r="J245" s="80"/>
      <c r="K245" s="81"/>
      <c r="L245" s="80"/>
      <c r="M245" s="70" t="s">
        <v>50</v>
      </c>
      <c r="N245" s="2" t="s">
        <v>577</v>
      </c>
      <c r="O245" s="2" t="s">
        <v>438</v>
      </c>
      <c r="P245" s="2" t="s">
        <v>53</v>
      </c>
      <c r="Q245" s="2" t="s">
        <v>53</v>
      </c>
      <c r="R245" s="2" t="s">
        <v>53</v>
      </c>
      <c r="S245" s="3">
        <v>1</v>
      </c>
      <c r="T245" s="3">
        <v>2</v>
      </c>
      <c r="U245" s="3">
        <v>0.03</v>
      </c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2" t="s">
        <v>50</v>
      </c>
      <c r="AK245" s="2" t="s">
        <v>583</v>
      </c>
      <c r="AL245" s="2" t="s">
        <v>50</v>
      </c>
    </row>
    <row r="246" spans="1:38" ht="30" customHeight="1">
      <c r="A246" s="70" t="s">
        <v>113</v>
      </c>
      <c r="B246" s="70" t="s">
        <v>50</v>
      </c>
      <c r="C246" s="70" t="s">
        <v>50</v>
      </c>
      <c r="D246" s="78"/>
      <c r="E246" s="81"/>
      <c r="F246" s="80"/>
      <c r="G246" s="81"/>
      <c r="H246" s="80"/>
      <c r="I246" s="81"/>
      <c r="J246" s="80"/>
      <c r="K246" s="81"/>
      <c r="L246" s="80"/>
      <c r="M246" s="70" t="s">
        <v>50</v>
      </c>
      <c r="N246" s="2" t="s">
        <v>65</v>
      </c>
      <c r="O246" s="2" t="s">
        <v>65</v>
      </c>
      <c r="P246" s="2" t="s">
        <v>50</v>
      </c>
      <c r="Q246" s="2" t="s">
        <v>50</v>
      </c>
      <c r="R246" s="2" t="s">
        <v>50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2" t="s">
        <v>50</v>
      </c>
      <c r="AK246" s="2" t="s">
        <v>50</v>
      </c>
      <c r="AL246" s="2" t="s">
        <v>50</v>
      </c>
    </row>
    <row r="247" spans="1:38" ht="30" customHeight="1">
      <c r="A247" s="78"/>
      <c r="B247" s="78"/>
      <c r="C247" s="78"/>
      <c r="D247" s="78"/>
      <c r="E247" s="81"/>
      <c r="F247" s="80"/>
      <c r="G247" s="81"/>
      <c r="H247" s="80"/>
      <c r="I247" s="81"/>
      <c r="J247" s="80"/>
      <c r="K247" s="81"/>
      <c r="L247" s="80"/>
      <c r="M247" s="78"/>
    </row>
  </sheetData>
  <mergeCells count="74">
    <mergeCell ref="A239:M239"/>
    <mergeCell ref="A79:M79"/>
    <mergeCell ref="A66:M66"/>
    <mergeCell ref="A117:M117"/>
    <mergeCell ref="A142:M142"/>
    <mergeCell ref="A91:M91"/>
    <mergeCell ref="A129:M129"/>
    <mergeCell ref="A155:M155"/>
    <mergeCell ref="A159:M159"/>
    <mergeCell ref="A164:M164"/>
    <mergeCell ref="A169:M169"/>
    <mergeCell ref="A192:M192"/>
    <mergeCell ref="A174:M174"/>
    <mergeCell ref="A230:M230"/>
    <mergeCell ref="A205:M205"/>
    <mergeCell ref="AK3:AK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W3:W4"/>
    <mergeCell ref="A222:M222"/>
    <mergeCell ref="AT3:AT4"/>
    <mergeCell ref="AU3:AU4"/>
    <mergeCell ref="AV3:AV4"/>
    <mergeCell ref="X3:X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W3:AW4"/>
    <mergeCell ref="AL3:AL4"/>
    <mergeCell ref="AM3:AM4"/>
    <mergeCell ref="AN3:AN4"/>
    <mergeCell ref="AO3:AO4"/>
    <mergeCell ref="AP3:AP4"/>
    <mergeCell ref="AQ3:AQ4"/>
    <mergeCell ref="AR3:AR4"/>
    <mergeCell ref="AS3:AS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A30:M30"/>
    <mergeCell ref="A209:M209"/>
    <mergeCell ref="A5:M5"/>
    <mergeCell ref="A26:M26"/>
    <mergeCell ref="A18:M18"/>
    <mergeCell ref="A37:M37"/>
    <mergeCell ref="A22:M22"/>
    <mergeCell ref="A41:M41"/>
    <mergeCell ref="A179:M179"/>
    <mergeCell ref="A104:M104"/>
    <mergeCell ref="A53:M5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A1:AB70"/>
  <sheetViews>
    <sheetView topLeftCell="B1" workbookViewId="0">
      <pane xSplit="3" ySplit="4" topLeftCell="R55" activePane="bottomRight" state="frozen"/>
      <selection activeCell="E22" sqref="E22"/>
      <selection pane="topRight" activeCell="E22" sqref="E22"/>
      <selection pane="bottomLeft" activeCell="E22" sqref="E22"/>
      <selection pane="bottomRight" activeCell="U66" sqref="U66:V69"/>
    </sheetView>
  </sheetViews>
  <sheetFormatPr defaultRowHeight="16.5"/>
  <cols>
    <col min="1" max="1" width="21.625" hidden="1" customWidth="1"/>
    <col min="2" max="3" width="30.5" bestFit="1" customWidth="1"/>
    <col min="4" max="4" width="5.5" bestFit="1" customWidth="1"/>
    <col min="5" max="5" width="11.62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3.875" bestFit="1" customWidth="1"/>
    <col min="12" max="12" width="6.625" bestFit="1" customWidth="1"/>
    <col min="13" max="13" width="15" bestFit="1" customWidth="1"/>
    <col min="14" max="14" width="9.5" bestFit="1" customWidth="1"/>
    <col min="15" max="15" width="13.875" bestFit="1" customWidth="1"/>
    <col min="16" max="16" width="11.625" bestFit="1" customWidth="1"/>
    <col min="17" max="20" width="13.875" bestFit="1" customWidth="1"/>
    <col min="21" max="21" width="11.75" bestFit="1" customWidth="1"/>
    <col min="22" max="22" width="13.875" bestFit="1" customWidth="1"/>
    <col min="23" max="23" width="8.5" bestFit="1" customWidth="1"/>
    <col min="24" max="24" width="17.25" bestFit="1" customWidth="1"/>
    <col min="25" max="26" width="9" hidden="1" customWidth="1"/>
    <col min="27" max="27" width="11" hidden="1" customWidth="1"/>
    <col min="28" max="28" width="9" customWidth="1"/>
  </cols>
  <sheetData>
    <row r="1" spans="1:28" ht="30" customHeight="1">
      <c r="A1" s="108" t="s">
        <v>451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8" ht="30" customHeight="1">
      <c r="A2" s="122" t="str">
        <f>공종별집계표!A2</f>
        <v>[ 공사명 : 동두천 보산동 경관조명 특화거리 조성공사 - 경관조명 구조물공사 및 조경용 화단 ]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8" ht="30" customHeight="1">
      <c r="A3" s="111" t="s">
        <v>94</v>
      </c>
      <c r="B3" s="111" t="s">
        <v>1</v>
      </c>
      <c r="C3" s="111" t="s">
        <v>275</v>
      </c>
      <c r="D3" s="111" t="s">
        <v>3</v>
      </c>
      <c r="E3" s="111" t="s">
        <v>5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 t="s">
        <v>96</v>
      </c>
      <c r="Q3" s="111" t="s">
        <v>97</v>
      </c>
      <c r="R3" s="111"/>
      <c r="S3" s="111"/>
      <c r="T3" s="111"/>
      <c r="U3" s="111"/>
      <c r="V3" s="111"/>
      <c r="W3" s="111" t="s">
        <v>99</v>
      </c>
      <c r="X3" s="111" t="s">
        <v>11</v>
      </c>
      <c r="Y3" s="113" t="s">
        <v>284</v>
      </c>
      <c r="Z3" s="113" t="s">
        <v>285</v>
      </c>
      <c r="AA3" s="113" t="s">
        <v>286</v>
      </c>
      <c r="AB3" s="113" t="s">
        <v>47</v>
      </c>
    </row>
    <row r="4" spans="1:28" ht="30" customHeight="1">
      <c r="A4" s="111"/>
      <c r="B4" s="111"/>
      <c r="C4" s="111"/>
      <c r="D4" s="111"/>
      <c r="E4" s="4" t="s">
        <v>277</v>
      </c>
      <c r="F4" s="4" t="s">
        <v>278</v>
      </c>
      <c r="G4" s="4" t="s">
        <v>279</v>
      </c>
      <c r="H4" s="4" t="s">
        <v>278</v>
      </c>
      <c r="I4" s="4" t="s">
        <v>280</v>
      </c>
      <c r="J4" s="4" t="s">
        <v>278</v>
      </c>
      <c r="K4" s="4" t="s">
        <v>428</v>
      </c>
      <c r="L4" s="4" t="s">
        <v>278</v>
      </c>
      <c r="M4" s="31" t="s">
        <v>429</v>
      </c>
      <c r="N4" s="4" t="s">
        <v>278</v>
      </c>
      <c r="O4" s="4" t="s">
        <v>283</v>
      </c>
      <c r="P4" s="111"/>
      <c r="Q4" s="4" t="s">
        <v>277</v>
      </c>
      <c r="R4" s="4" t="s">
        <v>279</v>
      </c>
      <c r="S4" s="4" t="s">
        <v>280</v>
      </c>
      <c r="T4" s="4" t="s">
        <v>428</v>
      </c>
      <c r="U4" s="31" t="s">
        <v>430</v>
      </c>
      <c r="V4" s="4" t="s">
        <v>283</v>
      </c>
      <c r="W4" s="111"/>
      <c r="X4" s="111"/>
      <c r="Y4" s="113"/>
      <c r="Z4" s="113"/>
      <c r="AA4" s="113"/>
      <c r="AB4" s="113"/>
    </row>
    <row r="5" spans="1:28" ht="30" customHeight="1">
      <c r="A5" s="70" t="s">
        <v>189</v>
      </c>
      <c r="B5" s="70" t="s">
        <v>465</v>
      </c>
      <c r="C5" s="70" t="s">
        <v>467</v>
      </c>
      <c r="D5" s="16" t="s">
        <v>466</v>
      </c>
      <c r="E5" s="17"/>
      <c r="F5" s="70" t="s">
        <v>50</v>
      </c>
      <c r="G5" s="17">
        <v>16000</v>
      </c>
      <c r="H5" s="70" t="s">
        <v>469</v>
      </c>
      <c r="I5" s="17"/>
      <c r="J5" s="70"/>
      <c r="K5" s="17">
        <v>16000</v>
      </c>
      <c r="L5" s="70" t="s">
        <v>468</v>
      </c>
      <c r="M5" s="17">
        <v>0</v>
      </c>
      <c r="N5" s="70" t="s">
        <v>50</v>
      </c>
      <c r="O5" s="17">
        <f t="shared" ref="O5" si="0">SMALL(E5:M5,COUNTIF(E5:M5,0)+1)</f>
        <v>16000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70" t="s">
        <v>660</v>
      </c>
      <c r="X5" s="70" t="s">
        <v>50</v>
      </c>
      <c r="Y5" s="2" t="s">
        <v>50</v>
      </c>
      <c r="Z5" s="2" t="s">
        <v>50</v>
      </c>
      <c r="AA5" s="18"/>
      <c r="AB5" s="2" t="s">
        <v>50</v>
      </c>
    </row>
    <row r="6" spans="1:28" ht="30" customHeight="1">
      <c r="A6" s="8" t="s">
        <v>116</v>
      </c>
      <c r="B6" s="8" t="s">
        <v>114</v>
      </c>
      <c r="C6" s="8" t="s">
        <v>115</v>
      </c>
      <c r="D6" s="16" t="s">
        <v>72</v>
      </c>
      <c r="E6" s="17">
        <v>20830</v>
      </c>
      <c r="F6" s="8" t="s">
        <v>50</v>
      </c>
      <c r="G6" s="17">
        <v>0</v>
      </c>
      <c r="H6" s="8" t="s">
        <v>50</v>
      </c>
      <c r="I6" s="17">
        <v>0</v>
      </c>
      <c r="J6" s="8" t="s">
        <v>50</v>
      </c>
      <c r="K6" s="17" t="s">
        <v>470</v>
      </c>
      <c r="L6" s="8"/>
      <c r="M6" s="17">
        <v>0</v>
      </c>
      <c r="N6" s="8" t="s">
        <v>50</v>
      </c>
      <c r="O6" s="17">
        <f t="shared" ref="O6:O14" si="1">SMALL(E6:M6,COUNTIF(E6:M6,0)+1)</f>
        <v>20830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70" t="s">
        <v>287</v>
      </c>
      <c r="X6" s="8" t="s">
        <v>50</v>
      </c>
      <c r="Y6" s="2" t="s">
        <v>50</v>
      </c>
      <c r="Z6" s="2" t="s">
        <v>50</v>
      </c>
      <c r="AA6" s="18"/>
      <c r="AB6" s="2" t="s">
        <v>50</v>
      </c>
    </row>
    <row r="7" spans="1:28" ht="30" customHeight="1">
      <c r="A7" s="8" t="s">
        <v>119</v>
      </c>
      <c r="B7" s="8" t="s">
        <v>114</v>
      </c>
      <c r="C7" s="8" t="s">
        <v>118</v>
      </c>
      <c r="D7" s="16" t="s">
        <v>72</v>
      </c>
      <c r="E7" s="17">
        <v>6640</v>
      </c>
      <c r="F7" s="8" t="s">
        <v>50</v>
      </c>
      <c r="G7" s="17">
        <v>0</v>
      </c>
      <c r="H7" s="8" t="s">
        <v>50</v>
      </c>
      <c r="I7" s="17">
        <v>0</v>
      </c>
      <c r="J7" s="8" t="s">
        <v>50</v>
      </c>
      <c r="K7" s="17"/>
      <c r="L7" s="8"/>
      <c r="M7" s="17">
        <v>0</v>
      </c>
      <c r="N7" s="8" t="s">
        <v>50</v>
      </c>
      <c r="O7" s="17">
        <f t="shared" si="1"/>
        <v>6640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70" t="s">
        <v>288</v>
      </c>
      <c r="X7" s="8" t="s">
        <v>50</v>
      </c>
      <c r="Y7" s="2" t="s">
        <v>50</v>
      </c>
      <c r="Z7" s="2" t="s">
        <v>50</v>
      </c>
      <c r="AA7" s="18"/>
      <c r="AB7" s="2" t="s">
        <v>50</v>
      </c>
    </row>
    <row r="8" spans="1:28" ht="30" customHeight="1">
      <c r="A8" s="8" t="s">
        <v>122</v>
      </c>
      <c r="B8" s="8" t="s">
        <v>114</v>
      </c>
      <c r="C8" s="8" t="s">
        <v>121</v>
      </c>
      <c r="D8" s="16" t="s">
        <v>72</v>
      </c>
      <c r="E8" s="17">
        <v>24500</v>
      </c>
      <c r="F8" s="8" t="s">
        <v>50</v>
      </c>
      <c r="G8" s="17">
        <v>0</v>
      </c>
      <c r="H8" s="8" t="s">
        <v>50</v>
      </c>
      <c r="I8" s="17">
        <v>0</v>
      </c>
      <c r="J8" s="8" t="s">
        <v>50</v>
      </c>
      <c r="K8" s="17"/>
      <c r="L8" s="8"/>
      <c r="M8" s="17">
        <v>0</v>
      </c>
      <c r="N8" s="8" t="s">
        <v>50</v>
      </c>
      <c r="O8" s="17">
        <f t="shared" si="1"/>
        <v>24500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70" t="s">
        <v>443</v>
      </c>
      <c r="X8" s="8" t="s">
        <v>50</v>
      </c>
      <c r="Y8" s="2" t="s">
        <v>50</v>
      </c>
      <c r="Z8" s="2" t="s">
        <v>50</v>
      </c>
      <c r="AA8" s="18"/>
      <c r="AB8" s="2" t="s">
        <v>50</v>
      </c>
    </row>
    <row r="9" spans="1:28" ht="30" customHeight="1">
      <c r="A9" s="8" t="s">
        <v>128</v>
      </c>
      <c r="B9" s="8" t="s">
        <v>114</v>
      </c>
      <c r="C9" s="8" t="s">
        <v>127</v>
      </c>
      <c r="D9" s="16" t="s">
        <v>72</v>
      </c>
      <c r="E9" s="17">
        <v>1440</v>
      </c>
      <c r="F9" s="8" t="s">
        <v>50</v>
      </c>
      <c r="G9" s="17">
        <v>0</v>
      </c>
      <c r="H9" s="8" t="s">
        <v>50</v>
      </c>
      <c r="I9" s="17">
        <v>0</v>
      </c>
      <c r="J9" s="8" t="s">
        <v>50</v>
      </c>
      <c r="K9" s="17"/>
      <c r="L9" s="8"/>
      <c r="M9" s="17">
        <v>0</v>
      </c>
      <c r="N9" s="8" t="s">
        <v>50</v>
      </c>
      <c r="O9" s="17">
        <f t="shared" si="1"/>
        <v>1440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70" t="s">
        <v>444</v>
      </c>
      <c r="X9" s="8" t="s">
        <v>50</v>
      </c>
      <c r="Y9" s="2" t="s">
        <v>50</v>
      </c>
      <c r="Z9" s="2" t="s">
        <v>50</v>
      </c>
      <c r="AA9" s="18"/>
      <c r="AB9" s="2" t="s">
        <v>50</v>
      </c>
    </row>
    <row r="10" spans="1:28" ht="30" customHeight="1">
      <c r="A10" s="8" t="s">
        <v>131</v>
      </c>
      <c r="B10" s="8" t="s">
        <v>114</v>
      </c>
      <c r="C10" s="8" t="s">
        <v>130</v>
      </c>
      <c r="D10" s="16" t="s">
        <v>72</v>
      </c>
      <c r="E10" s="17">
        <v>2160</v>
      </c>
      <c r="F10" s="8" t="s">
        <v>50</v>
      </c>
      <c r="G10" s="17">
        <v>0</v>
      </c>
      <c r="H10" s="8" t="s">
        <v>50</v>
      </c>
      <c r="I10" s="17">
        <v>0</v>
      </c>
      <c r="J10" s="8" t="s">
        <v>50</v>
      </c>
      <c r="K10" s="17"/>
      <c r="L10" s="8"/>
      <c r="M10" s="17">
        <v>0</v>
      </c>
      <c r="N10" s="8" t="s">
        <v>50</v>
      </c>
      <c r="O10" s="17">
        <f t="shared" si="1"/>
        <v>2160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70" t="s">
        <v>289</v>
      </c>
      <c r="X10" s="8" t="s">
        <v>50</v>
      </c>
      <c r="Y10" s="2" t="s">
        <v>50</v>
      </c>
      <c r="Z10" s="2" t="s">
        <v>50</v>
      </c>
      <c r="AA10" s="18"/>
      <c r="AB10" s="2" t="s">
        <v>50</v>
      </c>
    </row>
    <row r="11" spans="1:28" ht="30" customHeight="1">
      <c r="A11" s="8" t="s">
        <v>125</v>
      </c>
      <c r="B11" s="8" t="s">
        <v>114</v>
      </c>
      <c r="C11" s="8" t="s">
        <v>124</v>
      </c>
      <c r="D11" s="16" t="s">
        <v>72</v>
      </c>
      <c r="E11" s="17">
        <v>5760</v>
      </c>
      <c r="F11" s="8" t="s">
        <v>50</v>
      </c>
      <c r="G11" s="17">
        <v>0</v>
      </c>
      <c r="H11" s="8" t="s">
        <v>50</v>
      </c>
      <c r="I11" s="17">
        <v>0</v>
      </c>
      <c r="J11" s="8" t="s">
        <v>50</v>
      </c>
      <c r="K11" s="17"/>
      <c r="L11" s="8"/>
      <c r="M11" s="17">
        <v>0</v>
      </c>
      <c r="N11" s="8" t="s">
        <v>50</v>
      </c>
      <c r="O11" s="17">
        <f t="shared" si="1"/>
        <v>5760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70" t="s">
        <v>290</v>
      </c>
      <c r="X11" s="8" t="s">
        <v>50</v>
      </c>
      <c r="Y11" s="2" t="s">
        <v>50</v>
      </c>
      <c r="Z11" s="2" t="s">
        <v>50</v>
      </c>
      <c r="AA11" s="18"/>
      <c r="AB11" s="2" t="s">
        <v>50</v>
      </c>
    </row>
    <row r="12" spans="1:28" ht="30" customHeight="1">
      <c r="A12" s="8" t="s">
        <v>134</v>
      </c>
      <c r="B12" s="8" t="s">
        <v>114</v>
      </c>
      <c r="C12" s="8" t="s">
        <v>133</v>
      </c>
      <c r="D12" s="16" t="s">
        <v>72</v>
      </c>
      <c r="E12" s="17">
        <v>10000</v>
      </c>
      <c r="F12" s="8" t="s">
        <v>50</v>
      </c>
      <c r="G12" s="17">
        <v>0</v>
      </c>
      <c r="H12" s="8" t="s">
        <v>50</v>
      </c>
      <c r="I12" s="17">
        <v>0</v>
      </c>
      <c r="J12" s="8" t="s">
        <v>50</v>
      </c>
      <c r="K12" s="17"/>
      <c r="L12" s="8"/>
      <c r="M12" s="17">
        <v>0</v>
      </c>
      <c r="N12" s="8" t="s">
        <v>50</v>
      </c>
      <c r="O12" s="17">
        <f t="shared" si="1"/>
        <v>10000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70" t="s">
        <v>291</v>
      </c>
      <c r="X12" s="8" t="s">
        <v>50</v>
      </c>
      <c r="Y12" s="2" t="s">
        <v>50</v>
      </c>
      <c r="Z12" s="2" t="s">
        <v>50</v>
      </c>
      <c r="AA12" s="18"/>
      <c r="AB12" s="2" t="s">
        <v>50</v>
      </c>
    </row>
    <row r="13" spans="1:28" ht="30" customHeight="1">
      <c r="A13" s="8" t="s">
        <v>137</v>
      </c>
      <c r="B13" s="8" t="s">
        <v>114</v>
      </c>
      <c r="C13" s="8" t="s">
        <v>136</v>
      </c>
      <c r="D13" s="16" t="s">
        <v>72</v>
      </c>
      <c r="E13" s="17">
        <v>9000</v>
      </c>
      <c r="F13" s="8" t="s">
        <v>50</v>
      </c>
      <c r="G13" s="17">
        <v>0</v>
      </c>
      <c r="H13" s="8" t="s">
        <v>50</v>
      </c>
      <c r="I13" s="17">
        <v>0</v>
      </c>
      <c r="J13" s="8" t="s">
        <v>50</v>
      </c>
      <c r="K13" s="17"/>
      <c r="L13" s="8"/>
      <c r="M13" s="17">
        <v>0</v>
      </c>
      <c r="N13" s="8" t="s">
        <v>50</v>
      </c>
      <c r="O13" s="17">
        <f t="shared" si="1"/>
        <v>9000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70" t="s">
        <v>292</v>
      </c>
      <c r="X13" s="8" t="s">
        <v>50</v>
      </c>
      <c r="Y13" s="2" t="s">
        <v>50</v>
      </c>
      <c r="Z13" s="2" t="s">
        <v>50</v>
      </c>
      <c r="AA13" s="18"/>
      <c r="AB13" s="2" t="s">
        <v>50</v>
      </c>
    </row>
    <row r="14" spans="1:28" ht="30" customHeight="1">
      <c r="A14" s="8" t="s">
        <v>141</v>
      </c>
      <c r="B14" s="8" t="s">
        <v>114</v>
      </c>
      <c r="C14" s="8" t="s">
        <v>139</v>
      </c>
      <c r="D14" s="16" t="s">
        <v>140</v>
      </c>
      <c r="E14" s="17">
        <v>12267</v>
      </c>
      <c r="F14" s="8" t="s">
        <v>50</v>
      </c>
      <c r="G14" s="17">
        <v>0</v>
      </c>
      <c r="H14" s="8" t="s">
        <v>50</v>
      </c>
      <c r="I14" s="17">
        <v>0</v>
      </c>
      <c r="J14" s="8" t="s">
        <v>50</v>
      </c>
      <c r="K14" s="17"/>
      <c r="L14" s="8"/>
      <c r="M14" s="17">
        <v>0</v>
      </c>
      <c r="N14" s="8" t="s">
        <v>50</v>
      </c>
      <c r="O14" s="17">
        <f t="shared" si="1"/>
        <v>12267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70" t="s">
        <v>293</v>
      </c>
      <c r="X14" s="8" t="s">
        <v>50</v>
      </c>
      <c r="Y14" s="2" t="s">
        <v>50</v>
      </c>
      <c r="Z14" s="2" t="s">
        <v>50</v>
      </c>
      <c r="AA14" s="18"/>
      <c r="AB14" s="2" t="s">
        <v>50</v>
      </c>
    </row>
    <row r="15" spans="1:28" ht="30" customHeight="1">
      <c r="A15" s="70" t="s">
        <v>471</v>
      </c>
      <c r="B15" s="70" t="s">
        <v>472</v>
      </c>
      <c r="C15" s="70" t="s">
        <v>473</v>
      </c>
      <c r="D15" s="41" t="s">
        <v>56</v>
      </c>
      <c r="E15" s="42">
        <v>0</v>
      </c>
      <c r="F15" s="70" t="s">
        <v>50</v>
      </c>
      <c r="G15" s="42">
        <v>0</v>
      </c>
      <c r="H15" s="70" t="s">
        <v>50</v>
      </c>
      <c r="I15" s="42">
        <v>0</v>
      </c>
      <c r="J15" s="70" t="s">
        <v>50</v>
      </c>
      <c r="K15" s="42">
        <v>0</v>
      </c>
      <c r="L15" s="70" t="s">
        <v>50</v>
      </c>
      <c r="M15" s="42">
        <v>0</v>
      </c>
      <c r="N15" s="70" t="s">
        <v>50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41132</v>
      </c>
      <c r="V15" s="42">
        <f t="shared" ref="V15" si="2">SMALL(Q15:U15,COUNTIF(Q15:U15,0)+1)</f>
        <v>41132</v>
      </c>
      <c r="W15" s="70" t="s">
        <v>661</v>
      </c>
      <c r="X15" s="70" t="s">
        <v>216</v>
      </c>
      <c r="Y15" s="2" t="s">
        <v>50</v>
      </c>
      <c r="Z15" s="2" t="s">
        <v>50</v>
      </c>
      <c r="AA15" s="2" t="s">
        <v>50</v>
      </c>
      <c r="AB15" s="83" t="s">
        <v>474</v>
      </c>
    </row>
    <row r="16" spans="1:28" ht="30" customHeight="1">
      <c r="A16" s="70" t="s">
        <v>485</v>
      </c>
      <c r="B16" s="70" t="s">
        <v>227</v>
      </c>
      <c r="C16" s="70" t="s">
        <v>489</v>
      </c>
      <c r="D16" s="41" t="s">
        <v>170</v>
      </c>
      <c r="E16" s="42"/>
      <c r="F16" s="70" t="s">
        <v>50</v>
      </c>
      <c r="G16" s="42"/>
      <c r="H16" s="70"/>
      <c r="I16" s="42"/>
      <c r="J16" s="70"/>
      <c r="K16" s="42">
        <v>1621</v>
      </c>
      <c r="L16" s="70" t="s">
        <v>488</v>
      </c>
      <c r="M16" s="42">
        <v>0</v>
      </c>
      <c r="N16" s="70" t="s">
        <v>50</v>
      </c>
      <c r="O16" s="42">
        <f t="shared" ref="O16" si="3">SMALL(E16:M16,COUNTIF(E16:M16,0)+1)</f>
        <v>1621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70" t="s">
        <v>662</v>
      </c>
      <c r="X16" s="70" t="s">
        <v>50</v>
      </c>
      <c r="Y16" s="2" t="s">
        <v>50</v>
      </c>
      <c r="Z16" s="2" t="s">
        <v>50</v>
      </c>
      <c r="AA16" s="2" t="s">
        <v>50</v>
      </c>
    </row>
    <row r="17" spans="1:28" ht="30" customHeight="1">
      <c r="A17" s="8" t="s">
        <v>203</v>
      </c>
      <c r="B17" s="8" t="s">
        <v>201</v>
      </c>
      <c r="C17" s="8" t="s">
        <v>202</v>
      </c>
      <c r="D17" s="16" t="s">
        <v>74</v>
      </c>
      <c r="E17" s="17">
        <v>10652</v>
      </c>
      <c r="F17" s="8" t="s">
        <v>50</v>
      </c>
      <c r="G17" s="17">
        <v>13200</v>
      </c>
      <c r="H17" s="8" t="s">
        <v>296</v>
      </c>
      <c r="I17" s="17">
        <v>13000</v>
      </c>
      <c r="J17" s="8" t="s">
        <v>297</v>
      </c>
      <c r="K17" s="17">
        <v>0</v>
      </c>
      <c r="L17" s="8" t="s">
        <v>50</v>
      </c>
      <c r="M17" s="17">
        <v>0</v>
      </c>
      <c r="N17" s="8" t="s">
        <v>50</v>
      </c>
      <c r="O17" s="17">
        <f t="shared" ref="O17:O25" si="4">SMALL(E17:M17,COUNTIF(E17:M17,0)+1)</f>
        <v>10652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70" t="s">
        <v>663</v>
      </c>
      <c r="X17" s="8" t="s">
        <v>50</v>
      </c>
      <c r="Y17" s="2" t="s">
        <v>50</v>
      </c>
      <c r="Z17" s="2" t="s">
        <v>50</v>
      </c>
      <c r="AA17" s="18"/>
      <c r="AB17" s="2" t="s">
        <v>50</v>
      </c>
    </row>
    <row r="18" spans="1:28" ht="30" customHeight="1">
      <c r="A18" s="8" t="s">
        <v>234</v>
      </c>
      <c r="B18" s="8" t="s">
        <v>232</v>
      </c>
      <c r="C18" s="8" t="s">
        <v>233</v>
      </c>
      <c r="D18" s="16" t="s">
        <v>74</v>
      </c>
      <c r="E18" s="17">
        <v>0</v>
      </c>
      <c r="F18" s="8" t="s">
        <v>50</v>
      </c>
      <c r="G18" s="17">
        <v>2290</v>
      </c>
      <c r="H18" s="8" t="s">
        <v>300</v>
      </c>
      <c r="I18" s="17">
        <v>2390</v>
      </c>
      <c r="J18" s="8" t="s">
        <v>301</v>
      </c>
      <c r="K18" s="17">
        <v>0</v>
      </c>
      <c r="L18" s="8" t="s">
        <v>50</v>
      </c>
      <c r="M18" s="17">
        <v>0</v>
      </c>
      <c r="N18" s="8" t="s">
        <v>50</v>
      </c>
      <c r="O18" s="17">
        <f t="shared" si="4"/>
        <v>2290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70" t="s">
        <v>664</v>
      </c>
      <c r="X18" s="8" t="s">
        <v>50</v>
      </c>
      <c r="Y18" s="2" t="s">
        <v>50</v>
      </c>
      <c r="Z18" s="2" t="s">
        <v>50</v>
      </c>
      <c r="AA18" s="18"/>
      <c r="AB18" s="2" t="s">
        <v>50</v>
      </c>
    </row>
    <row r="19" spans="1:28" ht="30" customHeight="1">
      <c r="A19" s="8" t="s">
        <v>196</v>
      </c>
      <c r="B19" s="8" t="s">
        <v>194</v>
      </c>
      <c r="C19" s="8" t="s">
        <v>195</v>
      </c>
      <c r="D19" s="16" t="s">
        <v>74</v>
      </c>
      <c r="E19" s="17">
        <v>0</v>
      </c>
      <c r="F19" s="8" t="s">
        <v>50</v>
      </c>
      <c r="G19" s="17">
        <v>11270</v>
      </c>
      <c r="H19" s="8" t="s">
        <v>300</v>
      </c>
      <c r="I19" s="17">
        <v>11350</v>
      </c>
      <c r="J19" s="8" t="s">
        <v>301</v>
      </c>
      <c r="K19" s="17">
        <v>0</v>
      </c>
      <c r="L19" s="8" t="s">
        <v>50</v>
      </c>
      <c r="M19" s="17">
        <v>0</v>
      </c>
      <c r="N19" s="8" t="s">
        <v>50</v>
      </c>
      <c r="O19" s="17">
        <f t="shared" si="4"/>
        <v>11270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70" t="s">
        <v>298</v>
      </c>
      <c r="X19" s="8" t="s">
        <v>50</v>
      </c>
      <c r="Y19" s="2" t="s">
        <v>50</v>
      </c>
      <c r="Z19" s="2" t="s">
        <v>50</v>
      </c>
      <c r="AA19" s="18"/>
      <c r="AB19" s="2" t="s">
        <v>50</v>
      </c>
    </row>
    <row r="20" spans="1:28" ht="30" customHeight="1">
      <c r="A20" s="8" t="s">
        <v>178</v>
      </c>
      <c r="B20" s="8" t="s">
        <v>507</v>
      </c>
      <c r="C20" s="70" t="s">
        <v>509</v>
      </c>
      <c r="D20" s="16" t="s">
        <v>74</v>
      </c>
      <c r="E20" s="17">
        <v>0</v>
      </c>
      <c r="F20" s="8" t="s">
        <v>50</v>
      </c>
      <c r="G20" s="17">
        <v>991</v>
      </c>
      <c r="H20" s="70" t="s">
        <v>506</v>
      </c>
      <c r="I20" s="17"/>
      <c r="J20" s="8" t="s">
        <v>50</v>
      </c>
      <c r="K20" s="17">
        <v>955</v>
      </c>
      <c r="L20" s="70" t="s">
        <v>512</v>
      </c>
      <c r="M20" s="17">
        <v>0</v>
      </c>
      <c r="N20" s="8" t="s">
        <v>50</v>
      </c>
      <c r="O20" s="17">
        <f t="shared" si="4"/>
        <v>955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70" t="s">
        <v>299</v>
      </c>
      <c r="X20" s="8" t="s">
        <v>50</v>
      </c>
      <c r="Y20" s="2" t="s">
        <v>50</v>
      </c>
      <c r="Z20" s="2" t="s">
        <v>50</v>
      </c>
      <c r="AA20" s="18"/>
      <c r="AB20" s="2" t="s">
        <v>50</v>
      </c>
    </row>
    <row r="21" spans="1:28" ht="30" customHeight="1">
      <c r="A21" s="70" t="s">
        <v>263</v>
      </c>
      <c r="B21" s="70" t="s">
        <v>507</v>
      </c>
      <c r="C21" s="70" t="s">
        <v>515</v>
      </c>
      <c r="D21" s="16" t="s">
        <v>74</v>
      </c>
      <c r="E21" s="17"/>
      <c r="F21" s="70" t="s">
        <v>50</v>
      </c>
      <c r="G21" s="17">
        <v>944</v>
      </c>
      <c r="H21" s="70" t="s">
        <v>510</v>
      </c>
      <c r="I21" s="17"/>
      <c r="J21" s="70"/>
      <c r="K21" s="17">
        <v>895</v>
      </c>
      <c r="L21" s="70" t="s">
        <v>512</v>
      </c>
      <c r="M21" s="17">
        <v>0</v>
      </c>
      <c r="N21" s="70" t="s">
        <v>50</v>
      </c>
      <c r="O21" s="17">
        <f t="shared" si="4"/>
        <v>895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70" t="s">
        <v>302</v>
      </c>
      <c r="X21" s="70" t="s">
        <v>50</v>
      </c>
      <c r="Y21" s="2" t="s">
        <v>50</v>
      </c>
      <c r="Z21" s="2" t="s">
        <v>50</v>
      </c>
      <c r="AA21" s="18"/>
      <c r="AB21" s="2" t="s">
        <v>50</v>
      </c>
    </row>
    <row r="22" spans="1:28" ht="30" customHeight="1">
      <c r="A22" s="8" t="s">
        <v>263</v>
      </c>
      <c r="B22" s="70" t="s">
        <v>507</v>
      </c>
      <c r="C22" s="70" t="s">
        <v>508</v>
      </c>
      <c r="D22" s="16" t="s">
        <v>74</v>
      </c>
      <c r="E22" s="17"/>
      <c r="F22" s="8" t="s">
        <v>50</v>
      </c>
      <c r="G22" s="17">
        <v>960</v>
      </c>
      <c r="H22" s="70" t="s">
        <v>510</v>
      </c>
      <c r="I22" s="17"/>
      <c r="J22" s="8"/>
      <c r="K22" s="17">
        <v>896</v>
      </c>
      <c r="L22" s="70" t="s">
        <v>512</v>
      </c>
      <c r="M22" s="17">
        <v>0</v>
      </c>
      <c r="N22" s="8" t="s">
        <v>50</v>
      </c>
      <c r="O22" s="17">
        <f t="shared" si="4"/>
        <v>896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70" t="s">
        <v>303</v>
      </c>
      <c r="X22" s="8" t="s">
        <v>50</v>
      </c>
      <c r="Y22" s="2" t="s">
        <v>50</v>
      </c>
      <c r="Z22" s="2" t="s">
        <v>50</v>
      </c>
      <c r="AA22" s="18"/>
      <c r="AB22" s="2" t="s">
        <v>50</v>
      </c>
    </row>
    <row r="23" spans="1:28" ht="30" customHeight="1">
      <c r="A23" s="70" t="s">
        <v>263</v>
      </c>
      <c r="B23" s="70" t="s">
        <v>177</v>
      </c>
      <c r="C23" s="70" t="s">
        <v>598</v>
      </c>
      <c r="D23" s="41" t="s">
        <v>74</v>
      </c>
      <c r="E23" s="17"/>
      <c r="F23" s="70" t="s">
        <v>50</v>
      </c>
      <c r="G23" s="17">
        <v>862</v>
      </c>
      <c r="H23" s="70" t="s">
        <v>513</v>
      </c>
      <c r="I23" s="17"/>
      <c r="J23" s="70"/>
      <c r="K23" s="17">
        <v>800</v>
      </c>
      <c r="L23" s="70" t="s">
        <v>514</v>
      </c>
      <c r="M23" s="17">
        <v>0</v>
      </c>
      <c r="N23" s="70" t="s">
        <v>50</v>
      </c>
      <c r="O23" s="17">
        <f t="shared" si="4"/>
        <v>800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70" t="s">
        <v>304</v>
      </c>
      <c r="X23" s="70" t="s">
        <v>50</v>
      </c>
      <c r="Y23" s="2" t="s">
        <v>50</v>
      </c>
      <c r="Z23" s="2" t="s">
        <v>50</v>
      </c>
      <c r="AA23" s="18"/>
      <c r="AB23" s="2" t="s">
        <v>50</v>
      </c>
    </row>
    <row r="24" spans="1:28" ht="30" customHeight="1">
      <c r="A24" s="70"/>
      <c r="B24" s="70" t="s">
        <v>588</v>
      </c>
      <c r="C24" s="70" t="s">
        <v>589</v>
      </c>
      <c r="D24" s="41" t="s">
        <v>590</v>
      </c>
      <c r="E24" s="17"/>
      <c r="F24" s="70"/>
      <c r="G24" s="17">
        <v>29000</v>
      </c>
      <c r="H24" s="70" t="s">
        <v>591</v>
      </c>
      <c r="I24" s="17"/>
      <c r="J24" s="70"/>
      <c r="K24" s="17">
        <v>21000</v>
      </c>
      <c r="L24" s="70" t="s">
        <v>592</v>
      </c>
      <c r="M24" s="17"/>
      <c r="N24" s="70"/>
      <c r="O24" s="17">
        <f t="shared" si="4"/>
        <v>21000</v>
      </c>
      <c r="P24" s="17"/>
      <c r="Q24" s="17"/>
      <c r="R24" s="17"/>
      <c r="S24" s="17"/>
      <c r="T24" s="17"/>
      <c r="U24" s="17"/>
      <c r="V24" s="17"/>
      <c r="W24" s="70" t="s">
        <v>665</v>
      </c>
      <c r="X24" s="70"/>
      <c r="Y24" s="2"/>
      <c r="Z24" s="2"/>
      <c r="AA24" s="18"/>
      <c r="AB24" s="2"/>
    </row>
    <row r="25" spans="1:28" ht="30" customHeight="1">
      <c r="A25" s="70"/>
      <c r="B25" s="70" t="s">
        <v>593</v>
      </c>
      <c r="C25" s="70" t="s">
        <v>594</v>
      </c>
      <c r="D25" s="41" t="s">
        <v>590</v>
      </c>
      <c r="E25" s="17"/>
      <c r="F25" s="70"/>
      <c r="G25" s="17"/>
      <c r="H25" s="70"/>
      <c r="I25" s="17"/>
      <c r="J25" s="70"/>
      <c r="K25" s="17">
        <v>34000</v>
      </c>
      <c r="L25" s="70" t="s">
        <v>592</v>
      </c>
      <c r="M25" s="17"/>
      <c r="N25" s="70"/>
      <c r="O25" s="17">
        <f t="shared" si="4"/>
        <v>34000</v>
      </c>
      <c r="P25" s="17"/>
      <c r="Q25" s="17"/>
      <c r="R25" s="17"/>
      <c r="S25" s="17"/>
      <c r="T25" s="17"/>
      <c r="U25" s="17"/>
      <c r="V25" s="17"/>
      <c r="W25" s="70" t="s">
        <v>666</v>
      </c>
      <c r="X25" s="70"/>
      <c r="Y25" s="2"/>
      <c r="Z25" s="2"/>
      <c r="AA25" s="18"/>
      <c r="AB25" s="2"/>
    </row>
    <row r="26" spans="1:28" ht="30" customHeight="1">
      <c r="A26" s="8" t="s">
        <v>79</v>
      </c>
      <c r="B26" s="8" t="s">
        <v>73</v>
      </c>
      <c r="C26" s="8" t="s">
        <v>77</v>
      </c>
      <c r="D26" s="16" t="s">
        <v>78</v>
      </c>
      <c r="E26" s="17">
        <v>340000</v>
      </c>
      <c r="F26" s="8" t="s">
        <v>50</v>
      </c>
      <c r="G26" s="17">
        <v>330000</v>
      </c>
      <c r="H26" s="8" t="s">
        <v>294</v>
      </c>
      <c r="I26" s="17">
        <v>288000</v>
      </c>
      <c r="J26" s="8" t="s">
        <v>295</v>
      </c>
      <c r="K26" s="17">
        <v>0</v>
      </c>
      <c r="L26" s="8" t="s">
        <v>50</v>
      </c>
      <c r="M26" s="17">
        <v>0</v>
      </c>
      <c r="N26" s="8" t="s">
        <v>50</v>
      </c>
      <c r="O26" s="17">
        <f t="shared" ref="O26:O34" si="5">SMALL(E26:M26,COUNTIF(E26:M26,0)+1)</f>
        <v>288000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70" t="s">
        <v>667</v>
      </c>
      <c r="X26" s="8" t="s">
        <v>75</v>
      </c>
      <c r="Y26" s="2" t="s">
        <v>50</v>
      </c>
      <c r="Z26" s="2" t="s">
        <v>50</v>
      </c>
      <c r="AA26" s="18"/>
      <c r="AB26" s="2" t="s">
        <v>50</v>
      </c>
    </row>
    <row r="27" spans="1:28" ht="30" customHeight="1">
      <c r="A27" s="8" t="s">
        <v>80</v>
      </c>
      <c r="B27" s="8" t="s">
        <v>73</v>
      </c>
      <c r="C27" s="8" t="s">
        <v>77</v>
      </c>
      <c r="D27" s="16" t="s">
        <v>74</v>
      </c>
      <c r="E27" s="17">
        <v>340</v>
      </c>
      <c r="F27" s="8" t="s">
        <v>50</v>
      </c>
      <c r="G27" s="17">
        <v>330</v>
      </c>
      <c r="H27" s="8" t="s">
        <v>294</v>
      </c>
      <c r="I27" s="17">
        <v>288</v>
      </c>
      <c r="J27" s="8" t="s">
        <v>295</v>
      </c>
      <c r="K27" s="17">
        <v>0</v>
      </c>
      <c r="L27" s="8" t="s">
        <v>50</v>
      </c>
      <c r="M27" s="17">
        <v>0</v>
      </c>
      <c r="N27" s="8" t="s">
        <v>50</v>
      </c>
      <c r="O27" s="17">
        <f t="shared" si="5"/>
        <v>288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70" t="s">
        <v>668</v>
      </c>
      <c r="X27" s="8" t="s">
        <v>75</v>
      </c>
      <c r="Y27" s="2" t="s">
        <v>50</v>
      </c>
      <c r="Z27" s="2" t="s">
        <v>50</v>
      </c>
      <c r="AA27" s="18"/>
      <c r="AB27" s="2" t="s">
        <v>50</v>
      </c>
    </row>
    <row r="28" spans="1:28" ht="30" customHeight="1">
      <c r="A28" s="8" t="s">
        <v>200</v>
      </c>
      <c r="B28" s="8" t="s">
        <v>197</v>
      </c>
      <c r="C28" s="8" t="s">
        <v>198</v>
      </c>
      <c r="D28" s="16" t="s">
        <v>170</v>
      </c>
      <c r="E28" s="17">
        <v>2.2200000000000002</v>
      </c>
      <c r="F28" s="8" t="s">
        <v>50</v>
      </c>
      <c r="G28" s="17">
        <v>2.7</v>
      </c>
      <c r="H28" s="8" t="s">
        <v>296</v>
      </c>
      <c r="I28" s="17">
        <v>2.5</v>
      </c>
      <c r="J28" s="8" t="s">
        <v>297</v>
      </c>
      <c r="K28" s="17">
        <v>0</v>
      </c>
      <c r="L28" s="8" t="s">
        <v>50</v>
      </c>
      <c r="M28" s="17">
        <v>0</v>
      </c>
      <c r="N28" s="8" t="s">
        <v>50</v>
      </c>
      <c r="O28" s="17">
        <f t="shared" si="5"/>
        <v>2.2200000000000002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70" t="s">
        <v>669</v>
      </c>
      <c r="X28" s="8" t="s">
        <v>199</v>
      </c>
      <c r="Y28" s="2" t="s">
        <v>50</v>
      </c>
      <c r="Z28" s="2" t="s">
        <v>50</v>
      </c>
      <c r="AA28" s="18"/>
      <c r="AB28" s="2" t="s">
        <v>50</v>
      </c>
    </row>
    <row r="29" spans="1:28" ht="30" customHeight="1">
      <c r="A29" s="8" t="s">
        <v>217</v>
      </c>
      <c r="B29" s="8" t="s">
        <v>204</v>
      </c>
      <c r="C29" s="8" t="s">
        <v>205</v>
      </c>
      <c r="D29" s="16" t="s">
        <v>56</v>
      </c>
      <c r="E29" s="17">
        <v>0</v>
      </c>
      <c r="F29" s="8" t="s">
        <v>50</v>
      </c>
      <c r="G29" s="17">
        <v>0</v>
      </c>
      <c r="H29" s="8" t="s">
        <v>50</v>
      </c>
      <c r="I29" s="17">
        <v>0</v>
      </c>
      <c r="J29" s="8" t="s">
        <v>50</v>
      </c>
      <c r="K29" s="17">
        <v>0</v>
      </c>
      <c r="L29" s="8" t="s">
        <v>50</v>
      </c>
      <c r="M29" s="17">
        <v>0</v>
      </c>
      <c r="N29" s="8" t="s">
        <v>50</v>
      </c>
      <c r="O29" s="17"/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/>
      <c r="V29" s="17"/>
      <c r="W29" s="70" t="s">
        <v>670</v>
      </c>
      <c r="X29" s="8" t="s">
        <v>216</v>
      </c>
      <c r="Y29" s="2" t="s">
        <v>50</v>
      </c>
      <c r="Z29" s="2" t="s">
        <v>50</v>
      </c>
      <c r="AA29" s="18"/>
      <c r="AB29" s="2" t="s">
        <v>50</v>
      </c>
    </row>
    <row r="30" spans="1:28" ht="30" customHeight="1">
      <c r="A30" s="70"/>
      <c r="B30" s="70" t="s">
        <v>527</v>
      </c>
      <c r="C30" s="70" t="s">
        <v>528</v>
      </c>
      <c r="D30" s="16"/>
      <c r="E30" s="17"/>
      <c r="F30" s="70"/>
      <c r="G30" s="17">
        <v>6300</v>
      </c>
      <c r="H30" s="70" t="s">
        <v>535</v>
      </c>
      <c r="I30" s="17"/>
      <c r="J30" s="70"/>
      <c r="K30" s="17">
        <v>6000</v>
      </c>
      <c r="L30" s="70" t="s">
        <v>536</v>
      </c>
      <c r="M30" s="17"/>
      <c r="N30" s="70"/>
      <c r="O30" s="17">
        <f t="shared" si="5"/>
        <v>6000</v>
      </c>
      <c r="P30" s="17"/>
      <c r="Q30" s="17"/>
      <c r="R30" s="17"/>
      <c r="S30" s="17"/>
      <c r="T30" s="17"/>
      <c r="U30" s="17"/>
      <c r="V30" s="17"/>
      <c r="W30" s="70" t="s">
        <v>671</v>
      </c>
      <c r="X30" s="70"/>
      <c r="Y30" s="2"/>
      <c r="Z30" s="2"/>
      <c r="AA30" s="18"/>
      <c r="AB30" s="2"/>
    </row>
    <row r="31" spans="1:28" ht="30" customHeight="1">
      <c r="A31" s="70"/>
      <c r="B31" s="70" t="s">
        <v>531</v>
      </c>
      <c r="C31" s="70"/>
      <c r="D31" s="16"/>
      <c r="E31" s="17"/>
      <c r="F31" s="70"/>
      <c r="G31" s="17">
        <v>3000</v>
      </c>
      <c r="H31" s="70" t="s">
        <v>535</v>
      </c>
      <c r="I31" s="17"/>
      <c r="J31" s="70"/>
      <c r="K31" s="17">
        <v>3000</v>
      </c>
      <c r="L31" s="70" t="s">
        <v>536</v>
      </c>
      <c r="M31" s="17"/>
      <c r="N31" s="70"/>
      <c r="O31" s="17">
        <f t="shared" si="5"/>
        <v>3000</v>
      </c>
      <c r="P31" s="17"/>
      <c r="Q31" s="17"/>
      <c r="R31" s="17"/>
      <c r="S31" s="17"/>
      <c r="T31" s="17"/>
      <c r="U31" s="17"/>
      <c r="V31" s="17"/>
      <c r="W31" s="70" t="s">
        <v>672</v>
      </c>
      <c r="X31" s="70"/>
      <c r="Y31" s="2"/>
      <c r="Z31" s="2"/>
      <c r="AA31" s="18"/>
      <c r="AB31" s="2"/>
    </row>
    <row r="32" spans="1:28" ht="30" customHeight="1">
      <c r="A32" s="70"/>
      <c r="B32" s="70" t="s">
        <v>529</v>
      </c>
      <c r="C32" s="70" t="s">
        <v>530</v>
      </c>
      <c r="D32" s="16"/>
      <c r="E32" s="17"/>
      <c r="F32" s="70"/>
      <c r="G32" s="17">
        <v>12000</v>
      </c>
      <c r="H32" s="70" t="s">
        <v>535</v>
      </c>
      <c r="I32" s="17"/>
      <c r="J32" s="70"/>
      <c r="K32" s="17">
        <v>12000</v>
      </c>
      <c r="L32" s="70" t="s">
        <v>536</v>
      </c>
      <c r="M32" s="17"/>
      <c r="N32" s="70"/>
      <c r="O32" s="17">
        <f t="shared" si="5"/>
        <v>12000</v>
      </c>
      <c r="P32" s="17"/>
      <c r="Q32" s="17"/>
      <c r="R32" s="17"/>
      <c r="S32" s="17"/>
      <c r="T32" s="17"/>
      <c r="U32" s="17"/>
      <c r="V32" s="17"/>
      <c r="W32" s="70" t="s">
        <v>673</v>
      </c>
      <c r="X32" s="70"/>
      <c r="Y32" s="2"/>
      <c r="Z32" s="2"/>
      <c r="AA32" s="18"/>
      <c r="AB32" s="2"/>
    </row>
    <row r="33" spans="1:28" ht="30" customHeight="1">
      <c r="A33" s="70"/>
      <c r="B33" s="70" t="s">
        <v>532</v>
      </c>
      <c r="C33" s="70" t="s">
        <v>534</v>
      </c>
      <c r="D33" s="16"/>
      <c r="E33" s="17"/>
      <c r="F33" s="70"/>
      <c r="G33" s="17">
        <v>40250</v>
      </c>
      <c r="H33" s="70" t="s">
        <v>535</v>
      </c>
      <c r="I33" s="17"/>
      <c r="J33" s="70"/>
      <c r="K33" s="17">
        <v>40250</v>
      </c>
      <c r="L33" s="70" t="s">
        <v>536</v>
      </c>
      <c r="M33" s="17"/>
      <c r="N33" s="70"/>
      <c r="O33" s="17">
        <f t="shared" si="5"/>
        <v>40250</v>
      </c>
      <c r="P33" s="17"/>
      <c r="Q33" s="17"/>
      <c r="R33" s="17"/>
      <c r="S33" s="17"/>
      <c r="T33" s="17"/>
      <c r="U33" s="17"/>
      <c r="V33" s="17"/>
      <c r="W33" s="70" t="s">
        <v>674</v>
      </c>
      <c r="X33" s="70"/>
      <c r="Y33" s="2"/>
      <c r="Z33" s="2"/>
      <c r="AA33" s="18"/>
      <c r="AB33" s="2"/>
    </row>
    <row r="34" spans="1:28" ht="30" customHeight="1">
      <c r="A34" s="70"/>
      <c r="B34" s="70" t="s">
        <v>533</v>
      </c>
      <c r="C34" s="70"/>
      <c r="D34" s="16"/>
      <c r="E34" s="17"/>
      <c r="F34" s="70"/>
      <c r="G34" s="17">
        <v>4000</v>
      </c>
      <c r="H34" s="70" t="s">
        <v>535</v>
      </c>
      <c r="I34" s="17"/>
      <c r="J34" s="70"/>
      <c r="K34" s="17">
        <v>4000</v>
      </c>
      <c r="L34" s="70" t="s">
        <v>536</v>
      </c>
      <c r="M34" s="17"/>
      <c r="N34" s="70"/>
      <c r="O34" s="17">
        <f t="shared" si="5"/>
        <v>4000</v>
      </c>
      <c r="P34" s="17"/>
      <c r="Q34" s="17"/>
      <c r="R34" s="17"/>
      <c r="S34" s="17"/>
      <c r="T34" s="17"/>
      <c r="U34" s="17"/>
      <c r="V34" s="17"/>
      <c r="W34" s="70" t="s">
        <v>675</v>
      </c>
      <c r="X34" s="70"/>
      <c r="Y34" s="2"/>
      <c r="Z34" s="2"/>
      <c r="AA34" s="18"/>
      <c r="AB34" s="2"/>
    </row>
    <row r="35" spans="1:28" ht="30" customHeight="1">
      <c r="A35" s="8" t="s">
        <v>223</v>
      </c>
      <c r="B35" s="8" t="s">
        <v>221</v>
      </c>
      <c r="C35" s="8" t="s">
        <v>222</v>
      </c>
      <c r="D35" s="16" t="s">
        <v>140</v>
      </c>
      <c r="E35" s="17">
        <v>200</v>
      </c>
      <c r="F35" s="8" t="s">
        <v>50</v>
      </c>
      <c r="G35" s="17">
        <v>230</v>
      </c>
      <c r="H35" s="8" t="s">
        <v>305</v>
      </c>
      <c r="I35" s="17">
        <v>319</v>
      </c>
      <c r="J35" s="8" t="s">
        <v>306</v>
      </c>
      <c r="K35" s="17">
        <v>0</v>
      </c>
      <c r="L35" s="8" t="s">
        <v>50</v>
      </c>
      <c r="M35" s="17">
        <v>0</v>
      </c>
      <c r="N35" s="8" t="s">
        <v>50</v>
      </c>
      <c r="O35" s="17">
        <f t="shared" ref="O35" si="6">SMALL(E35:M35,COUNTIF(E35:M35,0)+1)</f>
        <v>200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70" t="s">
        <v>676</v>
      </c>
      <c r="X35" s="8" t="s">
        <v>50</v>
      </c>
      <c r="Y35" s="2" t="s">
        <v>50</v>
      </c>
      <c r="Z35" s="2" t="s">
        <v>50</v>
      </c>
      <c r="AA35" s="18"/>
      <c r="AB35" s="2" t="s">
        <v>50</v>
      </c>
    </row>
    <row r="36" spans="1:28" ht="30" customHeight="1">
      <c r="A36" s="70" t="s">
        <v>159</v>
      </c>
      <c r="B36" s="70" t="s">
        <v>541</v>
      </c>
      <c r="C36" s="70" t="s">
        <v>542</v>
      </c>
      <c r="D36" s="16" t="s">
        <v>543</v>
      </c>
      <c r="E36" s="17">
        <v>0</v>
      </c>
      <c r="F36" s="70" t="s">
        <v>50</v>
      </c>
      <c r="G36" s="17">
        <v>157000</v>
      </c>
      <c r="H36" s="70" t="s">
        <v>545</v>
      </c>
      <c r="I36" s="17">
        <v>0</v>
      </c>
      <c r="J36" s="70" t="s">
        <v>50</v>
      </c>
      <c r="K36" s="17">
        <v>157000</v>
      </c>
      <c r="L36" s="70" t="s">
        <v>544</v>
      </c>
      <c r="M36" s="17"/>
      <c r="N36" s="70" t="s">
        <v>50</v>
      </c>
      <c r="O36" s="17">
        <f t="shared" ref="O36:O41" si="7">SMALL(E36:M36,COUNTIF(E36:M36,0)+1)</f>
        <v>157000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70" t="s">
        <v>677</v>
      </c>
      <c r="X36" s="70" t="s">
        <v>50</v>
      </c>
      <c r="Y36" s="2" t="s">
        <v>50</v>
      </c>
      <c r="Z36" s="2" t="s">
        <v>50</v>
      </c>
      <c r="AA36" s="18"/>
      <c r="AB36" s="2" t="s">
        <v>50</v>
      </c>
    </row>
    <row r="37" spans="1:28" ht="30" customHeight="1">
      <c r="A37" s="8" t="s">
        <v>220</v>
      </c>
      <c r="B37" s="8" t="s">
        <v>158</v>
      </c>
      <c r="C37" s="8" t="s">
        <v>218</v>
      </c>
      <c r="D37" s="16" t="s">
        <v>74</v>
      </c>
      <c r="E37" s="17">
        <v>0</v>
      </c>
      <c r="F37" s="8" t="s">
        <v>50</v>
      </c>
      <c r="G37" s="17">
        <v>2139.7800000000002</v>
      </c>
      <c r="H37" s="8" t="s">
        <v>307</v>
      </c>
      <c r="I37" s="17">
        <v>0</v>
      </c>
      <c r="J37" s="8" t="s">
        <v>50</v>
      </c>
      <c r="K37" s="17">
        <v>0</v>
      </c>
      <c r="L37" s="8" t="s">
        <v>50</v>
      </c>
      <c r="M37" s="17">
        <v>0</v>
      </c>
      <c r="N37" s="8" t="s">
        <v>50</v>
      </c>
      <c r="O37" s="17">
        <f>SMALL(E37:M37,COUNTIF(E37:M37,0)+1)</f>
        <v>2139.7800000000002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70" t="s">
        <v>678</v>
      </c>
      <c r="X37" s="8" t="s">
        <v>219</v>
      </c>
      <c r="Y37" s="2" t="s">
        <v>50</v>
      </c>
      <c r="Z37" s="2" t="s">
        <v>50</v>
      </c>
      <c r="AA37" s="18"/>
      <c r="AB37" s="2" t="s">
        <v>50</v>
      </c>
    </row>
    <row r="38" spans="1:28" ht="30" customHeight="1">
      <c r="A38" s="8" t="s">
        <v>257</v>
      </c>
      <c r="B38" s="8" t="s">
        <v>255</v>
      </c>
      <c r="C38" s="8" t="s">
        <v>256</v>
      </c>
      <c r="D38" s="16" t="s">
        <v>170</v>
      </c>
      <c r="E38" s="17">
        <v>0</v>
      </c>
      <c r="F38" s="8" t="s">
        <v>50</v>
      </c>
      <c r="G38" s="17">
        <v>3483.33</v>
      </c>
      <c r="H38" s="52" t="s">
        <v>440</v>
      </c>
      <c r="I38" s="17"/>
      <c r="J38" s="8"/>
      <c r="K38" s="17">
        <v>3494</v>
      </c>
      <c r="L38" s="52" t="s">
        <v>441</v>
      </c>
      <c r="M38" s="17">
        <v>0</v>
      </c>
      <c r="N38" s="8" t="s">
        <v>50</v>
      </c>
      <c r="O38" s="17">
        <f>SMALL(E38:M38,COUNTIF(E38:M38,0)+1)</f>
        <v>3483.33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70" t="s">
        <v>679</v>
      </c>
      <c r="X38" s="8" t="s">
        <v>50</v>
      </c>
      <c r="Y38" s="2" t="s">
        <v>50</v>
      </c>
      <c r="Z38" s="2" t="s">
        <v>50</v>
      </c>
      <c r="AA38" s="18"/>
      <c r="AB38" s="2" t="s">
        <v>50</v>
      </c>
    </row>
    <row r="39" spans="1:28" ht="30" customHeight="1">
      <c r="A39" s="8" t="s">
        <v>269</v>
      </c>
      <c r="B39" s="8" t="s">
        <v>255</v>
      </c>
      <c r="C39" s="8" t="s">
        <v>268</v>
      </c>
      <c r="D39" s="16" t="s">
        <v>170</v>
      </c>
      <c r="E39" s="17">
        <v>0</v>
      </c>
      <c r="F39" s="8" t="s">
        <v>50</v>
      </c>
      <c r="G39" s="17">
        <v>3579.44</v>
      </c>
      <c r="H39" s="52" t="s">
        <v>440</v>
      </c>
      <c r="I39" s="17"/>
      <c r="J39" s="8"/>
      <c r="K39" s="17">
        <v>3583</v>
      </c>
      <c r="L39" s="52" t="s">
        <v>441</v>
      </c>
      <c r="M39" s="17">
        <v>0</v>
      </c>
      <c r="N39" s="8" t="s">
        <v>50</v>
      </c>
      <c r="O39" s="17">
        <f>SMALL(E39:M39,COUNTIF(E39:M39,0)+1)</f>
        <v>3579.44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70" t="s">
        <v>680</v>
      </c>
      <c r="X39" s="8" t="s">
        <v>50</v>
      </c>
      <c r="Y39" s="2" t="s">
        <v>50</v>
      </c>
      <c r="Z39" s="2" t="s">
        <v>50</v>
      </c>
      <c r="AA39" s="18"/>
      <c r="AB39" s="2" t="s">
        <v>50</v>
      </c>
    </row>
    <row r="40" spans="1:28" ht="30" customHeight="1">
      <c r="A40" s="52" t="s">
        <v>269</v>
      </c>
      <c r="B40" s="52" t="s">
        <v>255</v>
      </c>
      <c r="C40" s="52" t="s">
        <v>439</v>
      </c>
      <c r="D40" s="16" t="s">
        <v>170</v>
      </c>
      <c r="E40" s="17">
        <v>0</v>
      </c>
      <c r="F40" s="52" t="s">
        <v>50</v>
      </c>
      <c r="G40" s="17">
        <v>3615</v>
      </c>
      <c r="H40" s="52" t="s">
        <v>440</v>
      </c>
      <c r="I40" s="17"/>
      <c r="J40" s="52"/>
      <c r="K40" s="17">
        <v>3611</v>
      </c>
      <c r="L40" s="52" t="s">
        <v>441</v>
      </c>
      <c r="M40" s="17">
        <v>0</v>
      </c>
      <c r="N40" s="52" t="s">
        <v>50</v>
      </c>
      <c r="O40" s="17">
        <f t="shared" ref="O40" si="8">SMALL(E40:M40,COUNTIF(E40:M40,0)+1)</f>
        <v>3611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70" t="s">
        <v>681</v>
      </c>
      <c r="X40" s="52" t="s">
        <v>50</v>
      </c>
      <c r="Y40" s="2" t="s">
        <v>50</v>
      </c>
      <c r="Z40" s="2" t="s">
        <v>50</v>
      </c>
      <c r="AA40" s="18"/>
      <c r="AB40" s="2" t="s">
        <v>50</v>
      </c>
    </row>
    <row r="41" spans="1:28" ht="30" customHeight="1">
      <c r="A41" s="70" t="s">
        <v>559</v>
      </c>
      <c r="B41" s="70" t="s">
        <v>560</v>
      </c>
      <c r="C41" s="70"/>
      <c r="D41" s="41" t="s">
        <v>170</v>
      </c>
      <c r="E41" s="42"/>
      <c r="F41" s="70" t="s">
        <v>50</v>
      </c>
      <c r="G41" s="42">
        <v>19575</v>
      </c>
      <c r="H41" s="70" t="s">
        <v>562</v>
      </c>
      <c r="I41" s="42">
        <v>0</v>
      </c>
      <c r="J41" s="70" t="s">
        <v>50</v>
      </c>
      <c r="K41" s="42">
        <v>11200</v>
      </c>
      <c r="L41" s="70" t="s">
        <v>561</v>
      </c>
      <c r="M41" s="42">
        <v>0</v>
      </c>
      <c r="N41" s="70" t="s">
        <v>50</v>
      </c>
      <c r="O41" s="42">
        <f t="shared" si="7"/>
        <v>11200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70" t="s">
        <v>682</v>
      </c>
      <c r="X41" s="70" t="s">
        <v>50</v>
      </c>
      <c r="Y41" s="2" t="s">
        <v>50</v>
      </c>
      <c r="Z41" s="2" t="s">
        <v>50</v>
      </c>
      <c r="AA41" s="2" t="s">
        <v>50</v>
      </c>
    </row>
    <row r="42" spans="1:28" ht="30" customHeight="1">
      <c r="A42" s="8" t="s">
        <v>92</v>
      </c>
      <c r="B42" s="8" t="s">
        <v>90</v>
      </c>
      <c r="C42" s="8" t="s">
        <v>91</v>
      </c>
      <c r="D42" s="16" t="s">
        <v>78</v>
      </c>
      <c r="E42" s="17">
        <v>0</v>
      </c>
      <c r="F42" s="8" t="s">
        <v>50</v>
      </c>
      <c r="G42" s="17">
        <v>0</v>
      </c>
      <c r="H42" s="8" t="s">
        <v>50</v>
      </c>
      <c r="I42" s="17">
        <v>0</v>
      </c>
      <c r="J42" s="8" t="s">
        <v>50</v>
      </c>
      <c r="K42" s="17">
        <v>0</v>
      </c>
      <c r="L42" s="8" t="s">
        <v>50</v>
      </c>
      <c r="M42" s="17">
        <v>0</v>
      </c>
      <c r="N42" s="8" t="s">
        <v>50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/>
      <c r="V42" s="17"/>
      <c r="W42" s="70" t="s">
        <v>683</v>
      </c>
      <c r="X42" s="8" t="s">
        <v>50</v>
      </c>
      <c r="Y42" s="2" t="s">
        <v>276</v>
      </c>
      <c r="Z42" s="2" t="s">
        <v>50</v>
      </c>
      <c r="AA42" s="18"/>
      <c r="AB42" s="2" t="s">
        <v>50</v>
      </c>
    </row>
    <row r="43" spans="1:28" ht="30" customHeight="1">
      <c r="A43" s="8" t="s">
        <v>93</v>
      </c>
      <c r="B43" s="8" t="s">
        <v>90</v>
      </c>
      <c r="C43" s="8" t="s">
        <v>83</v>
      </c>
      <c r="D43" s="16" t="s">
        <v>78</v>
      </c>
      <c r="E43" s="17">
        <v>0</v>
      </c>
      <c r="F43" s="8" t="s">
        <v>50</v>
      </c>
      <c r="G43" s="17">
        <v>0</v>
      </c>
      <c r="H43" s="8" t="s">
        <v>50</v>
      </c>
      <c r="I43" s="17">
        <v>0</v>
      </c>
      <c r="J43" s="8" t="s">
        <v>50</v>
      </c>
      <c r="K43" s="17">
        <v>0</v>
      </c>
      <c r="L43" s="8" t="s">
        <v>50</v>
      </c>
      <c r="M43" s="17">
        <v>0</v>
      </c>
      <c r="N43" s="8" t="s">
        <v>50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/>
      <c r="V43" s="17"/>
      <c r="W43" s="70" t="s">
        <v>684</v>
      </c>
      <c r="X43" s="8" t="s">
        <v>50</v>
      </c>
      <c r="Y43" s="2" t="s">
        <v>276</v>
      </c>
      <c r="Z43" s="2" t="s">
        <v>50</v>
      </c>
      <c r="AA43" s="18"/>
      <c r="AB43" s="2" t="s">
        <v>50</v>
      </c>
    </row>
    <row r="44" spans="1:28" ht="30" customHeight="1">
      <c r="A44" s="8" t="s">
        <v>84</v>
      </c>
      <c r="B44" s="8" t="s">
        <v>82</v>
      </c>
      <c r="C44" s="8" t="s">
        <v>83</v>
      </c>
      <c r="D44" s="16" t="s">
        <v>78</v>
      </c>
      <c r="E44" s="17">
        <v>0</v>
      </c>
      <c r="F44" s="8" t="s">
        <v>50</v>
      </c>
      <c r="G44" s="17">
        <v>0</v>
      </c>
      <c r="H44" s="8" t="s">
        <v>50</v>
      </c>
      <c r="I44" s="17">
        <v>0</v>
      </c>
      <c r="J44" s="8" t="s">
        <v>50</v>
      </c>
      <c r="K44" s="17">
        <v>0</v>
      </c>
      <c r="L44" s="8" t="s">
        <v>50</v>
      </c>
      <c r="M44" s="17">
        <v>0</v>
      </c>
      <c r="N44" s="8" t="s">
        <v>50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/>
      <c r="V44" s="17"/>
      <c r="W44" s="70" t="s">
        <v>685</v>
      </c>
      <c r="X44" s="8" t="s">
        <v>50</v>
      </c>
      <c r="Y44" s="2" t="s">
        <v>276</v>
      </c>
      <c r="Z44" s="2" t="s">
        <v>50</v>
      </c>
      <c r="AA44" s="18"/>
      <c r="AB44" s="2" t="s">
        <v>50</v>
      </c>
    </row>
    <row r="45" spans="1:28" ht="30" customHeight="1">
      <c r="A45" s="8" t="s">
        <v>88</v>
      </c>
      <c r="B45" s="8" t="s">
        <v>86</v>
      </c>
      <c r="C45" s="8" t="s">
        <v>87</v>
      </c>
      <c r="D45" s="16" t="s">
        <v>78</v>
      </c>
      <c r="E45" s="17">
        <v>0</v>
      </c>
      <c r="F45" s="8" t="s">
        <v>50</v>
      </c>
      <c r="G45" s="17">
        <v>0</v>
      </c>
      <c r="H45" s="8" t="s">
        <v>50</v>
      </c>
      <c r="I45" s="17">
        <v>0</v>
      </c>
      <c r="J45" s="8" t="s">
        <v>50</v>
      </c>
      <c r="K45" s="17">
        <v>0</v>
      </c>
      <c r="L45" s="8" t="s">
        <v>50</v>
      </c>
      <c r="M45" s="17">
        <v>0</v>
      </c>
      <c r="N45" s="8" t="s">
        <v>50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/>
      <c r="V45" s="17"/>
      <c r="W45" s="70" t="s">
        <v>686</v>
      </c>
      <c r="X45" s="8" t="s">
        <v>50</v>
      </c>
      <c r="Y45" s="2" t="s">
        <v>276</v>
      </c>
      <c r="Z45" s="2" t="s">
        <v>50</v>
      </c>
      <c r="AA45" s="18"/>
      <c r="AB45" s="2" t="s">
        <v>50</v>
      </c>
    </row>
    <row r="46" spans="1:28" ht="30" customHeight="1">
      <c r="A46" s="8" t="s">
        <v>210</v>
      </c>
      <c r="B46" s="8" t="s">
        <v>207</v>
      </c>
      <c r="C46" s="8" t="s">
        <v>208</v>
      </c>
      <c r="D46" s="16" t="s">
        <v>209</v>
      </c>
      <c r="E46" s="17">
        <v>0</v>
      </c>
      <c r="F46" s="8" t="s">
        <v>50</v>
      </c>
      <c r="G46" s="17">
        <v>0</v>
      </c>
      <c r="H46" s="8" t="s">
        <v>50</v>
      </c>
      <c r="I46" s="17">
        <v>0</v>
      </c>
      <c r="J46" s="8" t="s">
        <v>50</v>
      </c>
      <c r="K46" s="17">
        <v>0</v>
      </c>
      <c r="L46" s="8" t="s">
        <v>50</v>
      </c>
      <c r="M46" s="17">
        <v>0</v>
      </c>
      <c r="N46" s="8" t="s">
        <v>50</v>
      </c>
      <c r="O46" s="17">
        <v>0</v>
      </c>
      <c r="P46" s="17">
        <v>0</v>
      </c>
      <c r="Q46" s="17">
        <v>87</v>
      </c>
      <c r="R46" s="17">
        <v>0</v>
      </c>
      <c r="S46" s="17">
        <v>0</v>
      </c>
      <c r="T46" s="17">
        <v>0</v>
      </c>
      <c r="U46" s="17"/>
      <c r="V46" s="17"/>
      <c r="W46" s="70" t="s">
        <v>687</v>
      </c>
      <c r="X46" s="8" t="s">
        <v>50</v>
      </c>
      <c r="Y46" s="2" t="s">
        <v>50</v>
      </c>
      <c r="Z46" s="2" t="s">
        <v>50</v>
      </c>
      <c r="AA46" s="18"/>
      <c r="AB46" s="2" t="s">
        <v>50</v>
      </c>
    </row>
    <row r="47" spans="1:28" ht="30" customHeight="1">
      <c r="A47" s="8" t="s">
        <v>148</v>
      </c>
      <c r="B47" s="8" t="s">
        <v>146</v>
      </c>
      <c r="C47" s="8" t="s">
        <v>424</v>
      </c>
      <c r="D47" s="16" t="s">
        <v>147</v>
      </c>
      <c r="E47" s="17">
        <v>0</v>
      </c>
      <c r="F47" s="8" t="s">
        <v>50</v>
      </c>
      <c r="G47" s="17">
        <v>0</v>
      </c>
      <c r="H47" s="8" t="s">
        <v>50</v>
      </c>
      <c r="I47" s="17">
        <v>0</v>
      </c>
      <c r="J47" s="8" t="s">
        <v>50</v>
      </c>
      <c r="K47" s="17">
        <v>0</v>
      </c>
      <c r="L47" s="8" t="s">
        <v>50</v>
      </c>
      <c r="M47" s="17">
        <v>0</v>
      </c>
      <c r="N47" s="8" t="s">
        <v>50</v>
      </c>
      <c r="O47" s="17">
        <v>0</v>
      </c>
      <c r="P47" s="17">
        <v>125427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8" t="s">
        <v>308</v>
      </c>
      <c r="X47" s="8" t="s">
        <v>50</v>
      </c>
      <c r="Y47" s="2" t="s">
        <v>309</v>
      </c>
      <c r="Z47" s="2" t="s">
        <v>50</v>
      </c>
      <c r="AA47" s="18"/>
      <c r="AB47" s="2" t="s">
        <v>50</v>
      </c>
    </row>
    <row r="48" spans="1:28" ht="30" customHeight="1">
      <c r="A48" s="8" t="s">
        <v>214</v>
      </c>
      <c r="B48" s="8" t="s">
        <v>213</v>
      </c>
      <c r="C48" s="8" t="s">
        <v>424</v>
      </c>
      <c r="D48" s="16" t="s">
        <v>147</v>
      </c>
      <c r="E48" s="17">
        <v>0</v>
      </c>
      <c r="F48" s="8" t="s">
        <v>50</v>
      </c>
      <c r="G48" s="17">
        <v>0</v>
      </c>
      <c r="H48" s="8" t="s">
        <v>50</v>
      </c>
      <c r="I48" s="17">
        <v>0</v>
      </c>
      <c r="J48" s="8" t="s">
        <v>50</v>
      </c>
      <c r="K48" s="17">
        <v>0</v>
      </c>
      <c r="L48" s="8" t="s">
        <v>50</v>
      </c>
      <c r="M48" s="17">
        <v>0</v>
      </c>
      <c r="N48" s="8" t="s">
        <v>50</v>
      </c>
      <c r="O48" s="17">
        <v>0</v>
      </c>
      <c r="P48" s="17">
        <v>152019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70" t="s">
        <v>310</v>
      </c>
      <c r="X48" s="8" t="s">
        <v>50</v>
      </c>
      <c r="Y48" s="2" t="s">
        <v>309</v>
      </c>
      <c r="Z48" s="2" t="s">
        <v>50</v>
      </c>
      <c r="AA48" s="18"/>
      <c r="AB48" s="2" t="s">
        <v>50</v>
      </c>
    </row>
    <row r="49" spans="1:28" ht="30" customHeight="1">
      <c r="A49" s="8" t="s">
        <v>188</v>
      </c>
      <c r="B49" s="8" t="s">
        <v>187</v>
      </c>
      <c r="C49" s="8" t="s">
        <v>424</v>
      </c>
      <c r="D49" s="16" t="s">
        <v>147</v>
      </c>
      <c r="E49" s="17">
        <v>0</v>
      </c>
      <c r="F49" s="8" t="s">
        <v>50</v>
      </c>
      <c r="G49" s="17">
        <v>0</v>
      </c>
      <c r="H49" s="8" t="s">
        <v>50</v>
      </c>
      <c r="I49" s="17">
        <v>0</v>
      </c>
      <c r="J49" s="8" t="s">
        <v>50</v>
      </c>
      <c r="K49" s="17">
        <v>0</v>
      </c>
      <c r="L49" s="8" t="s">
        <v>50</v>
      </c>
      <c r="M49" s="17">
        <v>0</v>
      </c>
      <c r="N49" s="8" t="s">
        <v>50</v>
      </c>
      <c r="O49" s="17">
        <v>0</v>
      </c>
      <c r="P49" s="17">
        <v>224359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70" t="s">
        <v>311</v>
      </c>
      <c r="X49" s="8" t="s">
        <v>50</v>
      </c>
      <c r="Y49" s="2" t="s">
        <v>309</v>
      </c>
      <c r="Z49" s="2" t="s">
        <v>50</v>
      </c>
      <c r="AA49" s="18"/>
      <c r="AB49" s="2" t="s">
        <v>50</v>
      </c>
    </row>
    <row r="50" spans="1:28" ht="30" customHeight="1">
      <c r="A50" s="8" t="s">
        <v>161</v>
      </c>
      <c r="B50" s="8" t="s">
        <v>160</v>
      </c>
      <c r="C50" s="8" t="s">
        <v>424</v>
      </c>
      <c r="D50" s="16" t="s">
        <v>147</v>
      </c>
      <c r="E50" s="17">
        <v>0</v>
      </c>
      <c r="F50" s="8" t="s">
        <v>50</v>
      </c>
      <c r="G50" s="17">
        <v>0</v>
      </c>
      <c r="H50" s="8" t="s">
        <v>50</v>
      </c>
      <c r="I50" s="17">
        <v>0</v>
      </c>
      <c r="J50" s="8" t="s">
        <v>50</v>
      </c>
      <c r="K50" s="17">
        <v>0</v>
      </c>
      <c r="L50" s="8" t="s">
        <v>50</v>
      </c>
      <c r="M50" s="17">
        <v>0</v>
      </c>
      <c r="N50" s="8" t="s">
        <v>50</v>
      </c>
      <c r="O50" s="17">
        <v>0</v>
      </c>
      <c r="P50" s="17">
        <v>178249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70" t="s">
        <v>312</v>
      </c>
      <c r="X50" s="8" t="s">
        <v>50</v>
      </c>
      <c r="Y50" s="2" t="s">
        <v>309</v>
      </c>
      <c r="Z50" s="2" t="s">
        <v>50</v>
      </c>
      <c r="AA50" s="18"/>
      <c r="AB50" s="2" t="s">
        <v>50</v>
      </c>
    </row>
    <row r="51" spans="1:28" ht="30" customHeight="1">
      <c r="A51" s="8" t="s">
        <v>238</v>
      </c>
      <c r="B51" s="8" t="s">
        <v>237</v>
      </c>
      <c r="C51" s="8" t="s">
        <v>424</v>
      </c>
      <c r="D51" s="16" t="s">
        <v>147</v>
      </c>
      <c r="E51" s="17">
        <v>0</v>
      </c>
      <c r="F51" s="8" t="s">
        <v>50</v>
      </c>
      <c r="G51" s="17">
        <v>0</v>
      </c>
      <c r="H51" s="8" t="s">
        <v>50</v>
      </c>
      <c r="I51" s="17">
        <v>0</v>
      </c>
      <c r="J51" s="8" t="s">
        <v>50</v>
      </c>
      <c r="K51" s="17">
        <v>0</v>
      </c>
      <c r="L51" s="8" t="s">
        <v>50</v>
      </c>
      <c r="M51" s="17">
        <v>0</v>
      </c>
      <c r="N51" s="8" t="s">
        <v>50</v>
      </c>
      <c r="O51" s="17">
        <v>0</v>
      </c>
      <c r="P51" s="17">
        <v>164550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70" t="s">
        <v>313</v>
      </c>
      <c r="X51" s="8" t="s">
        <v>50</v>
      </c>
      <c r="Y51" s="2" t="s">
        <v>309</v>
      </c>
      <c r="Z51" s="2" t="s">
        <v>50</v>
      </c>
      <c r="AA51" s="18"/>
      <c r="AB51" s="2" t="s">
        <v>50</v>
      </c>
    </row>
    <row r="52" spans="1:28" ht="30" customHeight="1">
      <c r="A52" s="8" t="s">
        <v>212</v>
      </c>
      <c r="B52" s="8" t="s">
        <v>211</v>
      </c>
      <c r="C52" s="8" t="s">
        <v>424</v>
      </c>
      <c r="D52" s="16" t="s">
        <v>147</v>
      </c>
      <c r="E52" s="17">
        <v>0</v>
      </c>
      <c r="F52" s="8" t="s">
        <v>50</v>
      </c>
      <c r="G52" s="17">
        <v>0</v>
      </c>
      <c r="H52" s="8" t="s">
        <v>50</v>
      </c>
      <c r="I52" s="17">
        <v>0</v>
      </c>
      <c r="J52" s="8" t="s">
        <v>50</v>
      </c>
      <c r="K52" s="17">
        <v>0</v>
      </c>
      <c r="L52" s="8" t="s">
        <v>50</v>
      </c>
      <c r="M52" s="17">
        <v>0</v>
      </c>
      <c r="N52" s="8" t="s">
        <v>50</v>
      </c>
      <c r="O52" s="17">
        <v>0</v>
      </c>
      <c r="P52" s="17">
        <v>198711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70" t="s">
        <v>314</v>
      </c>
      <c r="X52" s="8" t="s">
        <v>50</v>
      </c>
      <c r="Y52" s="2" t="s">
        <v>309</v>
      </c>
      <c r="Z52" s="2" t="s">
        <v>50</v>
      </c>
      <c r="AA52" s="18"/>
      <c r="AB52" s="2" t="s">
        <v>50</v>
      </c>
    </row>
    <row r="53" spans="1:28" ht="30" customHeight="1">
      <c r="A53" s="8" t="s">
        <v>168</v>
      </c>
      <c r="B53" s="8" t="s">
        <v>167</v>
      </c>
      <c r="C53" s="8" t="s">
        <v>424</v>
      </c>
      <c r="D53" s="16" t="s">
        <v>147</v>
      </c>
      <c r="E53" s="17">
        <v>0</v>
      </c>
      <c r="F53" s="8" t="s">
        <v>50</v>
      </c>
      <c r="G53" s="17">
        <v>0</v>
      </c>
      <c r="H53" s="8" t="s">
        <v>50</v>
      </c>
      <c r="I53" s="17">
        <v>0</v>
      </c>
      <c r="J53" s="8" t="s">
        <v>50</v>
      </c>
      <c r="K53" s="17">
        <v>0</v>
      </c>
      <c r="L53" s="8" t="s">
        <v>50</v>
      </c>
      <c r="M53" s="17">
        <v>0</v>
      </c>
      <c r="N53" s="8" t="s">
        <v>50</v>
      </c>
      <c r="O53" s="17">
        <v>0</v>
      </c>
      <c r="P53" s="17">
        <v>200925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70" t="s">
        <v>315</v>
      </c>
      <c r="X53" s="8" t="s">
        <v>50</v>
      </c>
      <c r="Y53" s="2" t="s">
        <v>309</v>
      </c>
      <c r="Z53" s="2" t="s">
        <v>50</v>
      </c>
      <c r="AA53" s="18"/>
      <c r="AB53" s="2" t="s">
        <v>50</v>
      </c>
    </row>
    <row r="54" spans="1:28" ht="30" customHeight="1">
      <c r="A54" s="8" t="s">
        <v>174</v>
      </c>
      <c r="B54" s="8" t="s">
        <v>173</v>
      </c>
      <c r="C54" s="8" t="s">
        <v>424</v>
      </c>
      <c r="D54" s="16" t="s">
        <v>147</v>
      </c>
      <c r="E54" s="17">
        <v>0</v>
      </c>
      <c r="F54" s="8" t="s">
        <v>50</v>
      </c>
      <c r="G54" s="17">
        <v>0</v>
      </c>
      <c r="H54" s="8" t="s">
        <v>50</v>
      </c>
      <c r="I54" s="17">
        <v>0</v>
      </c>
      <c r="J54" s="8" t="s">
        <v>50</v>
      </c>
      <c r="K54" s="17">
        <v>0</v>
      </c>
      <c r="L54" s="8" t="s">
        <v>50</v>
      </c>
      <c r="M54" s="17">
        <v>0</v>
      </c>
      <c r="N54" s="8" t="s">
        <v>50</v>
      </c>
      <c r="O54" s="17">
        <v>0</v>
      </c>
      <c r="P54" s="17">
        <v>187530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70" t="s">
        <v>316</v>
      </c>
      <c r="X54" s="8" t="s">
        <v>50</v>
      </c>
      <c r="Y54" s="2" t="s">
        <v>309</v>
      </c>
      <c r="Z54" s="2" t="s">
        <v>50</v>
      </c>
      <c r="AA54" s="18"/>
      <c r="AB54" s="2" t="s">
        <v>50</v>
      </c>
    </row>
    <row r="55" spans="1:28" ht="30" customHeight="1">
      <c r="A55" s="8" t="s">
        <v>262</v>
      </c>
      <c r="B55" s="8" t="s">
        <v>261</v>
      </c>
      <c r="C55" s="8" t="s">
        <v>424</v>
      </c>
      <c r="D55" s="16" t="s">
        <v>147</v>
      </c>
      <c r="E55" s="17">
        <v>0</v>
      </c>
      <c r="F55" s="8" t="s">
        <v>50</v>
      </c>
      <c r="G55" s="17">
        <v>0</v>
      </c>
      <c r="H55" s="8" t="s">
        <v>50</v>
      </c>
      <c r="I55" s="17">
        <v>0</v>
      </c>
      <c r="J55" s="8" t="s">
        <v>50</v>
      </c>
      <c r="K55" s="17">
        <v>0</v>
      </c>
      <c r="L55" s="8" t="s">
        <v>50</v>
      </c>
      <c r="M55" s="17">
        <v>0</v>
      </c>
      <c r="N55" s="8" t="s">
        <v>50</v>
      </c>
      <c r="O55" s="17">
        <v>0</v>
      </c>
      <c r="P55" s="17">
        <v>181240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70" t="s">
        <v>317</v>
      </c>
      <c r="X55" s="8" t="s">
        <v>50</v>
      </c>
      <c r="Y55" s="2" t="s">
        <v>309</v>
      </c>
      <c r="Z55" s="2" t="s">
        <v>50</v>
      </c>
      <c r="AA55" s="18"/>
      <c r="AB55" s="2" t="s">
        <v>50</v>
      </c>
    </row>
    <row r="56" spans="1:28" ht="30" customHeight="1">
      <c r="A56" s="8" t="s">
        <v>172</v>
      </c>
      <c r="B56" s="8" t="s">
        <v>171</v>
      </c>
      <c r="C56" s="8" t="s">
        <v>424</v>
      </c>
      <c r="D56" s="16" t="s">
        <v>147</v>
      </c>
      <c r="E56" s="17">
        <v>0</v>
      </c>
      <c r="F56" s="8" t="s">
        <v>50</v>
      </c>
      <c r="G56" s="17">
        <v>0</v>
      </c>
      <c r="H56" s="8" t="s">
        <v>50</v>
      </c>
      <c r="I56" s="17">
        <v>0</v>
      </c>
      <c r="J56" s="8" t="s">
        <v>50</v>
      </c>
      <c r="K56" s="17">
        <v>0</v>
      </c>
      <c r="L56" s="8" t="s">
        <v>50</v>
      </c>
      <c r="M56" s="17">
        <v>0</v>
      </c>
      <c r="N56" s="8" t="s">
        <v>50</v>
      </c>
      <c r="O56" s="17">
        <v>0</v>
      </c>
      <c r="P56" s="17">
        <v>209611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70" t="s">
        <v>318</v>
      </c>
      <c r="X56" s="8" t="s">
        <v>50</v>
      </c>
      <c r="Y56" s="2" t="s">
        <v>309</v>
      </c>
      <c r="Z56" s="2" t="s">
        <v>50</v>
      </c>
      <c r="AA56" s="18"/>
      <c r="AB56" s="2" t="s">
        <v>50</v>
      </c>
    </row>
    <row r="57" spans="1:28" ht="30" customHeight="1">
      <c r="A57" s="8" t="s">
        <v>265</v>
      </c>
      <c r="B57" s="8" t="s">
        <v>264</v>
      </c>
      <c r="C57" s="8" t="s">
        <v>424</v>
      </c>
      <c r="D57" s="16" t="s">
        <v>147</v>
      </c>
      <c r="E57" s="17">
        <v>0</v>
      </c>
      <c r="F57" s="8" t="s">
        <v>50</v>
      </c>
      <c r="G57" s="17">
        <v>0</v>
      </c>
      <c r="H57" s="8" t="s">
        <v>50</v>
      </c>
      <c r="I57" s="17">
        <v>0</v>
      </c>
      <c r="J57" s="8" t="s">
        <v>50</v>
      </c>
      <c r="K57" s="17">
        <v>0</v>
      </c>
      <c r="L57" s="8" t="s">
        <v>50</v>
      </c>
      <c r="M57" s="17">
        <v>0</v>
      </c>
      <c r="N57" s="8" t="s">
        <v>50</v>
      </c>
      <c r="O57" s="17">
        <v>0</v>
      </c>
      <c r="P57" s="17">
        <v>199848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70" t="s">
        <v>319</v>
      </c>
      <c r="X57" s="8" t="s">
        <v>50</v>
      </c>
      <c r="Y57" s="2" t="s">
        <v>309</v>
      </c>
      <c r="Z57" s="2" t="s">
        <v>50</v>
      </c>
      <c r="AA57" s="18"/>
      <c r="AB57" s="2" t="s">
        <v>50</v>
      </c>
    </row>
    <row r="58" spans="1:28" ht="30" customHeight="1">
      <c r="A58" s="8" t="s">
        <v>163</v>
      </c>
      <c r="B58" s="8" t="s">
        <v>162</v>
      </c>
      <c r="C58" s="8" t="s">
        <v>424</v>
      </c>
      <c r="D58" s="16" t="s">
        <v>147</v>
      </c>
      <c r="E58" s="17">
        <v>0</v>
      </c>
      <c r="F58" s="8" t="s">
        <v>50</v>
      </c>
      <c r="G58" s="17">
        <v>0</v>
      </c>
      <c r="H58" s="8" t="s">
        <v>50</v>
      </c>
      <c r="I58" s="17">
        <v>0</v>
      </c>
      <c r="J58" s="8" t="s">
        <v>50</v>
      </c>
      <c r="K58" s="17">
        <v>0</v>
      </c>
      <c r="L58" s="8" t="s">
        <v>50</v>
      </c>
      <c r="M58" s="17">
        <v>0</v>
      </c>
      <c r="N58" s="8" t="s">
        <v>50</v>
      </c>
      <c r="O58" s="17">
        <v>0</v>
      </c>
      <c r="P58" s="17">
        <v>184508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70" t="s">
        <v>320</v>
      </c>
      <c r="X58" s="8" t="s">
        <v>50</v>
      </c>
      <c r="Y58" s="2" t="s">
        <v>309</v>
      </c>
      <c r="Z58" s="2" t="s">
        <v>50</v>
      </c>
      <c r="AA58" s="18"/>
      <c r="AB58" s="2" t="s">
        <v>50</v>
      </c>
    </row>
    <row r="59" spans="1:28" ht="30" customHeight="1">
      <c r="A59" s="8" t="s">
        <v>157</v>
      </c>
      <c r="B59" s="8" t="s">
        <v>155</v>
      </c>
      <c r="C59" s="8" t="s">
        <v>424</v>
      </c>
      <c r="D59" s="16" t="s">
        <v>147</v>
      </c>
      <c r="E59" s="17">
        <v>0</v>
      </c>
      <c r="F59" s="8" t="s">
        <v>50</v>
      </c>
      <c r="G59" s="17">
        <v>0</v>
      </c>
      <c r="H59" s="8" t="s">
        <v>50</v>
      </c>
      <c r="I59" s="17">
        <v>0</v>
      </c>
      <c r="J59" s="8" t="s">
        <v>50</v>
      </c>
      <c r="K59" s="17">
        <v>0</v>
      </c>
      <c r="L59" s="8" t="s">
        <v>50</v>
      </c>
      <c r="M59" s="17">
        <v>0</v>
      </c>
      <c r="N59" s="8" t="s">
        <v>50</v>
      </c>
      <c r="O59" s="17">
        <v>0</v>
      </c>
      <c r="P59" s="17">
        <v>189600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70" t="s">
        <v>321</v>
      </c>
      <c r="X59" s="8" t="s">
        <v>50</v>
      </c>
      <c r="Y59" s="2" t="s">
        <v>309</v>
      </c>
      <c r="Z59" s="2" t="s">
        <v>50</v>
      </c>
      <c r="AA59" s="18"/>
      <c r="AB59" s="2" t="s">
        <v>50</v>
      </c>
    </row>
    <row r="60" spans="1:28" ht="30" customHeight="1">
      <c r="A60" s="8" t="s">
        <v>267</v>
      </c>
      <c r="B60" s="8" t="s">
        <v>266</v>
      </c>
      <c r="C60" s="8" t="s">
        <v>424</v>
      </c>
      <c r="D60" s="16" t="s">
        <v>147</v>
      </c>
      <c r="E60" s="17">
        <v>0</v>
      </c>
      <c r="F60" s="8" t="s">
        <v>50</v>
      </c>
      <c r="G60" s="17">
        <v>0</v>
      </c>
      <c r="H60" s="8" t="s">
        <v>50</v>
      </c>
      <c r="I60" s="17">
        <v>0</v>
      </c>
      <c r="J60" s="8" t="s">
        <v>50</v>
      </c>
      <c r="K60" s="17">
        <v>0</v>
      </c>
      <c r="L60" s="8" t="s">
        <v>50</v>
      </c>
      <c r="M60" s="17">
        <v>0</v>
      </c>
      <c r="N60" s="8" t="s">
        <v>50</v>
      </c>
      <c r="O60" s="17">
        <v>0</v>
      </c>
      <c r="P60" s="17">
        <v>146786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70" t="s">
        <v>322</v>
      </c>
      <c r="X60" s="8" t="s">
        <v>50</v>
      </c>
      <c r="Y60" s="2" t="s">
        <v>309</v>
      </c>
      <c r="Z60" s="2" t="s">
        <v>50</v>
      </c>
      <c r="AA60" s="18"/>
      <c r="AB60" s="2" t="s">
        <v>50</v>
      </c>
    </row>
    <row r="61" spans="1:28" ht="30" customHeight="1">
      <c r="A61" s="8" t="s">
        <v>271</v>
      </c>
      <c r="B61" s="8" t="s">
        <v>270</v>
      </c>
      <c r="C61" s="8" t="s">
        <v>424</v>
      </c>
      <c r="D61" s="16" t="s">
        <v>147</v>
      </c>
      <c r="E61" s="17">
        <v>0</v>
      </c>
      <c r="F61" s="8" t="s">
        <v>50</v>
      </c>
      <c r="G61" s="17">
        <v>0</v>
      </c>
      <c r="H61" s="8" t="s">
        <v>50</v>
      </c>
      <c r="I61" s="17">
        <v>0</v>
      </c>
      <c r="J61" s="8" t="s">
        <v>50</v>
      </c>
      <c r="K61" s="17">
        <v>0</v>
      </c>
      <c r="L61" s="8" t="s">
        <v>50</v>
      </c>
      <c r="M61" s="17">
        <v>0</v>
      </c>
      <c r="N61" s="8" t="s">
        <v>50</v>
      </c>
      <c r="O61" s="17">
        <v>0</v>
      </c>
      <c r="P61" s="17">
        <v>159703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70" t="s">
        <v>323</v>
      </c>
      <c r="X61" s="8" t="s">
        <v>50</v>
      </c>
      <c r="Y61" s="2" t="s">
        <v>309</v>
      </c>
      <c r="Z61" s="2" t="s">
        <v>50</v>
      </c>
      <c r="AA61" s="18"/>
      <c r="AB61" s="2" t="s">
        <v>50</v>
      </c>
    </row>
    <row r="62" spans="1:28" ht="30" customHeight="1">
      <c r="A62" s="8" t="s">
        <v>229</v>
      </c>
      <c r="B62" s="8" t="s">
        <v>228</v>
      </c>
      <c r="C62" s="8" t="s">
        <v>424</v>
      </c>
      <c r="D62" s="16" t="s">
        <v>147</v>
      </c>
      <c r="E62" s="17">
        <v>0</v>
      </c>
      <c r="F62" s="8" t="s">
        <v>50</v>
      </c>
      <c r="G62" s="17">
        <v>0</v>
      </c>
      <c r="H62" s="8" t="s">
        <v>50</v>
      </c>
      <c r="I62" s="17">
        <v>0</v>
      </c>
      <c r="J62" s="8" t="s">
        <v>50</v>
      </c>
      <c r="K62" s="17">
        <v>0</v>
      </c>
      <c r="L62" s="8" t="s">
        <v>50</v>
      </c>
      <c r="M62" s="17">
        <v>0</v>
      </c>
      <c r="N62" s="8" t="s">
        <v>50</v>
      </c>
      <c r="O62" s="17">
        <v>0</v>
      </c>
      <c r="P62" s="17">
        <v>158708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70" t="s">
        <v>324</v>
      </c>
      <c r="X62" s="8" t="s">
        <v>50</v>
      </c>
      <c r="Y62" s="2" t="s">
        <v>309</v>
      </c>
      <c r="Z62" s="2" t="s">
        <v>50</v>
      </c>
      <c r="AA62" s="18"/>
      <c r="AB62" s="2" t="s">
        <v>50</v>
      </c>
    </row>
    <row r="63" spans="1:28" ht="30" customHeight="1">
      <c r="A63" s="8" t="s">
        <v>273</v>
      </c>
      <c r="B63" s="8" t="s">
        <v>272</v>
      </c>
      <c r="C63" s="8" t="s">
        <v>424</v>
      </c>
      <c r="D63" s="16" t="s">
        <v>147</v>
      </c>
      <c r="E63" s="17">
        <v>0</v>
      </c>
      <c r="F63" s="8" t="s">
        <v>50</v>
      </c>
      <c r="G63" s="17">
        <v>0</v>
      </c>
      <c r="H63" s="8" t="s">
        <v>50</v>
      </c>
      <c r="I63" s="17">
        <v>0</v>
      </c>
      <c r="J63" s="8" t="s">
        <v>50</v>
      </c>
      <c r="K63" s="17">
        <v>0</v>
      </c>
      <c r="L63" s="8" t="s">
        <v>50</v>
      </c>
      <c r="M63" s="17">
        <v>0</v>
      </c>
      <c r="N63" s="8" t="s">
        <v>50</v>
      </c>
      <c r="O63" s="17">
        <v>0</v>
      </c>
      <c r="P63" s="17">
        <v>123282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70" t="s">
        <v>325</v>
      </c>
      <c r="X63" s="8" t="s">
        <v>50</v>
      </c>
      <c r="Y63" s="2" t="s">
        <v>309</v>
      </c>
      <c r="Z63" s="2" t="s">
        <v>50</v>
      </c>
      <c r="AA63" s="18"/>
      <c r="AB63" s="2" t="s">
        <v>50</v>
      </c>
    </row>
    <row r="64" spans="1:28" ht="30" customHeight="1">
      <c r="A64" s="70" t="s">
        <v>487</v>
      </c>
      <c r="B64" s="70" t="s">
        <v>486</v>
      </c>
      <c r="C64" s="70" t="s">
        <v>156</v>
      </c>
      <c r="D64" s="41" t="s">
        <v>147</v>
      </c>
      <c r="E64" s="42">
        <v>0</v>
      </c>
      <c r="F64" s="70" t="s">
        <v>50</v>
      </c>
      <c r="G64" s="42">
        <v>0</v>
      </c>
      <c r="H64" s="70" t="s">
        <v>50</v>
      </c>
      <c r="I64" s="42">
        <v>0</v>
      </c>
      <c r="J64" s="70" t="s">
        <v>50</v>
      </c>
      <c r="K64" s="42">
        <v>0</v>
      </c>
      <c r="L64" s="70" t="s">
        <v>50</v>
      </c>
      <c r="M64" s="42">
        <v>0</v>
      </c>
      <c r="N64" s="70" t="s">
        <v>50</v>
      </c>
      <c r="O64" s="42">
        <v>0</v>
      </c>
      <c r="P64" s="42">
        <v>187069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70" t="s">
        <v>326</v>
      </c>
      <c r="X64" s="70" t="s">
        <v>50</v>
      </c>
      <c r="Y64" s="2" t="s">
        <v>309</v>
      </c>
      <c r="Z64" s="2" t="s">
        <v>52</v>
      </c>
      <c r="AA64" s="2" t="s">
        <v>50</v>
      </c>
    </row>
    <row r="65" spans="1:28" ht="30" customHeight="1">
      <c r="A65" s="8" t="s">
        <v>192</v>
      </c>
      <c r="B65" s="8" t="s">
        <v>190</v>
      </c>
      <c r="C65" s="8" t="s">
        <v>191</v>
      </c>
      <c r="D65" s="16" t="s">
        <v>147</v>
      </c>
      <c r="E65" s="17">
        <v>0</v>
      </c>
      <c r="F65" s="8" t="s">
        <v>50</v>
      </c>
      <c r="G65" s="17">
        <v>0</v>
      </c>
      <c r="H65" s="8" t="s">
        <v>50</v>
      </c>
      <c r="I65" s="17">
        <v>0</v>
      </c>
      <c r="J65" s="8" t="s">
        <v>50</v>
      </c>
      <c r="K65" s="17">
        <v>0</v>
      </c>
      <c r="L65" s="8" t="s">
        <v>50</v>
      </c>
      <c r="M65" s="17">
        <v>0</v>
      </c>
      <c r="N65" s="8" t="s">
        <v>50</v>
      </c>
      <c r="O65" s="17">
        <v>0</v>
      </c>
      <c r="P65" s="17">
        <v>167882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70" t="s">
        <v>688</v>
      </c>
      <c r="X65" s="8" t="s">
        <v>50</v>
      </c>
      <c r="Y65" s="2" t="s">
        <v>309</v>
      </c>
      <c r="Z65" s="2" t="s">
        <v>50</v>
      </c>
      <c r="AA65" s="18"/>
      <c r="AB65" s="2" t="s">
        <v>50</v>
      </c>
    </row>
    <row r="66" spans="1:28" ht="27" customHeight="1">
      <c r="B66" s="24" t="s">
        <v>697</v>
      </c>
      <c r="C66" s="24" t="s">
        <v>698</v>
      </c>
      <c r="D66" s="95" t="s">
        <v>702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7"/>
      <c r="V66" s="97"/>
      <c r="W66" s="96"/>
      <c r="X66" s="96"/>
    </row>
    <row r="67" spans="1:28" ht="27" customHeight="1">
      <c r="B67" s="24"/>
      <c r="C67" s="24" t="s">
        <v>699</v>
      </c>
      <c r="D67" s="95" t="s">
        <v>702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7"/>
      <c r="V67" s="97"/>
      <c r="W67" s="96"/>
      <c r="X67" s="96"/>
    </row>
    <row r="68" spans="1:28" ht="27" customHeight="1">
      <c r="B68" s="24"/>
      <c r="C68" s="24" t="s">
        <v>700</v>
      </c>
      <c r="D68" s="95" t="s">
        <v>702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7"/>
      <c r="V68" s="97"/>
      <c r="W68" s="96"/>
      <c r="X68" s="96"/>
    </row>
    <row r="69" spans="1:28" ht="27" customHeight="1">
      <c r="B69" s="24"/>
      <c r="C69" s="24" t="s">
        <v>701</v>
      </c>
      <c r="D69" s="95" t="s">
        <v>702</v>
      </c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7"/>
      <c r="V69" s="97"/>
      <c r="W69" s="96"/>
      <c r="X69" s="96"/>
    </row>
    <row r="70" spans="1:28">
      <c r="U70" s="98"/>
      <c r="V70" s="98"/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3" type="noConversion"/>
  <pageMargins left="0.78740157480314954" right="0" top="0.39370078740157477" bottom="0.39370078740157477" header="0" footer="0"/>
  <pageSetup paperSize="9" scale="4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382</v>
      </c>
    </row>
    <row r="2" spans="1:7">
      <c r="A2" s="1" t="s">
        <v>383</v>
      </c>
      <c r="B2" t="s">
        <v>215</v>
      </c>
    </row>
    <row r="3" spans="1:7">
      <c r="A3" s="1" t="s">
        <v>384</v>
      </c>
      <c r="B3" t="s">
        <v>385</v>
      </c>
    </row>
    <row r="4" spans="1:7">
      <c r="A4" s="1" t="s">
        <v>386</v>
      </c>
      <c r="B4">
        <v>5</v>
      </c>
    </row>
    <row r="5" spans="1:7">
      <c r="A5" s="1" t="s">
        <v>387</v>
      </c>
      <c r="B5">
        <v>5</v>
      </c>
    </row>
    <row r="6" spans="1:7">
      <c r="A6" s="1" t="s">
        <v>388</v>
      </c>
      <c r="B6" t="s">
        <v>389</v>
      </c>
    </row>
    <row r="7" spans="1:7">
      <c r="A7" s="1" t="s">
        <v>390</v>
      </c>
      <c r="B7" t="s">
        <v>276</v>
      </c>
      <c r="C7" t="s">
        <v>52</v>
      </c>
    </row>
    <row r="8" spans="1:7">
      <c r="A8" s="1" t="s">
        <v>391</v>
      </c>
      <c r="B8" t="s">
        <v>276</v>
      </c>
      <c r="C8">
        <v>2</v>
      </c>
    </row>
    <row r="9" spans="1:7">
      <c r="A9" s="1" t="s">
        <v>392</v>
      </c>
      <c r="B9" t="s">
        <v>277</v>
      </c>
      <c r="C9" t="s">
        <v>279</v>
      </c>
      <c r="D9" t="s">
        <v>280</v>
      </c>
      <c r="E9" t="s">
        <v>281</v>
      </c>
      <c r="F9" t="s">
        <v>282</v>
      </c>
      <c r="G9" t="s">
        <v>393</v>
      </c>
    </row>
    <row r="10" spans="1:7">
      <c r="A10" s="1" t="s">
        <v>394</v>
      </c>
      <c r="B10">
        <v>1118</v>
      </c>
      <c r="C10">
        <v>0</v>
      </c>
      <c r="D10">
        <v>0</v>
      </c>
    </row>
    <row r="11" spans="1:7">
      <c r="A11" s="1" t="s">
        <v>395</v>
      </c>
      <c r="B11" t="s">
        <v>396</v>
      </c>
      <c r="C11">
        <v>4</v>
      </c>
    </row>
    <row r="12" spans="1:7">
      <c r="A12" s="1" t="s">
        <v>397</v>
      </c>
      <c r="B12" t="s">
        <v>396</v>
      </c>
      <c r="C12">
        <v>4</v>
      </c>
    </row>
    <row r="13" spans="1:7">
      <c r="A13" s="1" t="s">
        <v>398</v>
      </c>
      <c r="B13" t="s">
        <v>396</v>
      </c>
      <c r="C13">
        <v>3</v>
      </c>
    </row>
    <row r="14" spans="1:7">
      <c r="A14" s="1" t="s">
        <v>399</v>
      </c>
      <c r="B14" t="s">
        <v>276</v>
      </c>
      <c r="C14">
        <v>5</v>
      </c>
    </row>
    <row r="15" spans="1:7">
      <c r="A15" s="1" t="s">
        <v>400</v>
      </c>
      <c r="B15" t="s">
        <v>215</v>
      </c>
      <c r="C15" t="s">
        <v>401</v>
      </c>
      <c r="D15" t="s">
        <v>401</v>
      </c>
      <c r="E15" t="s">
        <v>401</v>
      </c>
      <c r="F15">
        <v>1</v>
      </c>
    </row>
    <row r="16" spans="1:7">
      <c r="A16" s="1" t="s">
        <v>402</v>
      </c>
      <c r="B16">
        <v>1.1100000000000001</v>
      </c>
      <c r="C16">
        <v>1.1200000000000001</v>
      </c>
    </row>
    <row r="17" spans="1:13">
      <c r="A17" s="1" t="s">
        <v>403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404</v>
      </c>
      <c r="B18">
        <v>1.25</v>
      </c>
      <c r="C18">
        <v>1.071</v>
      </c>
    </row>
    <row r="19" spans="1:13">
      <c r="A19" s="1" t="s">
        <v>405</v>
      </c>
    </row>
    <row r="20" spans="1:13">
      <c r="A20" s="1" t="s">
        <v>406</v>
      </c>
      <c r="B20" s="1" t="s">
        <v>276</v>
      </c>
      <c r="C20">
        <v>1</v>
      </c>
    </row>
    <row r="21" spans="1:13">
      <c r="A21" t="s">
        <v>274</v>
      </c>
      <c r="B21" t="s">
        <v>407</v>
      </c>
      <c r="C21" t="s">
        <v>408</v>
      </c>
    </row>
    <row r="22" spans="1:13">
      <c r="A22">
        <v>1</v>
      </c>
      <c r="B22" s="1" t="s">
        <v>409</v>
      </c>
      <c r="C22" s="1" t="s">
        <v>338</v>
      </c>
    </row>
    <row r="23" spans="1:13">
      <c r="A23">
        <v>2</v>
      </c>
      <c r="B23" s="1" t="s">
        <v>410</v>
      </c>
      <c r="C23" s="1" t="s">
        <v>411</v>
      </c>
    </row>
    <row r="24" spans="1:13">
      <c r="A24">
        <v>3</v>
      </c>
      <c r="B24" s="1" t="s">
        <v>412</v>
      </c>
      <c r="C24" s="1" t="s">
        <v>413</v>
      </c>
    </row>
    <row r="25" spans="1:13">
      <c r="A25">
        <v>4</v>
      </c>
      <c r="B25" s="1" t="s">
        <v>414</v>
      </c>
      <c r="C25" s="1" t="s">
        <v>415</v>
      </c>
    </row>
    <row r="26" spans="1:13">
      <c r="A26">
        <v>5</v>
      </c>
      <c r="B26" s="1" t="s">
        <v>416</v>
      </c>
      <c r="C26" s="1" t="s">
        <v>50</v>
      </c>
    </row>
    <row r="27" spans="1:13">
      <c r="A27">
        <v>6</v>
      </c>
      <c r="B27" s="1" t="s">
        <v>372</v>
      </c>
      <c r="C27" s="1" t="s">
        <v>371</v>
      </c>
    </row>
    <row r="28" spans="1:13">
      <c r="A28">
        <v>7</v>
      </c>
      <c r="B28" s="1" t="s">
        <v>417</v>
      </c>
      <c r="C28" s="1" t="s">
        <v>50</v>
      </c>
    </row>
    <row r="29" spans="1:13">
      <c r="A29">
        <v>8</v>
      </c>
      <c r="B29" s="1" t="s">
        <v>417</v>
      </c>
      <c r="C29" s="1" t="s">
        <v>50</v>
      </c>
    </row>
    <row r="30" spans="1:13">
      <c r="A30">
        <v>9</v>
      </c>
      <c r="B30" s="1" t="s">
        <v>417</v>
      </c>
      <c r="C30" s="1" t="s">
        <v>50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</vt:lpstr>
      <vt:lpstr>공종별집계표</vt:lpstr>
      <vt:lpstr>공종별내역서_건축</vt:lpstr>
      <vt:lpstr>일위대가목록_건축</vt:lpstr>
      <vt:lpstr>일위대가_건축</vt:lpstr>
      <vt:lpstr>단가대비표_건축</vt:lpstr>
      <vt:lpstr> 공사설정 </vt:lpstr>
      <vt:lpstr>Sheet1</vt:lpstr>
      <vt:lpstr>공종별내역서_건축!Print_Area</vt:lpstr>
      <vt:lpstr>공종별집계표!Print_Area</vt:lpstr>
      <vt:lpstr>단가대비표_건축!Print_Area</vt:lpstr>
      <vt:lpstr>일위대가_건축!Print_Area</vt:lpstr>
      <vt:lpstr>일위대가목록_건축!Print_Area</vt:lpstr>
      <vt:lpstr>공종별내역서_건축!Print_Titles</vt:lpstr>
      <vt:lpstr>공종별집계표!Print_Titles</vt:lpstr>
      <vt:lpstr>단가대비표_건축!Print_Titles</vt:lpstr>
      <vt:lpstr>원가계산서!Print_Titles</vt:lpstr>
      <vt:lpstr>일위대가_건축!Print_Titles</vt:lpstr>
      <vt:lpstr>일위대가목록_건축!Print_Titles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ssss</dc:creator>
  <cp:lastModifiedBy>user</cp:lastModifiedBy>
  <cp:lastPrinted>2019-11-08T07:50:53Z</cp:lastPrinted>
  <dcterms:created xsi:type="dcterms:W3CDTF">2019-07-26T14:59:47Z</dcterms:created>
  <dcterms:modified xsi:type="dcterms:W3CDTF">2020-03-24T07:59:07Z</dcterms:modified>
</cp:coreProperties>
</file>