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50.44\예술지원팀\2. 경기예술인지원센터(2024)\2-2. 경기도 예술인의 집\09.건축기계공사\"/>
    </mc:Choice>
  </mc:AlternateContent>
  <bookViews>
    <workbookView xWindow="0" yWindow="0" windowWidth="31560" windowHeight="17460"/>
  </bookViews>
  <sheets>
    <sheet name="원가계산서(건축)" sheetId="10" r:id="rId1"/>
    <sheet name="공종별집계표" sheetId="9" r:id="rId2"/>
    <sheet name="공종별내역서" sheetId="8" r:id="rId3"/>
    <sheet name="일위대가목록" sheetId="7" r:id="rId4"/>
    <sheet name="중기단가목록" sheetId="5" r:id="rId5"/>
    <sheet name="중기단가산출서" sheetId="4" r:id="rId6"/>
    <sheet name="단가대비표" sheetId="3" r:id="rId7"/>
  </sheets>
  <externalReferences>
    <externalReference r:id="rId8"/>
    <externalReference r:id="rId9"/>
    <externalReference r:id="rId10"/>
    <externalReference r:id="rId11"/>
  </externalReferences>
  <definedNames>
    <definedName name="B">#REF!</definedName>
    <definedName name="CELLNOTE4">[1]노무비!#REF!</definedName>
    <definedName name="CELLNOTE5">[2]노무비!#REF!</definedName>
    <definedName name="CELLNOTE6">[1]노무비!#REF!</definedName>
    <definedName name="CR">#REF!</definedName>
    <definedName name="CRa">#REF!</definedName>
    <definedName name="CRb">#REF!</definedName>
    <definedName name="_xlnm.Database">#REF!</definedName>
    <definedName name="GONGJONG">#REF!</definedName>
    <definedName name="Main">#REF!</definedName>
    <definedName name="MAINPART">#REF!</definedName>
    <definedName name="mf">#REF!</definedName>
    <definedName name="_xlnm.Print_Area" localSheetId="2">공종별내역서!$A$1:$M$716</definedName>
    <definedName name="_xlnm.Print_Area" localSheetId="1">공종별집계표!$A$1:$M$46</definedName>
    <definedName name="_xlnm.Print_Area" localSheetId="6">단가대비표!$A$1:$X$125</definedName>
    <definedName name="_xlnm.Print_Area" localSheetId="3">일위대가목록!$A$1:$M$124</definedName>
    <definedName name="_xlnm.Print_Area" localSheetId="4">중기단가목록!$A$1:$J$4</definedName>
    <definedName name="_xlnm.Print_Area" localSheetId="5">중기단가산출서!$A$1:$F$73</definedName>
    <definedName name="_xlnm.Print_Area">#REF!</definedName>
    <definedName name="PRINT_AREA_MI">#REF!</definedName>
    <definedName name="_xlnm.Print_Titles" localSheetId="2">공종별내역서!$1:$3</definedName>
    <definedName name="_xlnm.Print_Titles" localSheetId="1">공종별집계표!$1:$4</definedName>
    <definedName name="_xlnm.Print_Titles" localSheetId="6">단가대비표!$1:$4</definedName>
    <definedName name="_xlnm.Print_Titles" localSheetId="0">'원가계산서(건축)'!$1:$3</definedName>
    <definedName name="_xlnm.Print_Titles" localSheetId="3">일위대가목록!$1:$3</definedName>
    <definedName name="_xlnm.Print_Titles" localSheetId="4">중기단가목록!$1:$3</definedName>
    <definedName name="_xlnm.Print_Titles" localSheetId="5">중기단가산출서!$1:$3</definedName>
    <definedName name="SChonsei">#REF!</definedName>
    <definedName name="SubDic">#REF!</definedName>
    <definedName name="TChonsei">#REF!</definedName>
    <definedName name="TDeposit">#REF!</definedName>
    <definedName name="TRent">#REF!</definedName>
    <definedName name="ㄹㄴㅇㄹㄴㅇㄹ">'[3]인원계획-미화'!#REF!</definedName>
    <definedName name="반대탭">[4]시설장비!#REF!</definedName>
    <definedName name="연봉">'[3]인원계획-미화'!#REF!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2" i="9" l="1"/>
  <c r="U33" i="9"/>
  <c r="U35" i="9"/>
  <c r="U38" i="9"/>
  <c r="U40" i="9"/>
  <c r="U41" i="9"/>
  <c r="U42" i="9"/>
  <c r="U43" i="9"/>
  <c r="U44" i="9"/>
  <c r="U45" i="9"/>
  <c r="AW716" i="8" l="1"/>
  <c r="AW715" i="8"/>
  <c r="AW714" i="8"/>
  <c r="AW713" i="8"/>
  <c r="AW712" i="8"/>
  <c r="AW711" i="8"/>
  <c r="AW710" i="8"/>
  <c r="AW709" i="8"/>
  <c r="AW708" i="8"/>
  <c r="AW707" i="8"/>
  <c r="AW706" i="8"/>
  <c r="AW705" i="8"/>
  <c r="AW704" i="8"/>
  <c r="AW703" i="8"/>
  <c r="AW702" i="8"/>
  <c r="AW701" i="8"/>
  <c r="AW700" i="8"/>
  <c r="AW699" i="8"/>
  <c r="AW698" i="8"/>
  <c r="AW697" i="8"/>
  <c r="AW696" i="8"/>
  <c r="AW695" i="8"/>
  <c r="AW694" i="8"/>
  <c r="AW692" i="8"/>
  <c r="AW691" i="8"/>
  <c r="AW690" i="8"/>
  <c r="AW689" i="8"/>
  <c r="AW688" i="8"/>
  <c r="AW687" i="8"/>
  <c r="AW686" i="8"/>
  <c r="AW685" i="8"/>
  <c r="AW684" i="8"/>
  <c r="AW683" i="8"/>
  <c r="AW682" i="8"/>
  <c r="AW681" i="8"/>
  <c r="AW680" i="8"/>
  <c r="AW679" i="8"/>
  <c r="AW678" i="8"/>
  <c r="AW677" i="8"/>
  <c r="AW676" i="8"/>
  <c r="AW675" i="8"/>
  <c r="AW674" i="8"/>
  <c r="AW673" i="8"/>
  <c r="AW671" i="8"/>
  <c r="AW669" i="8"/>
  <c r="AW668" i="8"/>
  <c r="AW667" i="8"/>
  <c r="AW666" i="8"/>
  <c r="AW665" i="8"/>
  <c r="AW664" i="8"/>
  <c r="AW663" i="8"/>
  <c r="AW662" i="8"/>
  <c r="AW661" i="8"/>
  <c r="AW660" i="8"/>
  <c r="AW659" i="8"/>
  <c r="AW658" i="8"/>
  <c r="AW657" i="8"/>
  <c r="AW656" i="8"/>
  <c r="AW655" i="8"/>
  <c r="AW654" i="8"/>
  <c r="AW653" i="8"/>
  <c r="AW652" i="8"/>
  <c r="AW651" i="8"/>
  <c r="AW650" i="8"/>
  <c r="AW648" i="8"/>
  <c r="AW646" i="8"/>
  <c r="AW645" i="8"/>
  <c r="AW644" i="8"/>
  <c r="AW643" i="8"/>
  <c r="AW642" i="8"/>
  <c r="AW641" i="8"/>
  <c r="AW640" i="8"/>
  <c r="AW639" i="8"/>
  <c r="AW638" i="8"/>
  <c r="AW637" i="8"/>
  <c r="AW636" i="8"/>
  <c r="AW635" i="8"/>
  <c r="AW634" i="8"/>
  <c r="AW633" i="8"/>
  <c r="AW632" i="8"/>
  <c r="AW631" i="8"/>
  <c r="AW630" i="8"/>
  <c r="AW629" i="8"/>
  <c r="AW628" i="8"/>
  <c r="AW627" i="8"/>
  <c r="AW625" i="8"/>
  <c r="AW624" i="8"/>
  <c r="AW623" i="8"/>
  <c r="AW622" i="8"/>
  <c r="AW621" i="8"/>
  <c r="AW620" i="8"/>
  <c r="AW619" i="8"/>
  <c r="AW618" i="8"/>
  <c r="AW617" i="8"/>
  <c r="AW616" i="8"/>
  <c r="AW615" i="8"/>
  <c r="AW614" i="8"/>
  <c r="AW613" i="8"/>
  <c r="AW612" i="8"/>
  <c r="AW611" i="8"/>
  <c r="AW610" i="8"/>
  <c r="AW609" i="8"/>
  <c r="AW608" i="8"/>
  <c r="AW607" i="8"/>
  <c r="AW606" i="8"/>
  <c r="AW605" i="8"/>
  <c r="AW604" i="8"/>
  <c r="AW603" i="8"/>
  <c r="AW602" i="8"/>
  <c r="AW600" i="8"/>
  <c r="AW599" i="8"/>
  <c r="AW598" i="8"/>
  <c r="AW597" i="8"/>
  <c r="AW596" i="8"/>
  <c r="AW595" i="8"/>
  <c r="AW594" i="8"/>
  <c r="AW593" i="8"/>
  <c r="AW592" i="8"/>
  <c r="AW591" i="8"/>
  <c r="AW590" i="8"/>
  <c r="AW589" i="8"/>
  <c r="AW588" i="8"/>
  <c r="AW587" i="8"/>
  <c r="AW586" i="8"/>
  <c r="AW585" i="8"/>
  <c r="AW579" i="8"/>
  <c r="AW577" i="8"/>
  <c r="AW576" i="8"/>
  <c r="AW575" i="8"/>
  <c r="AW574" i="8"/>
  <c r="AW573" i="8"/>
  <c r="AW572" i="8"/>
  <c r="AW571" i="8"/>
  <c r="AW570" i="8"/>
  <c r="AW569" i="8"/>
  <c r="AW568" i="8"/>
  <c r="AW567" i="8"/>
  <c r="AW566" i="8"/>
  <c r="AW565" i="8"/>
  <c r="AW560" i="8"/>
  <c r="AW559" i="8"/>
  <c r="AW558" i="8"/>
  <c r="AW556" i="8"/>
  <c r="AW554" i="8"/>
  <c r="AW553" i="8"/>
  <c r="AW552" i="8"/>
  <c r="AW551" i="8"/>
  <c r="AW550" i="8"/>
  <c r="AW549" i="8"/>
  <c r="AW548" i="8"/>
  <c r="AW547" i="8"/>
  <c r="AW546" i="8"/>
  <c r="AW545" i="8"/>
  <c r="AW544" i="8"/>
  <c r="AW543" i="8"/>
  <c r="AW542" i="8"/>
  <c r="AW541" i="8"/>
  <c r="AW540" i="8"/>
  <c r="AW539" i="8"/>
  <c r="AW538" i="8"/>
  <c r="AW537" i="8"/>
  <c r="AW536" i="8"/>
  <c r="AW533" i="8"/>
  <c r="AW531" i="8"/>
  <c r="AW530" i="8"/>
  <c r="AW529" i="8"/>
  <c r="AW528" i="8"/>
  <c r="AW527" i="8"/>
  <c r="AW526" i="8"/>
  <c r="AW525" i="8"/>
  <c r="AW524" i="8"/>
  <c r="AW523" i="8"/>
  <c r="AW522" i="8"/>
  <c r="AW521" i="8"/>
  <c r="AW520" i="8"/>
  <c r="AW519" i="8"/>
  <c r="AW518" i="8"/>
  <c r="AW517" i="8"/>
  <c r="AW516" i="8"/>
  <c r="AW515" i="8"/>
  <c r="AW510" i="8"/>
  <c r="AW508" i="8"/>
  <c r="AW507" i="8"/>
  <c r="AW506" i="8"/>
  <c r="AW505" i="8"/>
  <c r="AW504" i="8"/>
  <c r="AW503" i="8"/>
  <c r="AW502" i="8"/>
  <c r="AW501" i="8"/>
  <c r="AW500" i="8"/>
  <c r="AW499" i="8"/>
  <c r="AW498" i="8"/>
  <c r="AW497" i="8"/>
  <c r="AW496" i="8"/>
  <c r="AW495" i="8"/>
  <c r="AW494" i="8"/>
  <c r="AW487" i="8"/>
  <c r="AW485" i="8"/>
  <c r="AW484" i="8"/>
  <c r="AW483" i="8"/>
  <c r="AW482" i="8"/>
  <c r="AW481" i="8"/>
  <c r="AW480" i="8"/>
  <c r="AW479" i="8"/>
  <c r="AW478" i="8"/>
  <c r="AW477" i="8"/>
  <c r="AW476" i="8"/>
  <c r="AW475" i="8"/>
  <c r="AW474" i="8"/>
  <c r="AW473" i="8"/>
  <c r="AW472" i="8"/>
  <c r="AW471" i="8"/>
  <c r="AW470" i="8"/>
  <c r="AW469" i="8"/>
  <c r="AW468" i="8"/>
  <c r="AW467" i="8"/>
  <c r="AW464" i="8"/>
  <c r="AW463" i="8"/>
  <c r="AW462" i="8"/>
  <c r="AW461" i="8"/>
  <c r="AW460" i="8"/>
  <c r="AW459" i="8"/>
  <c r="AW458" i="8"/>
  <c r="AW457" i="8"/>
  <c r="AW456" i="8"/>
  <c r="AW455" i="8"/>
  <c r="AW454" i="8"/>
  <c r="AW453" i="8"/>
  <c r="AW452" i="8"/>
  <c r="AW451" i="8"/>
  <c r="AW450" i="8"/>
  <c r="AW449" i="8"/>
  <c r="AW448" i="8"/>
  <c r="AW447" i="8"/>
  <c r="AW446" i="8"/>
  <c r="AW445" i="8"/>
  <c r="AW444" i="8"/>
  <c r="AW443" i="8"/>
  <c r="AW442" i="8"/>
  <c r="AW441" i="8"/>
  <c r="AW439" i="8"/>
  <c r="AW438" i="8"/>
  <c r="AW437" i="8"/>
  <c r="AW436" i="8"/>
  <c r="AW435" i="8"/>
  <c r="AW434" i="8"/>
  <c r="AW433" i="8"/>
  <c r="AW432" i="8"/>
  <c r="AW431" i="8"/>
  <c r="AW430" i="8"/>
  <c r="AW429" i="8"/>
  <c r="AW428" i="8"/>
  <c r="AW427" i="8"/>
  <c r="AW426" i="8"/>
  <c r="AW425" i="8"/>
  <c r="AW424" i="8"/>
  <c r="AW423" i="8"/>
  <c r="AW422" i="8"/>
  <c r="AW421" i="8"/>
  <c r="AW418" i="8"/>
  <c r="AW416" i="8"/>
  <c r="AW415" i="8"/>
  <c r="AW414" i="8"/>
  <c r="AW413" i="8"/>
  <c r="AW412" i="8"/>
  <c r="AW411" i="8"/>
  <c r="AW410" i="8"/>
  <c r="AW409" i="8"/>
  <c r="AW408" i="8"/>
  <c r="AW407" i="8"/>
  <c r="AW406" i="8"/>
  <c r="AW405" i="8"/>
  <c r="AW400" i="8"/>
  <c r="AW399" i="8"/>
  <c r="AW398" i="8"/>
  <c r="AW395" i="8"/>
  <c r="AW393" i="8"/>
  <c r="AW392" i="8"/>
  <c r="AW391" i="8"/>
  <c r="AW390" i="8"/>
  <c r="AW389" i="8"/>
  <c r="AW388" i="8"/>
  <c r="AW387" i="8"/>
  <c r="AW386" i="8"/>
  <c r="AW385" i="8"/>
  <c r="AW384" i="8"/>
  <c r="AW383" i="8"/>
  <c r="AW382" i="8"/>
  <c r="AW381" i="8"/>
  <c r="AW380" i="8"/>
  <c r="AW379" i="8"/>
  <c r="AW378" i="8"/>
  <c r="AW377" i="8"/>
  <c r="AW376" i="8"/>
  <c r="AW375" i="8"/>
  <c r="AW374" i="8"/>
  <c r="AW372" i="8"/>
  <c r="AW370" i="8"/>
  <c r="AW369" i="8"/>
  <c r="AW368" i="8"/>
  <c r="AW367" i="8"/>
  <c r="AW366" i="8"/>
  <c r="AW365" i="8"/>
  <c r="AW364" i="8"/>
  <c r="AW363" i="8"/>
  <c r="AW362" i="8"/>
  <c r="AW361" i="8"/>
  <c r="AW360" i="8"/>
  <c r="AW359" i="8"/>
  <c r="AW358" i="8"/>
  <c r="AW357" i="8"/>
  <c r="AW356" i="8"/>
  <c r="AW355" i="8"/>
  <c r="AW354" i="8"/>
  <c r="AW353" i="8"/>
  <c r="AW350" i="8"/>
  <c r="AW349" i="8"/>
  <c r="AW347" i="8"/>
  <c r="AW346" i="8"/>
  <c r="AW345" i="8"/>
  <c r="AW344" i="8"/>
  <c r="AW343" i="8"/>
  <c r="AW342" i="8"/>
  <c r="AW341" i="8"/>
  <c r="AW340" i="8"/>
  <c r="AW339" i="8"/>
  <c r="AW338" i="8"/>
  <c r="AW337" i="8"/>
  <c r="AW336" i="8"/>
  <c r="AW335" i="8"/>
  <c r="AW334" i="8"/>
  <c r="AW333" i="8"/>
  <c r="AW332" i="8"/>
  <c r="AW331" i="8"/>
  <c r="AW330" i="8"/>
  <c r="AW329" i="8"/>
  <c r="AW326" i="8"/>
  <c r="AW324" i="8"/>
  <c r="AW323" i="8"/>
  <c r="AW322" i="8"/>
  <c r="AW321" i="8"/>
  <c r="AW320" i="8"/>
  <c r="AW319" i="8"/>
  <c r="AW318" i="8"/>
  <c r="AW317" i="8"/>
  <c r="AW316" i="8"/>
  <c r="AW315" i="8"/>
  <c r="AW314" i="8"/>
  <c r="AW313" i="8"/>
  <c r="AW312" i="8"/>
  <c r="AW311" i="8"/>
  <c r="AW310" i="8"/>
  <c r="AW309" i="8"/>
  <c r="AW308" i="8"/>
  <c r="AW307" i="8"/>
  <c r="AW306" i="8"/>
  <c r="AW304" i="8"/>
  <c r="AW303" i="8"/>
  <c r="AW301" i="8"/>
  <c r="AW300" i="8"/>
  <c r="AW299" i="8"/>
  <c r="AW298" i="8"/>
  <c r="AW297" i="8"/>
  <c r="AW296" i="8"/>
  <c r="AW295" i="8"/>
  <c r="AW294" i="8"/>
  <c r="AW293" i="8"/>
  <c r="AW292" i="8"/>
  <c r="AW291" i="8"/>
  <c r="AW290" i="8"/>
  <c r="AW289" i="8"/>
  <c r="AW288" i="8"/>
  <c r="AW287" i="8"/>
  <c r="AW286" i="8"/>
  <c r="AW285" i="8"/>
  <c r="AW284" i="8"/>
  <c r="AW283" i="8"/>
  <c r="AW280" i="8"/>
  <c r="AW279" i="8"/>
  <c r="AW278" i="8"/>
  <c r="AW277" i="8"/>
  <c r="AW276" i="8"/>
  <c r="AW275" i="8"/>
  <c r="AW274" i="8"/>
  <c r="AW273" i="8"/>
  <c r="AW272" i="8"/>
  <c r="AW271" i="8"/>
  <c r="AW270" i="8"/>
  <c r="AW269" i="8"/>
  <c r="AW268" i="8"/>
  <c r="AW267" i="8"/>
  <c r="AW266" i="8"/>
  <c r="AW265" i="8"/>
  <c r="AW264" i="8"/>
  <c r="AW263" i="8"/>
  <c r="AW262" i="8"/>
  <c r="AW261" i="8"/>
  <c r="AW260" i="8"/>
  <c r="AW259" i="8"/>
  <c r="AW258" i="8"/>
  <c r="AW257" i="8"/>
  <c r="AW255" i="8"/>
  <c r="AW254" i="8"/>
  <c r="AW253" i="8"/>
  <c r="AW252" i="8"/>
  <c r="AW251" i="8"/>
  <c r="AW250" i="8"/>
  <c r="AW249" i="8"/>
  <c r="AW248" i="8"/>
  <c r="AW247" i="8"/>
  <c r="AW246" i="8"/>
  <c r="AW245" i="8"/>
  <c r="AW244" i="8"/>
  <c r="AW243" i="8"/>
  <c r="AW242" i="8"/>
  <c r="AW241" i="8"/>
  <c r="AW240" i="8"/>
  <c r="AW239" i="8"/>
  <c r="AW238" i="8"/>
  <c r="AW234" i="8"/>
  <c r="AW233" i="8"/>
  <c r="AW232" i="8"/>
  <c r="AW231" i="8"/>
  <c r="AW230" i="8"/>
  <c r="AW229" i="8"/>
  <c r="AW228" i="8"/>
  <c r="AW227" i="8"/>
  <c r="AW226" i="8"/>
  <c r="AW225" i="8"/>
  <c r="AW224" i="8"/>
  <c r="AW223" i="8"/>
  <c r="AW222" i="8"/>
  <c r="AW221" i="8"/>
  <c r="AW220" i="8"/>
  <c r="AW219" i="8"/>
  <c r="AW218" i="8"/>
  <c r="AW217" i="8"/>
  <c r="AW216" i="8"/>
  <c r="AW215" i="8"/>
  <c r="AW214" i="8"/>
  <c r="AW213" i="8"/>
  <c r="AW212" i="8"/>
  <c r="AW211" i="8"/>
  <c r="AW209" i="8"/>
  <c r="AW208" i="8"/>
  <c r="AW207" i="8"/>
  <c r="AW206" i="8"/>
  <c r="AW205" i="8"/>
  <c r="AW204" i="8"/>
  <c r="AW203" i="8"/>
  <c r="AW202" i="8"/>
  <c r="AW201" i="8"/>
  <c r="AW200" i="8"/>
  <c r="AW199" i="8"/>
  <c r="AW198" i="8"/>
  <c r="AW197" i="8"/>
  <c r="AW196" i="8"/>
  <c r="AW189" i="8"/>
  <c r="AW188" i="8"/>
  <c r="AW186" i="8"/>
  <c r="AW185" i="8"/>
  <c r="AW184" i="8"/>
  <c r="AW183" i="8"/>
  <c r="AW182" i="8"/>
  <c r="AW181" i="8"/>
  <c r="AW180" i="8"/>
  <c r="AW179" i="8"/>
  <c r="AW178" i="8"/>
  <c r="AW177" i="8"/>
  <c r="AW176" i="8"/>
  <c r="AW175" i="8"/>
  <c r="AW174" i="8"/>
  <c r="AW173" i="8"/>
  <c r="AW172" i="8"/>
  <c r="AW171" i="8"/>
  <c r="AW162" i="8"/>
  <c r="AW161" i="8"/>
  <c r="AW160" i="8"/>
  <c r="AW159" i="8"/>
  <c r="AW155" i="8"/>
  <c r="AW154" i="8"/>
  <c r="AW153" i="8"/>
  <c r="AW152" i="8"/>
  <c r="AW151" i="8"/>
  <c r="AW150" i="8"/>
  <c r="AW142" i="8"/>
  <c r="AW140" i="8"/>
  <c r="AW139" i="8"/>
  <c r="AW138" i="8"/>
  <c r="AW137" i="8"/>
  <c r="AW136" i="8"/>
  <c r="AW135" i="8"/>
  <c r="AW134" i="8"/>
  <c r="AW133" i="8"/>
  <c r="AW132" i="8"/>
  <c r="AW131" i="8"/>
  <c r="AW130" i="8"/>
  <c r="AW129" i="8"/>
  <c r="AW128" i="8"/>
  <c r="AW127" i="8"/>
  <c r="AW126" i="8"/>
  <c r="AW125" i="8"/>
  <c r="AW124" i="8"/>
  <c r="AW119" i="8"/>
  <c r="AW117" i="8"/>
  <c r="AW116" i="8"/>
  <c r="AW115" i="8"/>
  <c r="AW114" i="8"/>
  <c r="AW113" i="8"/>
  <c r="AW112" i="8"/>
  <c r="AW111" i="8"/>
  <c r="AW97" i="8"/>
  <c r="AW96" i="8"/>
  <c r="AW94" i="8"/>
  <c r="AW93" i="8"/>
  <c r="AW92" i="8"/>
  <c r="AW91" i="8"/>
  <c r="AW90" i="8"/>
  <c r="AW89" i="8"/>
  <c r="AW88" i="8"/>
  <c r="AW87" i="8"/>
  <c r="AW86" i="8"/>
  <c r="AW85" i="8"/>
  <c r="AW84" i="8"/>
  <c r="AW83" i="8"/>
  <c r="AW82" i="8"/>
  <c r="AW81" i="8"/>
  <c r="AW80" i="8"/>
  <c r="AW79" i="8"/>
  <c r="AW78" i="8"/>
  <c r="AW77" i="8"/>
  <c r="AW76" i="8"/>
  <c r="AW73" i="8"/>
  <c r="AW71" i="8"/>
  <c r="AW70" i="8"/>
  <c r="AW69" i="8"/>
  <c r="AW68" i="8"/>
  <c r="AW67" i="8"/>
  <c r="AW66" i="8"/>
  <c r="AW65" i="8"/>
  <c r="AW64" i="8"/>
  <c r="AW54" i="8"/>
  <c r="AW53" i="8"/>
  <c r="AW52" i="8"/>
  <c r="AW51" i="8"/>
  <c r="AW50" i="8"/>
  <c r="AW48" i="8"/>
  <c r="AW47" i="8"/>
  <c r="AW46" i="8"/>
  <c r="AW45" i="8"/>
  <c r="AW44" i="8"/>
  <c r="AW43" i="8"/>
  <c r="AW42" i="8"/>
  <c r="AW41" i="8"/>
  <c r="AW40" i="8"/>
  <c r="AW39" i="8"/>
  <c r="AW38" i="8"/>
  <c r="AW37" i="8"/>
  <c r="AW36" i="8"/>
  <c r="AW35" i="8"/>
  <c r="AW34" i="8"/>
  <c r="AW33" i="8"/>
  <c r="AW32" i="8"/>
  <c r="AW31" i="8"/>
  <c r="AW30" i="8"/>
  <c r="AW27" i="8"/>
  <c r="AW25" i="8"/>
  <c r="AW24" i="8"/>
  <c r="AW23" i="8"/>
  <c r="AW22" i="8"/>
  <c r="AW21" i="8"/>
  <c r="AW20" i="8"/>
  <c r="AW19" i="8"/>
  <c r="AW18" i="8"/>
  <c r="AW17" i="8"/>
  <c r="AW16" i="8"/>
  <c r="AW15" i="8"/>
  <c r="AW14" i="8"/>
  <c r="AW13" i="8"/>
  <c r="AW12" i="8"/>
  <c r="AW11" i="8"/>
  <c r="AW10" i="8"/>
  <c r="AW9" i="8"/>
  <c r="AW8" i="8"/>
  <c r="F4" i="5" l="1"/>
  <c r="E4" i="5"/>
  <c r="G19" i="9"/>
  <c r="H19" i="9" s="1"/>
  <c r="I19" i="9"/>
  <c r="J19" i="9" s="1"/>
  <c r="E19" i="9" l="1"/>
  <c r="I21" i="9"/>
  <c r="J21" i="9" s="1"/>
  <c r="G24" i="9"/>
  <c r="H24" i="9" s="1"/>
  <c r="I16" i="9"/>
  <c r="J16" i="9" s="1"/>
  <c r="AW511" i="8"/>
  <c r="G27" i="9"/>
  <c r="H27" i="9" s="1"/>
  <c r="I27" i="9"/>
  <c r="J27" i="9" s="1"/>
  <c r="K19" i="9"/>
  <c r="F19" i="9"/>
  <c r="L19" i="9" s="1"/>
  <c r="U19" i="9" s="1"/>
  <c r="G16" i="9"/>
  <c r="H16" i="9" s="1"/>
  <c r="AW158" i="8"/>
  <c r="AW157" i="8"/>
  <c r="AW156" i="8"/>
  <c r="AW143" i="8"/>
  <c r="G21" i="9"/>
  <c r="H21" i="9" s="1"/>
  <c r="AW58" i="8" l="1"/>
  <c r="AW149" i="8"/>
  <c r="G29" i="9"/>
  <c r="H29" i="9" s="1"/>
  <c r="AW6" i="8"/>
  <c r="AW236" i="8"/>
  <c r="I29" i="9"/>
  <c r="J29" i="9" s="1"/>
  <c r="I18" i="9"/>
  <c r="J18" i="9" s="1"/>
  <c r="I8" i="9"/>
  <c r="J8" i="9" s="1"/>
  <c r="AW466" i="8"/>
  <c r="AW305" i="8"/>
  <c r="I26" i="9" l="1"/>
  <c r="J26" i="9" s="1"/>
  <c r="G8" i="9"/>
  <c r="H8" i="9" s="1"/>
  <c r="G14" i="9"/>
  <c r="H14" i="9" s="1"/>
  <c r="G25" i="9"/>
  <c r="H25" i="9" s="1"/>
  <c r="G22" i="9"/>
  <c r="H22" i="9" s="1"/>
  <c r="AW167" i="8"/>
  <c r="E16" i="9"/>
  <c r="AW402" i="8"/>
  <c r="AW397" i="8"/>
  <c r="AW404" i="8"/>
  <c r="E27" i="9"/>
  <c r="G23" i="9"/>
  <c r="H23" i="9" s="1"/>
  <c r="AW7" i="8"/>
  <c r="AW169" i="8"/>
  <c r="AW98" i="8"/>
  <c r="AW237" i="8"/>
  <c r="AW170" i="8"/>
  <c r="E21" i="9"/>
  <c r="AW325" i="8"/>
  <c r="G18" i="9"/>
  <c r="H18" i="9" s="1"/>
  <c r="I15" i="9"/>
  <c r="J15" i="9" s="1"/>
  <c r="AW564" i="8"/>
  <c r="AW147" i="8"/>
  <c r="AW562" i="8"/>
  <c r="AW165" i="8"/>
  <c r="AW647" i="8" l="1"/>
  <c r="AW626" i="8"/>
  <c r="G9" i="9"/>
  <c r="H9" i="9" s="1"/>
  <c r="G11" i="9"/>
  <c r="H11" i="9" s="1"/>
  <c r="E24" i="9"/>
  <c r="G20" i="9"/>
  <c r="H20" i="9" s="1"/>
  <c r="G15" i="9"/>
  <c r="H15" i="9" s="1"/>
  <c r="G26" i="9"/>
  <c r="H26" i="9" s="1"/>
  <c r="AW168" i="8"/>
  <c r="F21" i="9"/>
  <c r="L21" i="9" s="1"/>
  <c r="U21" i="9" s="1"/>
  <c r="K21" i="9"/>
  <c r="F27" i="9"/>
  <c r="L27" i="9" s="1"/>
  <c r="U27" i="9" s="1"/>
  <c r="K27" i="9"/>
  <c r="G12" i="9"/>
  <c r="H12" i="9" s="1"/>
  <c r="F16" i="9"/>
  <c r="L16" i="9" s="1"/>
  <c r="U16" i="9" s="1"/>
  <c r="K16" i="9"/>
  <c r="G17" i="9" l="1"/>
  <c r="H17" i="9" s="1"/>
  <c r="F24" i="9"/>
  <c r="U37" i="9"/>
  <c r="AW123" i="8"/>
  <c r="AW535" i="8"/>
  <c r="I11" i="9" l="1"/>
  <c r="J11" i="9" s="1"/>
  <c r="AW328" i="8"/>
  <c r="AW75" i="8"/>
  <c r="G28" i="9"/>
  <c r="H28" i="9" s="1"/>
  <c r="G13" i="9"/>
  <c r="H13" i="9" s="1"/>
  <c r="AW60" i="8"/>
  <c r="AW490" i="8"/>
  <c r="AW148" i="8"/>
  <c r="AW146" i="8"/>
  <c r="AW163" i="8"/>
  <c r="AW55" i="8"/>
  <c r="AW563" i="8"/>
  <c r="I24" i="9"/>
  <c r="AW489" i="8"/>
  <c r="AW166" i="8"/>
  <c r="AW403" i="8"/>
  <c r="AW63" i="8"/>
  <c r="G10" i="9"/>
  <c r="H10" i="9" s="1"/>
  <c r="I22" i="9" l="1"/>
  <c r="J22" i="9" s="1"/>
  <c r="AW394" i="8"/>
  <c r="AW373" i="8"/>
  <c r="G7" i="9"/>
  <c r="H7" i="9" s="1"/>
  <c r="G6" i="9" s="1"/>
  <c r="H6" i="9" s="1"/>
  <c r="G5" i="9" s="1"/>
  <c r="H5" i="9" s="1"/>
  <c r="E18" i="9"/>
  <c r="E22" i="9"/>
  <c r="AW492" i="8"/>
  <c r="E9" i="9"/>
  <c r="E8" i="9"/>
  <c r="E11" i="9"/>
  <c r="AW122" i="8"/>
  <c r="E20" i="9"/>
  <c r="J24" i="9"/>
  <c r="L24" i="9" s="1"/>
  <c r="U24" i="9" s="1"/>
  <c r="K24" i="9"/>
  <c r="E29" i="9"/>
  <c r="AW256" i="8" l="1"/>
  <c r="AW235" i="8"/>
  <c r="AW26" i="8"/>
  <c r="AW5" i="8"/>
  <c r="AW486" i="8"/>
  <c r="AW465" i="8"/>
  <c r="AW348" i="8"/>
  <c r="AW327" i="8"/>
  <c r="AW95" i="8"/>
  <c r="AW74" i="8"/>
  <c r="E8" i="10"/>
  <c r="F22" i="9"/>
  <c r="L22" i="9" s="1"/>
  <c r="U22" i="9" s="1"/>
  <c r="K22" i="9"/>
  <c r="AW561" i="8"/>
  <c r="AW582" i="8"/>
  <c r="K29" i="9"/>
  <c r="F29" i="9"/>
  <c r="F11" i="9"/>
  <c r="L11" i="9" s="1"/>
  <c r="U11" i="9" s="1"/>
  <c r="K11" i="9"/>
  <c r="F8" i="9"/>
  <c r="K8" i="9"/>
  <c r="AW420" i="8"/>
  <c r="F9" i="9"/>
  <c r="F20" i="9"/>
  <c r="AW401" i="8"/>
  <c r="E25" i="9"/>
  <c r="AW164" i="8"/>
  <c r="E14" i="9"/>
  <c r="E13" i="9"/>
  <c r="AW192" i="8"/>
  <c r="F18" i="9"/>
  <c r="K18" i="9"/>
  <c r="E15" i="10" l="1"/>
  <c r="E9" i="10"/>
  <c r="AW670" i="8"/>
  <c r="AW649" i="8"/>
  <c r="E17" i="10"/>
  <c r="E10" i="10"/>
  <c r="E12" i="10" s="1"/>
  <c r="E14" i="10"/>
  <c r="E16" i="10" s="1"/>
  <c r="L18" i="9"/>
  <c r="U18" i="9" s="1"/>
  <c r="AW121" i="8"/>
  <c r="AW488" i="8"/>
  <c r="AW61" i="8"/>
  <c r="AW62" i="8"/>
  <c r="AW194" i="8"/>
  <c r="F13" i="9"/>
  <c r="AW109" i="8"/>
  <c r="AW584" i="8"/>
  <c r="AW514" i="8"/>
  <c r="AW195" i="8"/>
  <c r="AW145" i="8"/>
  <c r="F14" i="9"/>
  <c r="L8" i="9"/>
  <c r="U8" i="9" s="1"/>
  <c r="F25" i="9"/>
  <c r="AW110" i="8"/>
  <c r="L29" i="9"/>
  <c r="U29" i="9" s="1"/>
  <c r="AW29" i="8"/>
  <c r="AW100" i="8"/>
  <c r="E13" i="10" l="1"/>
  <c r="AW580" i="8"/>
  <c r="AW493" i="8"/>
  <c r="AW99" i="8"/>
  <c r="AW193" i="8"/>
  <c r="AW281" i="8"/>
  <c r="I25" i="9"/>
  <c r="AW59" i="8"/>
  <c r="AW581" i="8"/>
  <c r="I23" i="9"/>
  <c r="J23" i="9" s="1"/>
  <c r="AW352" i="8"/>
  <c r="AW282" i="8"/>
  <c r="AW191" i="8"/>
  <c r="I14" i="9"/>
  <c r="AW578" i="8" l="1"/>
  <c r="AW557" i="8"/>
  <c r="AW417" i="8"/>
  <c r="AW396" i="8"/>
  <c r="AW187" i="8"/>
  <c r="AW144" i="8"/>
  <c r="AW555" i="8"/>
  <c r="AW534" i="8"/>
  <c r="AW509" i="8"/>
  <c r="AW491" i="8"/>
  <c r="I20" i="9"/>
  <c r="J20" i="9" s="1"/>
  <c r="AW302" i="8"/>
  <c r="J14" i="9"/>
  <c r="L14" i="9" s="1"/>
  <c r="U14" i="9" s="1"/>
  <c r="K14" i="9"/>
  <c r="I9" i="9"/>
  <c r="J25" i="9"/>
  <c r="L25" i="9" s="1"/>
  <c r="U25" i="9" s="1"/>
  <c r="K25" i="9"/>
  <c r="AW583" i="8"/>
  <c r="I13" i="9"/>
  <c r="U30" i="9"/>
  <c r="E26" i="9"/>
  <c r="E10" i="9"/>
  <c r="E15" i="9"/>
  <c r="AW210" i="8" l="1"/>
  <c r="AW190" i="8"/>
  <c r="AW141" i="8"/>
  <c r="AW120" i="8"/>
  <c r="AW601" i="8"/>
  <c r="AW440" i="8"/>
  <c r="AW419" i="8"/>
  <c r="AW49" i="8"/>
  <c r="AW28" i="8"/>
  <c r="K20" i="9"/>
  <c r="J9" i="9"/>
  <c r="K9" i="9"/>
  <c r="J13" i="9"/>
  <c r="L13" i="9" s="1"/>
  <c r="U13" i="9" s="1"/>
  <c r="K13" i="9"/>
  <c r="I17" i="9"/>
  <c r="J17" i="9" s="1"/>
  <c r="L20" i="9"/>
  <c r="U20" i="9" s="1"/>
  <c r="U34" i="9"/>
  <c r="F10" i="9"/>
  <c r="K15" i="9"/>
  <c r="F15" i="9"/>
  <c r="L15" i="9" s="1"/>
  <c r="U15" i="9" s="1"/>
  <c r="K26" i="9"/>
  <c r="F26" i="9"/>
  <c r="L26" i="9" s="1"/>
  <c r="U26" i="9" s="1"/>
  <c r="AW107" i="8" l="1"/>
  <c r="AW105" i="8"/>
  <c r="L9" i="9"/>
  <c r="U9" i="9" s="1"/>
  <c r="AW106" i="8"/>
  <c r="AW108" i="8"/>
  <c r="AW103" i="8"/>
  <c r="AW104" i="8" l="1"/>
  <c r="E12" i="9"/>
  <c r="AW102" i="8"/>
  <c r="AW57" i="8"/>
  <c r="AW513" i="8"/>
  <c r="E23" i="9"/>
  <c r="AW371" i="8" l="1"/>
  <c r="AW351" i="8"/>
  <c r="AW693" i="8"/>
  <c r="AW672" i="8"/>
  <c r="I10" i="9"/>
  <c r="I28" i="9"/>
  <c r="J28" i="9" s="1"/>
  <c r="K23" i="9"/>
  <c r="F23" i="9"/>
  <c r="I12" i="9"/>
  <c r="J12" i="9" s="1"/>
  <c r="F12" i="9"/>
  <c r="AW532" i="8" l="1"/>
  <c r="AW512" i="8"/>
  <c r="AW72" i="8"/>
  <c r="AW56" i="8"/>
  <c r="AW118" i="8"/>
  <c r="AW101" i="8"/>
  <c r="L23" i="9"/>
  <c r="U23" i="9" s="1"/>
  <c r="E17" i="9"/>
  <c r="U31" i="9"/>
  <c r="E28" i="9"/>
  <c r="J10" i="9"/>
  <c r="K10" i="9"/>
  <c r="K12" i="9"/>
  <c r="L12" i="9"/>
  <c r="U12" i="9" s="1"/>
  <c r="E7" i="9"/>
  <c r="U39" i="9"/>
  <c r="F7" i="9" l="1"/>
  <c r="I7" i="9"/>
  <c r="J7" i="9" s="1"/>
  <c r="I6" i="9" s="1"/>
  <c r="J6" i="9" s="1"/>
  <c r="I5" i="9" s="1"/>
  <c r="L10" i="9"/>
  <c r="U10" i="9" s="1"/>
  <c r="F17" i="9"/>
  <c r="L17" i="9" s="1"/>
  <c r="U17" i="9" s="1"/>
  <c r="K17" i="9"/>
  <c r="U36" i="9"/>
  <c r="F28" i="9"/>
  <c r="L28" i="9" s="1"/>
  <c r="U28" i="9" s="1"/>
  <c r="K28" i="9"/>
  <c r="J5" i="9" l="1"/>
  <c r="K7" i="9"/>
  <c r="L7" i="9"/>
  <c r="U7" i="9" s="1"/>
  <c r="E6" i="9"/>
  <c r="E11" i="10" l="1"/>
  <c r="F6" i="9"/>
  <c r="K6" i="9"/>
  <c r="E5" i="9" l="1"/>
  <c r="L6" i="9"/>
  <c r="U6" i="9" s="1"/>
  <c r="F5" i="9" l="1"/>
  <c r="K5" i="9"/>
  <c r="L5" i="9" l="1"/>
  <c r="E4" i="10"/>
  <c r="E7" i="10" s="1"/>
  <c r="E19" i="10" s="1"/>
  <c r="U46" i="9" l="1"/>
  <c r="U5" i="9"/>
  <c r="E20" i="10"/>
  <c r="E22" i="10"/>
  <c r="E18" i="10"/>
  <c r="E21" i="10"/>
  <c r="E23" i="10" l="1"/>
  <c r="E24" i="10" l="1"/>
  <c r="E25" i="10" l="1"/>
</calcChain>
</file>

<file path=xl/sharedStrings.xml><?xml version="1.0" encoding="utf-8"?>
<sst xmlns="http://schemas.openxmlformats.org/spreadsheetml/2006/main" count="8731" uniqueCount="1392">
  <si>
    <t>공 종 별 집 계 표</t>
  </si>
  <si>
    <t>[ 경기문화재단 예술인의 집 공간조성공사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</si>
  <si>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</si>
  <si>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</si>
  <si>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</si>
  <si>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</si>
  <si>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</si>
  <si>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</si>
  <si>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</si>
  <si>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</si>
  <si>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</si>
  <si>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</si>
  <si>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</si>
  <si>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</si>
  <si>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</si>
  <si>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</si>
  <si>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</si>
  <si>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</si>
  <si>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</si>
  <si>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</si>
  <si>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</si>
  <si>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</si>
  <si>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</si>
  <si>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</si>
  <si>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</si>
  <si>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</si>
  <si>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</si>
  <si>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</si>
  <si>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</si>
  <si>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</si>
  <si>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</si>
  <si>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</si>
  <si>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</si>
  <si>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</si>
  <si>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</si>
  <si>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</si>
  <si>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</si>
  <si>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</si>
  <si>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</si>
  <si>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</si>
  <si>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</si>
  <si>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</si>
  <si>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</si>
  <si>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</si>
  <si>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</si>
  <si>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</si>
  <si>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</si>
  <si>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</si>
  <si>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</si>
  <si>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</si>
  <si>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</si>
  <si>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경기문화재단 예술인의 집 공간조성공사</t>
  </si>
  <si>
    <t/>
  </si>
  <si>
    <t>01</t>
  </si>
  <si>
    <t>0101  ◈ 건축공사</t>
  </si>
  <si>
    <t>0101</t>
  </si>
  <si>
    <t>010101   ▣ A구역</t>
  </si>
  <si>
    <t>010101</t>
  </si>
  <si>
    <t>01010101  가  설  공  사</t>
  </si>
  <si>
    <t>01010101</t>
  </si>
  <si>
    <t>강관 조립말비계(이동식)설치 및 해체</t>
  </si>
  <si>
    <t>높이 2m, 3개월</t>
  </si>
  <si>
    <t>대</t>
  </si>
  <si>
    <t>호표 1</t>
  </si>
  <si>
    <t>57CB215344A7A20CB84C8756788841</t>
  </si>
  <si>
    <t>T</t>
  </si>
  <si>
    <t>F</t>
  </si>
  <si>
    <t>0101010157CB215344A7A20CB84C8756788841</t>
  </si>
  <si>
    <t>건축물 현장정리</t>
  </si>
  <si>
    <t>수선</t>
  </si>
  <si>
    <t>M2</t>
  </si>
  <si>
    <t>호표 2</t>
  </si>
  <si>
    <t>57CB21531F47B1EE1F40715F636E7F</t>
  </si>
  <si>
    <t>0101010157CB21531F47B1EE1F40715F636E7F</t>
  </si>
  <si>
    <t>건축물보양</t>
  </si>
  <si>
    <t>보양지 붙이기</t>
  </si>
  <si>
    <t>호표 3</t>
  </si>
  <si>
    <t>57CB21531F770BB4FD4FDB562759F6</t>
  </si>
  <si>
    <t>0101010157CB21531F770BB4FD4FDB562759F6</t>
  </si>
  <si>
    <t>[ 합           계 ]</t>
  </si>
  <si>
    <t>TOTAL</t>
  </si>
  <si>
    <t>01010102  타  일  공  사</t>
  </si>
  <si>
    <t>01010102</t>
  </si>
  <si>
    <t>타일 떠붙이기(바탕 23mm)</t>
  </si>
  <si>
    <t>벽, 도기질타일 300*600(백색줄눈)</t>
  </si>
  <si>
    <t>호표 4</t>
  </si>
  <si>
    <t>57CBE1504627C1EB1747EB5AC3E640</t>
  </si>
  <si>
    <t>0101010257CBE1504627C1EB1747EB5AC3E640</t>
  </si>
  <si>
    <t>타일 압착 붙이기(바탕 73mm+압 5mm)</t>
  </si>
  <si>
    <t>바닥, 자기질타일 300*300(일반C, 백색줄눈)</t>
  </si>
  <si>
    <t>호표 5</t>
  </si>
  <si>
    <t>57CBE1504607134CA949D25EEEF6A7</t>
  </si>
  <si>
    <t>0101010257CBE1504607134CA949D25EEEF6A7</t>
  </si>
  <si>
    <t>01010103  목공사및수장공사</t>
  </si>
  <si>
    <t>01010103</t>
  </si>
  <si>
    <t>퍼라이트</t>
  </si>
  <si>
    <t>퍼라이트, 뿜칠, 5mm</t>
  </si>
  <si>
    <t>자재 30</t>
  </si>
  <si>
    <t>50EFD154A4279D8D8243A25DE6F27BB2F3D876</t>
  </si>
  <si>
    <t>0101010350EFD154A4279D8D8243A25DE6F27BB2F3D876</t>
  </si>
  <si>
    <t>외벽단열마감재/스타코</t>
  </si>
  <si>
    <t>외벽단열마감재, FINISH SYSTEM</t>
  </si>
  <si>
    <t>자재 31</t>
  </si>
  <si>
    <t>50EFD154A437A2C7EA49335F4A1FF83BCBDFDC</t>
  </si>
  <si>
    <t>0101010350EFD154A437A2C7EA49335F4A1FF83BCBDFDC</t>
  </si>
  <si>
    <t>화장실칸막이</t>
  </si>
  <si>
    <t>20T</t>
  </si>
  <si>
    <t>자재 66</t>
  </si>
  <si>
    <t>50EFD154A4E74CE3D84F975EB05EF68BC7B5EB</t>
  </si>
  <si>
    <t>0101010350EFD154A4E74CE3D84F975EB05EF68BC7B5EB</t>
  </si>
  <si>
    <t>소변기칸막이</t>
  </si>
  <si>
    <t>EA</t>
  </si>
  <si>
    <t>자재 68</t>
  </si>
  <si>
    <t>50EFD154A4E74CE3D84F975EB05EF68BC7B7AF</t>
  </si>
  <si>
    <t>0101010350EFD154A4E74CE3D84F975EB05EF68BC7B7AF</t>
  </si>
  <si>
    <t>비닐타일 깔기</t>
  </si>
  <si>
    <t>비닐타일, 3.0*450*450mm, 뉴디럭스타일</t>
  </si>
  <si>
    <t>호표 6</t>
  </si>
  <si>
    <t>57CBC1539A57A172D546675490CF95</t>
  </si>
  <si>
    <t>0101010357CBC1539A57A172D546675490CF95</t>
  </si>
  <si>
    <t>MDF 설치</t>
  </si>
  <si>
    <t>천장, 9T, 방염인테리어필름</t>
  </si>
  <si>
    <t>호표 7</t>
  </si>
  <si>
    <t>57CBC153B5074956DE421E55A635AA</t>
  </si>
  <si>
    <t>0101010357CBC153B5074956DE421E55A635AA</t>
  </si>
  <si>
    <t>벽, 9T, 방염인테리어필름</t>
  </si>
  <si>
    <t>호표 8</t>
  </si>
  <si>
    <t>57CBC153B5074956DE421E55A635A9</t>
  </si>
  <si>
    <t>0101010357CBC153B5074956DE421E55A635A9</t>
  </si>
  <si>
    <t>백페인트글라스 설치</t>
  </si>
  <si>
    <t>벽, 5mm</t>
  </si>
  <si>
    <t>호표 9</t>
  </si>
  <si>
    <t>57CBC153B5074956DE421E55A635A8</t>
  </si>
  <si>
    <t>0101010357CBC153B5074956DE421E55A635A8</t>
  </si>
  <si>
    <t>템바보드 설치</t>
  </si>
  <si>
    <t>벽, 방염</t>
  </si>
  <si>
    <t>호표 10</t>
  </si>
  <si>
    <t>57CBC153B5074956DE421E55A635AF</t>
  </si>
  <si>
    <t>0101010357CBC153B5074956DE421E55A635AF</t>
  </si>
  <si>
    <t>흡음텍스 설치</t>
  </si>
  <si>
    <t>9.5T*300*600, 천장재 설치비 별도</t>
  </si>
  <si>
    <t>호표 11</t>
  </si>
  <si>
    <t>57CBC153B5074A78664F1459218B0B</t>
  </si>
  <si>
    <t>0101010357CBC153B5074A78664F1459218B0B</t>
  </si>
  <si>
    <t>석고판 설치(나사고정) - 바탕용</t>
  </si>
  <si>
    <t>벽, CRC보드 6T * 1겹 붙임</t>
  </si>
  <si>
    <t>호표 12</t>
  </si>
  <si>
    <t>57CBC153B5371D307D4687588852D0</t>
  </si>
  <si>
    <t>0101010357CBC153B5371D307D4687588852D0</t>
  </si>
  <si>
    <t>천장, 석고보드 9.5T * 2겹 붙임(1겹 천장재 설치비 별도)</t>
  </si>
  <si>
    <t>호표 13</t>
  </si>
  <si>
    <t>57CBC153B5371D333142F056857AC9</t>
  </si>
  <si>
    <t>0101010357CBC153B5371D333142F056857AC9</t>
  </si>
  <si>
    <t>합판 설치</t>
  </si>
  <si>
    <t>천장, 일반합판 9T, 천장재 설치비 별도</t>
  </si>
  <si>
    <t>호표 14</t>
  </si>
  <si>
    <t>57CBC153B557C899D6487C5103A3BB</t>
  </si>
  <si>
    <t>0101010357CBC153B557C899D6487C5103A3BB</t>
  </si>
  <si>
    <t>01010104  방  수  공  사</t>
  </si>
  <si>
    <t>01010104</t>
  </si>
  <si>
    <t>탄성도막방수</t>
  </si>
  <si>
    <t>바닥</t>
  </si>
  <si>
    <t>호표 15</t>
  </si>
  <si>
    <t>57CBB15D28B76C4EAC43905B4232A1</t>
  </si>
  <si>
    <t>0101010457CBB15D28B76C4EAC43905B4232A1</t>
  </si>
  <si>
    <t>수직부</t>
  </si>
  <si>
    <t>호표 16</t>
  </si>
  <si>
    <t>57CBB15D288797C9294E1A5CB73042</t>
  </si>
  <si>
    <t>0101010457CBB15D288797C9294E1A5CB73042</t>
  </si>
  <si>
    <t>01010105  금  속  공  사</t>
  </si>
  <si>
    <t>01010105</t>
  </si>
  <si>
    <t>DMC금속천장재/내진</t>
  </si>
  <si>
    <t>300*600</t>
  </si>
  <si>
    <t>자재 38</t>
  </si>
  <si>
    <t>50EFD154A407EE0EF54CB95AFEBD3770BC4CC0</t>
  </si>
  <si>
    <t>0101010550EFD154A407EE0EF54CB95AFEBD3770BC4CC0</t>
  </si>
  <si>
    <t>내진경량천장철골틀 설치</t>
  </si>
  <si>
    <t>M-BAR, 천장재 설치비 포함</t>
  </si>
  <si>
    <t>자재 100</t>
  </si>
  <si>
    <t>56744156A0973838B84A8E5C0E9CCD5716380A</t>
  </si>
  <si>
    <t>0101010556744156A0973838B84A8E5C0E9CCD5716380A</t>
  </si>
  <si>
    <t>블랙SUS헤어라인 마감</t>
  </si>
  <si>
    <t>600*3500</t>
  </si>
  <si>
    <t>개</t>
  </si>
  <si>
    <t>호표 17</t>
  </si>
  <si>
    <t>57CB915895C74C011D4B1752D1E4BE</t>
  </si>
  <si>
    <t>0101010557CB915895C74C011D4B1752D1E4BE</t>
  </si>
  <si>
    <t>SUS헤어라인 걸레받이</t>
  </si>
  <si>
    <t>H:100</t>
  </si>
  <si>
    <t>M</t>
  </si>
  <si>
    <t>호표 18</t>
  </si>
  <si>
    <t>57CB915895C74C011D4B1752D1E4BD</t>
  </si>
  <si>
    <t>0101010557CB915895C74C011D4B1752D1E4BD</t>
  </si>
  <si>
    <t>경량벽체철골틀 설치/DW1,4</t>
  </si>
  <si>
    <t>C-STUD 75 + 양면 차음 G.B 12.5T * 2P + G.W 24K 50T</t>
  </si>
  <si>
    <t>호표 19</t>
  </si>
  <si>
    <t>57CB9158B0775698314F6C54217F03</t>
  </si>
  <si>
    <t>0101010557CB9158B0775698314F6C54217F03</t>
  </si>
  <si>
    <t>경량벽체철골틀 설치/DW3</t>
  </si>
  <si>
    <t>C-STUD 75 + 양면 차음 G.B 12.5T * 1P + 양면 내수합판 12T * 1P + G.W 24K 50T</t>
  </si>
  <si>
    <t>호표 20</t>
  </si>
  <si>
    <t>57CB9158B0775698314F6C54217F01</t>
  </si>
  <si>
    <t>0101010557CB9158B0775698314F6C54217F01</t>
  </si>
  <si>
    <t>경량벽체철골틀 설치/DW5</t>
  </si>
  <si>
    <t>C-STUD 50 + 일면 일반 G.B 12.5T * 2P</t>
  </si>
  <si>
    <t>호표 21</t>
  </si>
  <si>
    <t>57CB9158B0775698314F6C54217F06</t>
  </si>
  <si>
    <t>0101010557CB9158B0775698314F6C54217F06</t>
  </si>
  <si>
    <t>철재커텐박스(ㄱ자형)</t>
  </si>
  <si>
    <t>200*1300, EGI(락커페인트)</t>
  </si>
  <si>
    <t>호표 22</t>
  </si>
  <si>
    <t>57CBC153046728EC5E48DD501AA24C</t>
  </si>
  <si>
    <t>0101010557CBC153046728EC5E48DD501AA24C</t>
  </si>
  <si>
    <t>325*1100, EGI(락커페인트)</t>
  </si>
  <si>
    <t>호표 23</t>
  </si>
  <si>
    <t>57CBC153046728EC5E48DD501AA24D</t>
  </si>
  <si>
    <t>0101010557CBC153046728EC5E48DD501AA24D</t>
  </si>
  <si>
    <t>350*600, EGI(락커페인트)</t>
  </si>
  <si>
    <t>호표 24</t>
  </si>
  <si>
    <t>57CBC153046728EC5E48DD501AA24A</t>
  </si>
  <si>
    <t>0101010557CBC153046728EC5E48DD501AA24A</t>
  </si>
  <si>
    <t>간접조명박스(ㄱ자형)</t>
  </si>
  <si>
    <t>200*200, EGI(락커페인트)</t>
  </si>
  <si>
    <t>호표 25</t>
  </si>
  <si>
    <t>57CBC153046728EC5E48DD501AA24F</t>
  </si>
  <si>
    <t>0101010557CBC153046728EC5E48DD501AA24F</t>
  </si>
  <si>
    <t>간접조명박스(ㄷ자형)</t>
  </si>
  <si>
    <t>400*200, EGI(락커페인트)</t>
  </si>
  <si>
    <t>호표 26</t>
  </si>
  <si>
    <t>57CBC15304672BA0054FB4540CCCE3</t>
  </si>
  <si>
    <t>0101010557CBC15304672BA0054FB4540CCCE3</t>
  </si>
  <si>
    <t>AL몰딩 설치</t>
  </si>
  <si>
    <t>W형, 15*15*15*15*1.0mm</t>
  </si>
  <si>
    <t>호표 27</t>
  </si>
  <si>
    <t>57CBC15316C72C6A84454E54ACA135</t>
  </si>
  <si>
    <t>0101010557CBC15316C72C6A84454E54ACA135</t>
  </si>
  <si>
    <t>ㄷ형, 15*30*15*1.3mm</t>
  </si>
  <si>
    <t>호표 28</t>
  </si>
  <si>
    <t>57CBC15316C72C6A8A4FCE5196ED65</t>
  </si>
  <si>
    <t>0101010557CBC15316C72C6A8A4FCE5196ED65</t>
  </si>
  <si>
    <t>01010106  미  장  공  사</t>
  </si>
  <si>
    <t>01010106</t>
  </si>
  <si>
    <t>모르타르 바름</t>
  </si>
  <si>
    <t>내벽, 18mm, 3.6m 이하</t>
  </si>
  <si>
    <t>호표 29</t>
  </si>
  <si>
    <t>57CB41503E5726C4FF4EA85C9B1A80</t>
  </si>
  <si>
    <t>0101010657CB41503E5726C4FF4EA85C9B1A80</t>
  </si>
  <si>
    <t>바닥, 27mm</t>
  </si>
  <si>
    <t>호표 30</t>
  </si>
  <si>
    <t>57CB41503E57241BC245FF5338ED98</t>
  </si>
  <si>
    <t>0101010657CB41503E57241BC245FF5338ED98</t>
  </si>
  <si>
    <t>자동수평모르타르</t>
  </si>
  <si>
    <t>호표 31</t>
  </si>
  <si>
    <t>57CB41503E57241BC245FF533E7371</t>
  </si>
  <si>
    <t>0101010657CB41503E57241BC245FF533E7371</t>
  </si>
  <si>
    <t>콘크리트면 정리</t>
  </si>
  <si>
    <t>3.6m 이하</t>
  </si>
  <si>
    <t>호표 32</t>
  </si>
  <si>
    <t>57CB41503E67CC683740545895AE1A</t>
  </si>
  <si>
    <t>0101010657CB41503E67CC683740545895AE1A</t>
  </si>
  <si>
    <t>01010107  창호 및 유리공사</t>
  </si>
  <si>
    <t>01010107</t>
  </si>
  <si>
    <t>AW1[ ▣ 건축공사/A구역]</t>
  </si>
  <si>
    <t>5.300 x 3.400 = 18.020</t>
  </si>
  <si>
    <t>호표 33</t>
  </si>
  <si>
    <t>57CBF156D8A7F90A0C4F5F5D820A52</t>
  </si>
  <si>
    <t>0101010757CBF156D8A7F90A0C4F5F5D820A52</t>
  </si>
  <si>
    <t>SD1[ ▣ 건축공사/A구역]</t>
  </si>
  <si>
    <t>0.900 x 2.100 = 1.890</t>
  </si>
  <si>
    <t>호표 34</t>
  </si>
  <si>
    <t>57CBF156D8A7F90A0C4F5F5D820A50</t>
  </si>
  <si>
    <t>0101010757CBF156D8A7F90A0C4F5F5D820A50</t>
  </si>
  <si>
    <t>SD2[ ▣ 건축공사/A구역]</t>
  </si>
  <si>
    <t>1.100 x 2.400 = 2.640</t>
  </si>
  <si>
    <t>호표 35</t>
  </si>
  <si>
    <t>57CBF156D8A7F90A0C4F5F5D820A56</t>
  </si>
  <si>
    <t>0101010757CBF156D8A7F90A0C4F5F5D820A56</t>
  </si>
  <si>
    <t>SSD1[ ▣ 건축공사/A구역]</t>
  </si>
  <si>
    <t>5.300 x 2.550 = 13.515</t>
  </si>
  <si>
    <t>호표 36</t>
  </si>
  <si>
    <t>57CBF156D8A7F90A0C4F5F5D820A54</t>
  </si>
  <si>
    <t>0101010757CBF156D8A7F90A0C4F5F5D820A54</t>
  </si>
  <si>
    <t>SSD2[ ▣ 건축공사/A구역]</t>
  </si>
  <si>
    <t>5.300 x 2.400 = 10.944</t>
  </si>
  <si>
    <t>호표 37</t>
  </si>
  <si>
    <t>57CBF156D8A7F90A0C4F5F5D820A5A</t>
  </si>
  <si>
    <t>0101010757CBF156D8A7F90A0C4F5F5D820A5A</t>
  </si>
  <si>
    <t>SSD3[ ▣ 건축공사/A구역]</t>
  </si>
  <si>
    <t>호표 38</t>
  </si>
  <si>
    <t>57CBF156D8A7F90A0C4F5F5D820B7F</t>
  </si>
  <si>
    <t>0101010757CBF156D8A7F90A0C4F5F5D820B7F</t>
  </si>
  <si>
    <t>SSD4[ ▣ 건축공사/A구역]</t>
  </si>
  <si>
    <t>호표 39</t>
  </si>
  <si>
    <t>57CBF156D8A7F90A0C4F5F5D820B7D</t>
  </si>
  <si>
    <t>0101010757CBF156D8A7F90A0C4F5F5D820B7D</t>
  </si>
  <si>
    <t>FLD1[ ▣ 건축공사/A구역]</t>
  </si>
  <si>
    <t>4.580 x 2.400 = 10.992</t>
  </si>
  <si>
    <t>자재 102</t>
  </si>
  <si>
    <t>56744156A0973838B84A8E5C0E9CCD57163BD8</t>
  </si>
  <si>
    <t>0101010756744156A0973838B84A8E5C0E9CCD57163BD8</t>
  </si>
  <si>
    <t>유리문</t>
  </si>
  <si>
    <t>유리문, 12*900*2100mm, 손보호, 투명, 강화유리문</t>
  </si>
  <si>
    <t>자재 50</t>
  </si>
  <si>
    <t>50EFD154A417F72DA148D757A36E0DC8C893CB</t>
  </si>
  <si>
    <t>0101010750EFD154A417F72DA148D757A36E0DC8C893CB</t>
  </si>
  <si>
    <t>유리문, 12*1100*2400mm, 손보호, 투명, 강화유리문</t>
  </si>
  <si>
    <t>자재 53</t>
  </si>
  <si>
    <t>50EFD154A417F72DA148D757A1B96629C02003</t>
  </si>
  <si>
    <t>0101010750EFD154A417F72DA148D757A1B96629C02003</t>
  </si>
  <si>
    <t>유리문, 900*2550mm, 투명, 단열세이프도어</t>
  </si>
  <si>
    <t>자재 51</t>
  </si>
  <si>
    <t>50EFD154A417F72DA148D757A1B96629C02120</t>
  </si>
  <si>
    <t>0101010750EFD154A417F72DA148D757A1B96629C02120</t>
  </si>
  <si>
    <t>유리문, 1050*2400mm, 투명, 단열세이프도어</t>
  </si>
  <si>
    <t>자재 52</t>
  </si>
  <si>
    <t>50EFD154A417F72DA148D757A1B96629C02121</t>
  </si>
  <si>
    <t>0101010750EFD154A417F72DA148D757A1B96629C02121</t>
  </si>
  <si>
    <t>도어클로저</t>
  </si>
  <si>
    <t>도어클로저, K-630, KS3호, 표준형, 40∼60kg</t>
  </si>
  <si>
    <t>조</t>
  </si>
  <si>
    <t>자재 56</t>
  </si>
  <si>
    <t>50EFD154A417F72DA04E105864E915172CF327</t>
  </si>
  <si>
    <t>0101010750EFD154A417F72DA04E105864E915172CF327</t>
  </si>
  <si>
    <t>투명로이복층유리 24mm(6CL+12AR+6LE)</t>
  </si>
  <si>
    <t>투명+아르곤가스(SWS-단열간봉)+투명로이</t>
  </si>
  <si>
    <t>자재 59</t>
  </si>
  <si>
    <t>50EFD154A417F72F674CEE5124AF35450B6AC7</t>
  </si>
  <si>
    <t>0101010750EFD154A417F72F674CEE5124AF35450B6AC7</t>
  </si>
  <si>
    <t>투명로이복층유리 26mm(6CL+14AR+6LE)</t>
  </si>
  <si>
    <t>자재 61</t>
  </si>
  <si>
    <t>50EFD154A417F72F674CEE5124AF35450B6AC2</t>
  </si>
  <si>
    <t>0101010750EFD154A417F72F674CEE5124AF35450B6AC2</t>
  </si>
  <si>
    <t>투명로이복층유리 28mm(6CL+16AR+6LE)</t>
  </si>
  <si>
    <t>자재 60</t>
  </si>
  <si>
    <t>50EFD154A417F72F674CEE5124AF35450B6AC4</t>
  </si>
  <si>
    <t>0101010750EFD154A417F72F674CEE5124AF35450B6AC4</t>
  </si>
  <si>
    <t>피벗힌지</t>
  </si>
  <si>
    <t>피벗힌지, 140kg이하, K1400</t>
  </si>
  <si>
    <t>자재 79</t>
  </si>
  <si>
    <t>50EFC15A58C74DA271449D5D2173BD86E00A51</t>
  </si>
  <si>
    <t>0101010750EFC15A58C74DA271449D5D2173BD86E00A51</t>
  </si>
  <si>
    <t>플로어힌지</t>
  </si>
  <si>
    <t>플로어힌지, KS3호, 105kg, 강화유리문(K-8300)</t>
  </si>
  <si>
    <t>자재 80</t>
  </si>
  <si>
    <t>50EFC15A58C74DA271449D5D2173BD86E00783</t>
  </si>
  <si>
    <t>0101010750EFC15A58C74DA271449D5D2173BD86E00783</t>
  </si>
  <si>
    <t>도어핸들</t>
  </si>
  <si>
    <t>레바형</t>
  </si>
  <si>
    <t>자재 81</t>
  </si>
  <si>
    <t>50EFC15A58C74DAE2245205BBC6B0DAD8CEE82</t>
  </si>
  <si>
    <t>0101010750EFC15A58C74DAE2245205BBC6B0DAD8CEE82</t>
  </si>
  <si>
    <t>손잡이</t>
  </si>
  <si>
    <t>손잡이, 스테인리스</t>
  </si>
  <si>
    <t>자재 82</t>
  </si>
  <si>
    <t>50EFC15A58C74DAE2245205BBC6B0E4B11BB49</t>
  </si>
  <si>
    <t>0101010750EFC15A58C74DAE2245205BBC6B0E4B11BB49</t>
  </si>
  <si>
    <t>복층유리주위 코킹</t>
  </si>
  <si>
    <t>5*5, 실리콘</t>
  </si>
  <si>
    <t>호표 40</t>
  </si>
  <si>
    <t>57CBF1564A475B5B844DDA5BE6D0DB</t>
  </si>
  <si>
    <t>0101010757CBF1564A475B5B844DDA5BE6D0DB</t>
  </si>
  <si>
    <t>수밀코킹(실리콘)</t>
  </si>
  <si>
    <t>삼각, 10mm, 창호주위</t>
  </si>
  <si>
    <t>호표 41</t>
  </si>
  <si>
    <t>57CBB15D708726C0EB4EED558C8ABA</t>
  </si>
  <si>
    <t>0101010757CBB15D708726C0EB4EED558C8ABA</t>
  </si>
  <si>
    <t>창호주위 발포우레탄 충전</t>
  </si>
  <si>
    <t>호표 42</t>
  </si>
  <si>
    <t>57CBF156A32700D0F040805B339188</t>
  </si>
  <si>
    <t>0101010757CBF156A32700D0F040805B339188</t>
  </si>
  <si>
    <t>도어록 설치 / 일반도어록 강재창호</t>
  </si>
  <si>
    <t>재료비 별도</t>
  </si>
  <si>
    <t>개소</t>
  </si>
  <si>
    <t>호표 43</t>
  </si>
  <si>
    <t>57CBF156A37782EA3A4DDE5259DD18</t>
  </si>
  <si>
    <t>0101010757CBF156A37782EA3A4DDE5259DD18</t>
  </si>
  <si>
    <t>도어체크 설치</t>
  </si>
  <si>
    <t>호표 44</t>
  </si>
  <si>
    <t>57CBF156A377876D1947C257E20FBA</t>
  </si>
  <si>
    <t>0101010757CBF156A377876D1947C257E20FBA</t>
  </si>
  <si>
    <t>플로어힌지 설치</t>
  </si>
  <si>
    <t>호표 45</t>
  </si>
  <si>
    <t>57CBF156A347CC77BF46BB537D554E</t>
  </si>
  <si>
    <t>0101010757CBF156A347CC77BF46BB537D554E</t>
  </si>
  <si>
    <t>창호유리설치 / 복층유리</t>
  </si>
  <si>
    <t>유리두께 24mm 이하</t>
  </si>
  <si>
    <t>호표 46</t>
  </si>
  <si>
    <t>57CBF1564AD74EBAAB4C8E5004CDFA</t>
  </si>
  <si>
    <t>0101010757CBF1564AD74EBAAB4C8E5004CDFA</t>
  </si>
  <si>
    <t>유리두께 28mm 이하</t>
  </si>
  <si>
    <t>호표 47</t>
  </si>
  <si>
    <t>57CBF1564AD74EBAAB4C8E5004CE80</t>
  </si>
  <si>
    <t>0101010757CBF1564AD74EBAAB4C8E5004CE80</t>
  </si>
  <si>
    <t>01010108  칠    공    사</t>
  </si>
  <si>
    <t>01010108</t>
  </si>
  <si>
    <t>콘크리트 폴리싱</t>
  </si>
  <si>
    <t>400m2 미만, 강화제 3회, 코팅 1회</t>
  </si>
  <si>
    <t>㎡</t>
  </si>
  <si>
    <t>자재 97</t>
  </si>
  <si>
    <t>57CB41505927F8071D4DC85F71F150</t>
  </si>
  <si>
    <t>0101010857CB41505927F8071D4DC85F71F150</t>
  </si>
  <si>
    <t>걸레받이용 페인트칠</t>
  </si>
  <si>
    <t>붓칠 2회</t>
  </si>
  <si>
    <t>호표 48</t>
  </si>
  <si>
    <t>57CBD151D2A741A50B42AD54EB7FA9</t>
  </si>
  <si>
    <t>0101010857CBD151D2A741A50B42AD54EB7FA9</t>
  </si>
  <si>
    <t>바탕만들기+걸레받이용 페인트칠</t>
  </si>
  <si>
    <t>붓칠 2회, G.B.면(줄퍼티)</t>
  </si>
  <si>
    <t>호표 49</t>
  </si>
  <si>
    <t>57CBD151D2A741A50B42AD5699DA6A</t>
  </si>
  <si>
    <t>0101010857CBD151D2A741A50B42AD5699DA6A</t>
  </si>
  <si>
    <t>수성페인트 롤러칠</t>
  </si>
  <si>
    <t>내부 2회, 친환경</t>
  </si>
  <si>
    <t>호표 50</t>
  </si>
  <si>
    <t>57CBD151C0279327BE45BF54A317D0</t>
  </si>
  <si>
    <t>0101010857CBD151C0279327BE45BF54A317D0</t>
  </si>
  <si>
    <t>바탕만들기+수성페인트 롤러칠</t>
  </si>
  <si>
    <t>내부 2회, G.B.면 줄퍼티, 친환경</t>
  </si>
  <si>
    <t>호표 51</t>
  </si>
  <si>
    <t>57CBD151C0279327BE45BF52F5BBC7</t>
  </si>
  <si>
    <t>0101010857CBD151C0279327BE45BF52F5BBC7</t>
  </si>
  <si>
    <t>내천장 2회, 친환경</t>
  </si>
  <si>
    <t>호표 52</t>
  </si>
  <si>
    <t>57CBD151C0279327BE451F5176163A</t>
  </si>
  <si>
    <t>0101010857CBD151C0279327BE451F5176163A</t>
  </si>
  <si>
    <t>내천장 2회, G.B.면 줄퍼티, 친환경</t>
  </si>
  <si>
    <t>호표 53</t>
  </si>
  <si>
    <t>57CBD151C0279327BE451F579EF38A</t>
  </si>
  <si>
    <t>0101010857CBD151C0279327BE451F579EF38A</t>
  </si>
  <si>
    <t>01010109  골    재    비</t>
  </si>
  <si>
    <t>01010109</t>
  </si>
  <si>
    <t>모래</t>
  </si>
  <si>
    <t>모래, 세척사, 도착도</t>
  </si>
  <si>
    <t>M3</t>
  </si>
  <si>
    <t>자재 3</t>
  </si>
  <si>
    <t>50CCE15A84379C008B472B54B6908E9D372556</t>
  </si>
  <si>
    <t>0101010950CCE15A84379C008B472B54B6908E9D372556</t>
  </si>
  <si>
    <t>시멘트</t>
  </si>
  <si>
    <t>40KG</t>
  </si>
  <si>
    <t>포</t>
  </si>
  <si>
    <t>자재 23</t>
  </si>
  <si>
    <t>50EFD154A4771FC3F14E9B5B0A2C08EAF07E52</t>
  </si>
  <si>
    <t>0101010950EFD154A4771FC3F14E9B5B0A2C08EAF07E52</t>
  </si>
  <si>
    <t>시멘트운반</t>
  </si>
  <si>
    <t>L:10km, 덤프 8ton</t>
  </si>
  <si>
    <t>산근 1</t>
  </si>
  <si>
    <t>57CA715CB0B766648D441A5813FA02</t>
  </si>
  <si>
    <t>0101010957CA715CB0B766648D441A5813FA02</t>
  </si>
  <si>
    <t>010102   ▣ B구역</t>
  </si>
  <si>
    <t>010102</t>
  </si>
  <si>
    <t>01010201  가  설  공  사</t>
  </si>
  <si>
    <t>01010201</t>
  </si>
  <si>
    <t>0101020157CB215344A7A20CB84C8756788841</t>
  </si>
  <si>
    <t>0101020157CB21531F47B1EE1F40715F636E7F</t>
  </si>
  <si>
    <t>0101020157CB21531F770BB4FD4FDB562759F6</t>
  </si>
  <si>
    <t>01010202  돌    공    사</t>
  </si>
  <si>
    <t>01010202</t>
  </si>
  <si>
    <t>화강석연마광택 및 세척</t>
  </si>
  <si>
    <t>식</t>
  </si>
  <si>
    <t>자재 103</t>
  </si>
  <si>
    <t>56744156A0973838B84A8E5C0E9CCD57163BD6</t>
  </si>
  <si>
    <t>0101020256744156A0973838B84A8E5C0E9CCD57163BD6</t>
  </si>
  <si>
    <t>01010203  타  일  공  사</t>
  </si>
  <si>
    <t>01010203</t>
  </si>
  <si>
    <t>0101020357CBE1504627C1EB1747EB5AC3E640</t>
  </si>
  <si>
    <t>0101020357CBE1504607134CA949D25EEEF6A7</t>
  </si>
  <si>
    <t>01010204  목공사및수장공사</t>
  </si>
  <si>
    <t>01010204</t>
  </si>
  <si>
    <t>0101020450EFD154A4E74CE3D84F975EB05EF68BC7B5EB</t>
  </si>
  <si>
    <t>베이비시트</t>
  </si>
  <si>
    <t>호표 54</t>
  </si>
  <si>
    <t>57CBC153B5371D307D468759AE5548</t>
  </si>
  <si>
    <t>0101020457CBC153B5371D307D468759AE5548</t>
  </si>
  <si>
    <t>01010205  방  수  공  사</t>
  </si>
  <si>
    <t>01010205</t>
  </si>
  <si>
    <t>0101020557CBB15D28B76C4EAC43905B4232A1</t>
  </si>
  <si>
    <t>0101020557CBB15D288797C9294E1A5CB73042</t>
  </si>
  <si>
    <t>01010206  금  속  공  사</t>
  </si>
  <si>
    <t>01010206</t>
  </si>
  <si>
    <t>0101020650EFD154A407EE0EF54CB95AFEBD3770BC4CC0</t>
  </si>
  <si>
    <t>400*1000, EGI(락커페인트)</t>
  </si>
  <si>
    <t>호표 55</t>
  </si>
  <si>
    <t>57CBC153046728EC5E48DD501AA248</t>
  </si>
  <si>
    <t>0101020657CBC153046728EC5E48DD501AA248</t>
  </si>
  <si>
    <t>0101020657CBC15316C72C6A8A4FCE5196ED65</t>
  </si>
  <si>
    <t>01010207  미  장  공  사</t>
  </si>
  <si>
    <t>01010207</t>
  </si>
  <si>
    <t>0101020757CB41503E67CC683740545895AE1A</t>
  </si>
  <si>
    <t>01010208  창호 및 유리공사</t>
  </si>
  <si>
    <t>01010208</t>
  </si>
  <si>
    <t>SD1[ ▣ 건축공사/B구역]</t>
  </si>
  <si>
    <t>호표 56</t>
  </si>
  <si>
    <t>57CBF156D8A7F90A0C4F5F5D8208A7</t>
  </si>
  <si>
    <t>0101020857CBF156D8A7F90A0C4F5F5D8208A7</t>
  </si>
  <si>
    <t>SLD1[ ▣ 건축공사/B구역]</t>
  </si>
  <si>
    <t>1.000 x 2.400 = 2.400</t>
  </si>
  <si>
    <t>호표 57</t>
  </si>
  <si>
    <t>57CBF156D8A7F90A0C4F5F5D8208A5</t>
  </si>
  <si>
    <t>0101020857CBF156D8A7F90A0C4F5F5D8208A5</t>
  </si>
  <si>
    <t>0101020850EFD154A417F72DA04E105864E915172CF327</t>
  </si>
  <si>
    <t>0101020850EFC15A58C74DA271449D5D2173BD86E00A51</t>
  </si>
  <si>
    <t>0101020850EFC15A58C74DAE2245205BBC6B0DAD8CEE82</t>
  </si>
  <si>
    <t>0101020857CBB15D708726C0EB4EED558C8ABA</t>
  </si>
  <si>
    <t>0101020857CBF156A32700D0F040805B339188</t>
  </si>
  <si>
    <t>0101020857CBF156A37782EA3A4DDE5259DD18</t>
  </si>
  <si>
    <t>0101020857CBF156A377876D1947C257E20FBA</t>
  </si>
  <si>
    <t>01010209  칠    공    사</t>
  </si>
  <si>
    <t>01010209</t>
  </si>
  <si>
    <t>0101020957CBD151D2A741A50B42AD54EB7FA9</t>
  </si>
  <si>
    <t>0101020957CBD151C0279327BE45BF54A317D0</t>
  </si>
  <si>
    <t>01010210  골    재    비</t>
  </si>
  <si>
    <t>01010210</t>
  </si>
  <si>
    <t>0101021050CCE15A84379C008B472B54B6908E9D372556</t>
  </si>
  <si>
    <t>0101021050EFD154A4771FC3F14E9B5B0A2C08EAF07E52</t>
  </si>
  <si>
    <t>0101021057CA715CB0B766648D441A5813FA02</t>
  </si>
  <si>
    <t>010103   ▣ C구역</t>
  </si>
  <si>
    <t>010103</t>
  </si>
  <si>
    <t>01010301  가  설  공  사</t>
  </si>
  <si>
    <t>01010301</t>
  </si>
  <si>
    <t>0101030157CB215344A7A20CB84C8756788841</t>
  </si>
  <si>
    <t>0101030157CB21531F47B1EE1F40715F636E7F</t>
  </si>
  <si>
    <t>01010302  목공사및수장공사</t>
  </si>
  <si>
    <t>01010302</t>
  </si>
  <si>
    <t>바닥, 일반합판 9T</t>
  </si>
  <si>
    <t>호표 58</t>
  </si>
  <si>
    <t>57CBA15EAAA7B5499947FB571D29BC</t>
  </si>
  <si>
    <t>0101030257CBA15EAAA7B5499947FB571D29BC</t>
  </si>
  <si>
    <t>0101030257CBC1539A57A172D546675490CF95</t>
  </si>
  <si>
    <t>비닐시트 깔기 - 부분접착 방식</t>
  </si>
  <si>
    <t>비닐시트, 2.2t</t>
  </si>
  <si>
    <t>호표 59</t>
  </si>
  <si>
    <t>57CBC1539A57A173FC470D5E072BAC</t>
  </si>
  <si>
    <t>0101030257CBC1539A57A173FC470D5E072BAC</t>
  </si>
  <si>
    <t>0101030257CBC153B5371D333142F056857AC9</t>
  </si>
  <si>
    <t>단열재 슬래브 위 깔기</t>
  </si>
  <si>
    <t>PF보드 50mm, 심재 준불연</t>
  </si>
  <si>
    <t>호표 60</t>
  </si>
  <si>
    <t>57CBC153C7971CCCBD49955E6AAF3E</t>
  </si>
  <si>
    <t>0101030257CBC153C7971CCCBD49955E6AAF3E</t>
  </si>
  <si>
    <t>마루귀틀 설치</t>
  </si>
  <si>
    <t>라왕 50*80, 투명락카</t>
  </si>
  <si>
    <t>호표 61</t>
  </si>
  <si>
    <t>57CBC15331F70966F245D95D227B6E</t>
  </si>
  <si>
    <t>0101030257CBC15331F70966F245D95D227B6E</t>
  </si>
  <si>
    <t>01010303  금  속  공  사</t>
  </si>
  <si>
    <t>01010303</t>
  </si>
  <si>
    <t>0101030356744156A0973838B84A8E5C0E9CCD5716380A</t>
  </si>
  <si>
    <t>0101030357CB9158B0775698314F6C54217F03</t>
  </si>
  <si>
    <t>호표 62</t>
  </si>
  <si>
    <t>57CBC153046728EC5E48DD501AA24B</t>
  </si>
  <si>
    <t>0101030357CBC153046728EC5E48DD501AA24B</t>
  </si>
  <si>
    <t>0101030357CBC15316C72C6A84454E54ACA135</t>
  </si>
  <si>
    <t>01010304  미  장  공  사</t>
  </si>
  <si>
    <t>01010304</t>
  </si>
  <si>
    <t>0101030457CB41503E57241BC245FF5338ED98</t>
  </si>
  <si>
    <t>0101030457CB41503E67CC683740545895AE1A</t>
  </si>
  <si>
    <t>01010305  창호 및 유리공사</t>
  </si>
  <si>
    <t>01010305</t>
  </si>
  <si>
    <t>SD2[ ▣ 건축공사/C구역]</t>
  </si>
  <si>
    <t>호표 63</t>
  </si>
  <si>
    <t>57CBF156D8A7F90A0C4F5F5D8208A3</t>
  </si>
  <si>
    <t>0101030557CBF156D8A7F90A0C4F5F5D8208A3</t>
  </si>
  <si>
    <t>0101030550EFD154A417F72DA04E105864E915172CF327</t>
  </si>
  <si>
    <t>0101030550EFC15A58C74DA271449D5D2173BD86E00A51</t>
  </si>
  <si>
    <t>0101030550EFC15A58C74DAE2245205BBC6B0DAD8CEE82</t>
  </si>
  <si>
    <t>0101030557CBB15D708726C0EB4EED558C8ABA</t>
  </si>
  <si>
    <t>0101030557CBF156A32700D0F040805B339188</t>
  </si>
  <si>
    <t>0101030557CBF156A37782EA3A4DDE5259DD18</t>
  </si>
  <si>
    <t>0101030557CBF156A377876D1947C257E20FBA</t>
  </si>
  <si>
    <t>01010306  칠    공    사</t>
  </si>
  <si>
    <t>01010306</t>
  </si>
  <si>
    <t>0101030657CBD151D2A741A50B42AD54EB7FA9</t>
  </si>
  <si>
    <t>0101030657CBD151D2A741A50B42AD5699DA6A</t>
  </si>
  <si>
    <t>0101030657CBD151C0279327BE45BF54A317D0</t>
  </si>
  <si>
    <t>0101030657CBD151C0279327BE45BF52F5BBC7</t>
  </si>
  <si>
    <t>0101030657CBD151C0279327BE451F579EF38A</t>
  </si>
  <si>
    <t>01010307  골    재    비</t>
  </si>
  <si>
    <t>01010307</t>
  </si>
  <si>
    <t>0101030750CCE15A84379C008B472B54B6908E9D372556</t>
  </si>
  <si>
    <t>0101030750EFD154A4771FC3F14E9B5B0A2C08EAF07E52</t>
  </si>
  <si>
    <t>0101030757CA715CB0B766648D441A5813FA02</t>
  </si>
  <si>
    <t>010104   ▣ 외부</t>
  </si>
  <si>
    <t>010104</t>
  </si>
  <si>
    <t>01010401  가  설  공  사</t>
  </si>
  <si>
    <t>01010401</t>
  </si>
  <si>
    <t>0101040157CB21531F47B1EE1F40715F636E7F</t>
  </si>
  <si>
    <t>01010402  목공사및수장공사</t>
  </si>
  <si>
    <t>01010402</t>
  </si>
  <si>
    <t>합성목재데크 설치</t>
  </si>
  <si>
    <t>호표 64</t>
  </si>
  <si>
    <t>57CBA15EAAD70C5D684E635FD9BD3F</t>
  </si>
  <si>
    <t>0101040257CBA15EAAD70C5D684E635FD9BD3F</t>
  </si>
  <si>
    <t>01010403  금  속  공  사</t>
  </si>
  <si>
    <t>01010403</t>
  </si>
  <si>
    <t>평철난간설치/외부데크</t>
  </si>
  <si>
    <t>F.B-50*6T(V@1000+H@150), H:1200</t>
  </si>
  <si>
    <t>호표 65</t>
  </si>
  <si>
    <t>57CB91587A9753CB7D42E8543C5FFF</t>
  </si>
  <si>
    <t>0101040357CB91587A9753CB7D42E8543C5FFF</t>
  </si>
  <si>
    <t>0102  ◈ 철거공사</t>
  </si>
  <si>
    <t>0102</t>
  </si>
  <si>
    <t>010201   ▣ A구역, B구역, C구역</t>
  </si>
  <si>
    <t>010201</t>
  </si>
  <si>
    <t>01020101  철  거  공  사</t>
  </si>
  <si>
    <t>01020101</t>
  </si>
  <si>
    <t>철거 및 폐기물공사</t>
  </si>
  <si>
    <t>A구역, B구역, C구역</t>
  </si>
  <si>
    <t>자재 101</t>
  </si>
  <si>
    <t>56744156A0973838B84A8E5C0E9CCD57163809</t>
  </si>
  <si>
    <t>0102010156744156A0973838B84A8E5C0E9CCD57163809</t>
  </si>
  <si>
    <t>1층로비 가벽</t>
  </si>
  <si>
    <t>자재 104</t>
  </si>
  <si>
    <t>56744156A0973838B84A8E5C0E9CCD57163CE7</t>
  </si>
  <si>
    <t>0102010156744156A0973838B84A8E5C0E9CCD57163CE7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</si>
  <si>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</si>
  <si>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</si>
  <si>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</si>
  <si>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</si>
  <si>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</si>
  <si>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</si>
  <si>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</si>
  <si>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</si>
  <si>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</si>
  <si>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</si>
  <si>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</si>
  <si>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</si>
  <si>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비계안정장치</t>
  </si>
  <si>
    <t>비계안정장치, 비계기본틀, 기둥, 1.2*1.7m</t>
  </si>
  <si>
    <t>자재 69</t>
  </si>
  <si>
    <t>50EFD154A4F75580B7484D5CA0BE9F839D33BA</t>
  </si>
  <si>
    <t>비계안정장치, 가새, 1.2*1.9m</t>
  </si>
  <si>
    <t>자재 70</t>
  </si>
  <si>
    <t>50EFD154A4F75580B7484D5CA0BE9F839D33B4</t>
  </si>
  <si>
    <t>비계안정장치, 수평띠장, 1829mm</t>
  </si>
  <si>
    <t>자재 71</t>
  </si>
  <si>
    <t>50EFD154A4F75580B7484D5CA0BE9F839D3C98</t>
  </si>
  <si>
    <t>비계안정장치, 손잡이기둥</t>
  </si>
  <si>
    <t>자재 74</t>
  </si>
  <si>
    <t>50EFD154A4F75580B7484D5CA0BE9F839D3C9F</t>
  </si>
  <si>
    <t>비계안정장치, 손잡이, 1229mm</t>
  </si>
  <si>
    <t>자재 72</t>
  </si>
  <si>
    <t>50EFD154A4F75580B7484D5CA0BE9F839D3C99</t>
  </si>
  <si>
    <t>비계안정장치, 손잡이, 1829mm</t>
  </si>
  <si>
    <t>자재 73</t>
  </si>
  <si>
    <t>50EFD154A4F75580B7484D5CA0BE9F839D3C9E</t>
  </si>
  <si>
    <t>비계안정장치, 바퀴</t>
  </si>
  <si>
    <t>자재 75</t>
  </si>
  <si>
    <t>50EFD154A4F75580B7484D5CA0BE9F839D3C9C</t>
  </si>
  <si>
    <t>비계안정장치, 쟈키</t>
  </si>
  <si>
    <t>자재 76</t>
  </si>
  <si>
    <t>50EFD154A4F75580B7484D5CA0BE9F839D3C9D</t>
  </si>
  <si>
    <t>비계안정장치, 발판, 400*1829mm</t>
  </si>
  <si>
    <t>장</t>
  </si>
  <si>
    <t>자재 77</t>
  </si>
  <si>
    <t>50EFD154A4F75580B7484D5CA26FC89AF0C1D9</t>
  </si>
  <si>
    <t>높이 2m, 노무비</t>
  </si>
  <si>
    <t>호표 66</t>
  </si>
  <si>
    <t>57CB215344A7A20CB84C87571E6CE7</t>
  </si>
  <si>
    <t>보통인부</t>
  </si>
  <si>
    <t>일반공사 직종</t>
  </si>
  <si>
    <t>인</t>
  </si>
  <si>
    <t>노임 1</t>
  </si>
  <si>
    <t>571391539EC7DCEC374DCA523B3ED3A2C3C195</t>
  </si>
  <si>
    <t>공통자재</t>
  </si>
  <si>
    <t>하드롱지</t>
  </si>
  <si>
    <t>자재 12</t>
  </si>
  <si>
    <t>50F8015A38B7FB232548AB58BB47872872DCC0</t>
  </si>
  <si>
    <t>합성풀</t>
  </si>
  <si>
    <t>합성풀, 건설용</t>
  </si>
  <si>
    <t>kg</t>
  </si>
  <si>
    <t>자재 85</t>
  </si>
  <si>
    <t>50EFC15A6907ECC3934FB959FD7E44184280F7</t>
  </si>
  <si>
    <t>모르타르 배합(배합품 포함)</t>
  </si>
  <si>
    <t>배합용적비 1:3, 시멘트, 모래 별도</t>
  </si>
  <si>
    <t>호표 67</t>
  </si>
  <si>
    <t>57CB41503E5727EC90406650A21403</t>
  </si>
  <si>
    <t>줄눈 모르타르(배합품 포함)</t>
  </si>
  <si>
    <t>배합용적비 1:1(백시멘트), 모래 별도</t>
  </si>
  <si>
    <t>호표 68</t>
  </si>
  <si>
    <t>57CBE1504627C1EB1747EB5812F28E</t>
  </si>
  <si>
    <t>타일 붙임 / 떠붙이기.</t>
  </si>
  <si>
    <t>타일규격 m2, 0.11 ~ 0.20 이하</t>
  </si>
  <si>
    <t>호표 69</t>
  </si>
  <si>
    <t>57CBE1504627C1EB1747705AC955CF</t>
  </si>
  <si>
    <t>타일줄눈 설치 / 벽면</t>
  </si>
  <si>
    <t>호표 70</t>
  </si>
  <si>
    <t>57CBE1504627C93F014D5B5945A1CC</t>
  </si>
  <si>
    <t>도기질타일</t>
  </si>
  <si>
    <t>도기질타일, 일반색, 300*600*10mm</t>
  </si>
  <si>
    <t>자재 26</t>
  </si>
  <si>
    <t>50EFD154A45750AC08494456F65B82EBBF8CA6</t>
  </si>
  <si>
    <t>바탕 고르기.</t>
  </si>
  <si>
    <t>바닥, 24mm 이하 기준</t>
  </si>
  <si>
    <t>호표 71</t>
  </si>
  <si>
    <t>57CBE1504627C0C25E41295CA6BCEA</t>
  </si>
  <si>
    <t>배합용적비 1:2, 시멘트, 모래 별도</t>
  </si>
  <si>
    <t>호표 72</t>
  </si>
  <si>
    <t>57CB41503E5727EC90406651499FD2</t>
  </si>
  <si>
    <t>타일 붙임 / 압착 붙이기.</t>
  </si>
  <si>
    <t>바닥면, 타일규격 m2, 0.04 ~ 0.10 이하</t>
  </si>
  <si>
    <t>호표 73</t>
  </si>
  <si>
    <t>57CBE1504607134D4A4FCA52FCD119</t>
  </si>
  <si>
    <t>타일줄눈 설치 / 바닥면</t>
  </si>
  <si>
    <t>타일규격 m2, 0.04 ∼ 0.10 이하</t>
  </si>
  <si>
    <t>호표 74</t>
  </si>
  <si>
    <t>57CBE1504627C93F014D5B5943F477</t>
  </si>
  <si>
    <t>자기질타일</t>
  </si>
  <si>
    <t>자기질타일, 무유, 300*300*8~11mm</t>
  </si>
  <si>
    <t>자재 25</t>
  </si>
  <si>
    <t>50EFD154A45750AC08494456F65348B6A32D2A</t>
  </si>
  <si>
    <t>비닐타일</t>
  </si>
  <si>
    <t>자재 47</t>
  </si>
  <si>
    <t>50EFD154A407EE0F9C4B4650676FD5D6B8B899</t>
  </si>
  <si>
    <t>PVC계 바닥재 설치 - 타일형</t>
  </si>
  <si>
    <t>주재료 제외</t>
  </si>
  <si>
    <t>호표 75</t>
  </si>
  <si>
    <t>57CBC1539A57A172D7413C5A1592B7</t>
  </si>
  <si>
    <t>중밀도섬유판, 9.0*1220*2440mm</t>
  </si>
  <si>
    <t>호표 76</t>
  </si>
  <si>
    <t>57CBC153B5074956DE421E55A635AB</t>
  </si>
  <si>
    <t>인테리어필름</t>
  </si>
  <si>
    <t>방염, 우드</t>
  </si>
  <si>
    <t>자재 32</t>
  </si>
  <si>
    <t>50EFD154A407EE0DEE4DDB59B834B1311C468E</t>
  </si>
  <si>
    <t>백페인트글라스</t>
  </si>
  <si>
    <t>5mm</t>
  </si>
  <si>
    <t>자재 57</t>
  </si>
  <si>
    <t>50EFD154A417F72F6E471653C7943FDD4C579D</t>
  </si>
  <si>
    <t>시공비</t>
  </si>
  <si>
    <t>자재 58</t>
  </si>
  <si>
    <t>50EFD154A417F72F6E471653C7943FDD4C579A</t>
  </si>
  <si>
    <t>템바보드</t>
  </si>
  <si>
    <t>12T, 방염</t>
  </si>
  <si>
    <t>자재 7</t>
  </si>
  <si>
    <t>50CCE15A8407CB7D3F407D5D495ACB9B3C6BD5</t>
  </si>
  <si>
    <t>벽체합판 설치</t>
  </si>
  <si>
    <t>합판 별도</t>
  </si>
  <si>
    <t>호표 77</t>
  </si>
  <si>
    <t>57CBC153B557C899D6487C5103A3BA</t>
  </si>
  <si>
    <t>불연천장재</t>
  </si>
  <si>
    <t>불연천장재, 집텍스, 9.5*300*600mm</t>
  </si>
  <si>
    <t>자재 37</t>
  </si>
  <si>
    <t>50EFD154A407EE0EF54CB95AFD99E7BB4A3655</t>
  </si>
  <si>
    <t>석고보드</t>
  </si>
  <si>
    <t>석고보드, 섬유강화시멘트판, CRC보드, 6.0mm, 무기섬유강화석고판</t>
  </si>
  <si>
    <t>자재 35</t>
  </si>
  <si>
    <t>50EFD154A407EE0DEE4D18580F7596CBD71E26</t>
  </si>
  <si>
    <t>벽, 1겹 붙임</t>
  </si>
  <si>
    <t>호표 78</t>
  </si>
  <si>
    <t>57CBC153B5371D307D4687588852D1</t>
  </si>
  <si>
    <t>석고보드, 평보드, 9.5*900*2400mm(㎡)</t>
  </si>
  <si>
    <t>자재 33</t>
  </si>
  <si>
    <t>50EFD154A407EE0DEE4D185BC3F94388F45ECC</t>
  </si>
  <si>
    <t>천장, 1겹 붙임</t>
  </si>
  <si>
    <t>호표 79</t>
  </si>
  <si>
    <t>57CBC153B5371D333142F056857921</t>
  </si>
  <si>
    <t>보통합판</t>
  </si>
  <si>
    <t>보통합판, 1급, 9.0*1220*2440mm</t>
  </si>
  <si>
    <t>자재 4</t>
  </si>
  <si>
    <t>50CCE15A8407CB7D3F405153D1477C26818FFF</t>
  </si>
  <si>
    <t>스타코트 에멀젼</t>
  </si>
  <si>
    <t>HE-1000</t>
  </si>
  <si>
    <t>자재 9</t>
  </si>
  <si>
    <t>50CCD158360784051146A058CFFEDBAD944F50</t>
  </si>
  <si>
    <t>스타코트 파우더</t>
  </si>
  <si>
    <t>HP-1000</t>
  </si>
  <si>
    <t>자재 10</t>
  </si>
  <si>
    <t>50CCD158360784051146A058CFFEDBAD944821</t>
  </si>
  <si>
    <t>방수공</t>
  </si>
  <si>
    <t>노임 10</t>
  </si>
  <si>
    <t>571391539EC7DCEC374DCA523B3ED3A2C3C343</t>
  </si>
  <si>
    <t>스테인리스헤어라인판(STS 304) (HL/Color)</t>
  </si>
  <si>
    <t>스테인리스헤어라인판, 1.5mm</t>
  </si>
  <si>
    <t>자재 16</t>
  </si>
  <si>
    <t>50EFD154A4677585024CDC59849C0B5A13510B</t>
  </si>
  <si>
    <t>잡철물 제작 및 설치</t>
  </si>
  <si>
    <t>현장제작 설치, 경량철재</t>
  </si>
  <si>
    <t>호표 80</t>
  </si>
  <si>
    <t>57CB915895A782683040D550F4EC11</t>
  </si>
  <si>
    <t>스테인리스헤어라인판(STS 304) (HL)</t>
  </si>
  <si>
    <t>자재 15</t>
  </si>
  <si>
    <t>50EFD154A4677585024CDC59849C0B5B282033</t>
  </si>
  <si>
    <t>경량벽체철골틀</t>
  </si>
  <si>
    <t>C-STUD 75</t>
  </si>
  <si>
    <t>호표 81</t>
  </si>
  <si>
    <t>57CB9158B0775698314F6C54217C4F</t>
  </si>
  <si>
    <t>벽, 차음G.B 12.5 * 2겹 붙임</t>
  </si>
  <si>
    <t>호표 82</t>
  </si>
  <si>
    <t>57CBC153B5371D307D4687588851CE</t>
  </si>
  <si>
    <t>유리면 격자넣기 - 벽</t>
  </si>
  <si>
    <t>유리면보드, 밀도24kg/㎥, 50mm</t>
  </si>
  <si>
    <t>호표 83</t>
  </si>
  <si>
    <t>57CBC153C7A7279BF241AF53205A71</t>
  </si>
  <si>
    <t>벽, 차음G.B 12.5 * 1겹 붙임</t>
  </si>
  <si>
    <t>호표 87</t>
  </si>
  <si>
    <t>57CBC153B5371D307D4687588852D3</t>
  </si>
  <si>
    <t>벽, 내수합판 12T * 1P</t>
  </si>
  <si>
    <t>호표 88</t>
  </si>
  <si>
    <t>57CBC153B557C899D6487C5103A3B8</t>
  </si>
  <si>
    <t>C-STUD 50</t>
  </si>
  <si>
    <t>호표 89</t>
  </si>
  <si>
    <t>57CB9158B0775698314F6C54217C4E</t>
  </si>
  <si>
    <t>벽, 일반G.B 12.5 * 2겹 붙임</t>
  </si>
  <si>
    <t>호표 90</t>
  </si>
  <si>
    <t>57CBC153B5371D307D4687588851CB</t>
  </si>
  <si>
    <t>EGI 철판</t>
  </si>
  <si>
    <t>1.2mm</t>
  </si>
  <si>
    <t>호표 91</t>
  </si>
  <si>
    <t>57CBC153046728EC5E48DD501AA249</t>
  </si>
  <si>
    <t>도장(녹막이+래커/흰색)</t>
  </si>
  <si>
    <t>철재면</t>
  </si>
  <si>
    <t>호표 92</t>
  </si>
  <si>
    <t>57CBC153046728EC5E48DD501AA246</t>
  </si>
  <si>
    <t>도장(녹막이+래커/흑색)</t>
  </si>
  <si>
    <t>호표 98</t>
  </si>
  <si>
    <t>57CBC153046728EC5E48DD501AA247</t>
  </si>
  <si>
    <t>경량철골천장틀</t>
  </si>
  <si>
    <t>경량철골천장틀, 몰딩(알루미늄), W형, 15*15*15*15*1.0mm</t>
  </si>
  <si>
    <t>자재 39</t>
  </si>
  <si>
    <t>50EFD154A407EE0EF54CD457B12857B51B738E</t>
  </si>
  <si>
    <t>몰딩 설치</t>
  </si>
  <si>
    <t>호표 100</t>
  </si>
  <si>
    <t>57CBC15316E7D9FEA044C05EADEEA4</t>
  </si>
  <si>
    <t>경량철골천장틀, 몰딩(알루미늄), ㄷ형, 15*30*15*1.0mm</t>
  </si>
  <si>
    <t>자재 46</t>
  </si>
  <si>
    <t>50EFD154A407EE0EF54CD457B12DD05742D013</t>
  </si>
  <si>
    <t>모르타르 바름.</t>
  </si>
  <si>
    <t>3.6m 이하, 3회(T=24mm 이하 기준)</t>
  </si>
  <si>
    <t>호표 101</t>
  </si>
  <si>
    <t>57CB41503E5726C6AD446955634480</t>
  </si>
  <si>
    <t>Novoplan DA 40</t>
  </si>
  <si>
    <t>자재 20</t>
  </si>
  <si>
    <t>50EFD154A4771FC03D4669540F967AD8466EF3</t>
  </si>
  <si>
    <t>Primer AC 200K</t>
  </si>
  <si>
    <t>자재 21</t>
  </si>
  <si>
    <t>50EFD154A4771FC03D4669540F967AD8466EF2</t>
  </si>
  <si>
    <t>미장공</t>
  </si>
  <si>
    <t>노임 11</t>
  </si>
  <si>
    <t>571391539EC7DCEC374DCA523B3ED3A2C3C342</t>
  </si>
  <si>
    <t>견출공</t>
  </si>
  <si>
    <t>노임 6</t>
  </si>
  <si>
    <t>571391539EC7DCEC374DCA523B3ED3A2C3C347</t>
  </si>
  <si>
    <t>알루미늄 단열커튼월창</t>
  </si>
  <si>
    <t>불소수지 150*60mm</t>
  </si>
  <si>
    <t>자재 49</t>
  </si>
  <si>
    <t>50EFD154A417F72DA148C65DFDE8925ED1D865</t>
  </si>
  <si>
    <t>철재일반도아(일반분체), 문틀 포함</t>
  </si>
  <si>
    <t>150*45*1.6T, 0.9*2.1, 편개</t>
  </si>
  <si>
    <t>자재 54</t>
  </si>
  <si>
    <t>50EFD154A417F72DA148995874CAD35C6E2ABD</t>
  </si>
  <si>
    <t>강재창호 설치 / 여닫이</t>
  </si>
  <si>
    <t>창호면적 m2, 1.0 ~ 3.0 이하</t>
  </si>
  <si>
    <t>호표 102</t>
  </si>
  <si>
    <t>57CBF156D8B780DCAA4B085EF63508</t>
  </si>
  <si>
    <t>단열바 스테인리스 프레임/A</t>
  </si>
  <si>
    <t>100*45*2.4T</t>
  </si>
  <si>
    <t>자재 62</t>
  </si>
  <si>
    <t>50EFD154A417FF749D40D05355B3736BE90BDC</t>
  </si>
  <si>
    <t>단열바 스테인리스 프레임/C</t>
  </si>
  <si>
    <t>자재 63</t>
  </si>
  <si>
    <t>50EFD154A417FF749D40D05355B3736BE90BDE</t>
  </si>
  <si>
    <t>단열바 스테인리스 프레임/D</t>
  </si>
  <si>
    <t>71*101*2.4T</t>
  </si>
  <si>
    <t>자재 64</t>
  </si>
  <si>
    <t>50EFD154A417FF749D40D05355B3736BE90BD9</t>
  </si>
  <si>
    <t>단열바 스테인리스 프레임/E</t>
  </si>
  <si>
    <t>자재 65</t>
  </si>
  <si>
    <t>50EFD154A417FF749D40D05355B3736BE90BD8</t>
  </si>
  <si>
    <t>스텐창호(헤어라인)-문틀</t>
  </si>
  <si>
    <t>100*40*1.2T</t>
  </si>
  <si>
    <t>m</t>
  </si>
  <si>
    <t>자재 98</t>
  </si>
  <si>
    <t>57CBF156D887C8BBBA48C95AB5FEE0</t>
  </si>
  <si>
    <t>실링재</t>
  </si>
  <si>
    <t>실링재, 실리콘, 비초산, 유리용, 창호주위</t>
  </si>
  <si>
    <t>L</t>
  </si>
  <si>
    <t>자재 95</t>
  </si>
  <si>
    <t>50EFC15A6917F2171E4B185BCA5C1AF309257A</t>
  </si>
  <si>
    <t>수밀코킹</t>
  </si>
  <si>
    <t>호표 103</t>
  </si>
  <si>
    <t>57CBB15D70B7F95A7945DD59C1122B</t>
  </si>
  <si>
    <t>경질우레탄폼</t>
  </si>
  <si>
    <t>준불연</t>
  </si>
  <si>
    <t>자재 27</t>
  </si>
  <si>
    <t>50EFD154A4279D8E9240385AD8250A841953B0</t>
  </si>
  <si>
    <t>창호공</t>
  </si>
  <si>
    <t>노임 8</t>
  </si>
  <si>
    <t>571391539EC7DCEC374DCA523B3ED3A2C3C341</t>
  </si>
  <si>
    <t>유리공</t>
  </si>
  <si>
    <t>노임 9</t>
  </si>
  <si>
    <t>571391539EC7DCEC374DCA523B3ED3A2C3C340</t>
  </si>
  <si>
    <t>붓칠 2회 노무비</t>
  </si>
  <si>
    <t>호표 104</t>
  </si>
  <si>
    <t>57CBD151D2A741A50B42AD54EB7FA8</t>
  </si>
  <si>
    <t>걸레받이용 페인트칠 재료비</t>
  </si>
  <si>
    <t>붓칠, 2회</t>
  </si>
  <si>
    <t>호표 105</t>
  </si>
  <si>
    <t>57CBD151D2A741A50B42AD55F26FB2</t>
  </si>
  <si>
    <t>석고보드면 바탕만들기</t>
  </si>
  <si>
    <t>줄퍼티 노무비</t>
  </si>
  <si>
    <t>호표 106</t>
  </si>
  <si>
    <t>57CBD150CF6756072046435EB72EEC</t>
  </si>
  <si>
    <t>석고보드면 바탕만들기 재료비</t>
  </si>
  <si>
    <t>줄퍼티, 친환경</t>
  </si>
  <si>
    <t>호표 107</t>
  </si>
  <si>
    <t>57CBD150CF6756072046435F5A3E94</t>
  </si>
  <si>
    <t>2회 노무비</t>
  </si>
  <si>
    <t>호표 108</t>
  </si>
  <si>
    <t>57CBD151C0279327B547C95C1E3B76</t>
  </si>
  <si>
    <t>수성페인트 롤러칠 재료비</t>
  </si>
  <si>
    <t>내부, 2회, 친환경페인트</t>
  </si>
  <si>
    <t>호표 109</t>
  </si>
  <si>
    <t>57CBD151C0279327B04FA45284E7ED</t>
  </si>
  <si>
    <t>줄퍼티 친환경 노무비</t>
  </si>
  <si>
    <t>호표 110</t>
  </si>
  <si>
    <t>57CBD150CF6756072046435F5FBF87</t>
  </si>
  <si>
    <t>천장 2회 노무비</t>
  </si>
  <si>
    <t>호표 111</t>
  </si>
  <si>
    <t>57CBD151C0279327B24ABF526B727D</t>
  </si>
  <si>
    <t>줄퍼티 천장 친환경, 노무비</t>
  </si>
  <si>
    <t>호표 112</t>
  </si>
  <si>
    <t>57CBD150CF6756072046435F5CEB28</t>
  </si>
  <si>
    <t>자재 67</t>
  </si>
  <si>
    <t>50EFD154A4E74CE3D84F975EB05EF68BC7B681</t>
  </si>
  <si>
    <t>특별인부</t>
  </si>
  <si>
    <t>노임 2</t>
  </si>
  <si>
    <t>571391539EC7DCEC374DCA523B3ED3A2C3C194</t>
  </si>
  <si>
    <t>슬라이딩도어</t>
  </si>
  <si>
    <t>SET</t>
  </si>
  <si>
    <t>자재 55</t>
  </si>
  <si>
    <t>50EFD154A417F72DA04E5E55A1FE1B19F5CAF9</t>
  </si>
  <si>
    <t>마루바탕 설치</t>
  </si>
  <si>
    <t>합판 깔기 기준</t>
  </si>
  <si>
    <t>호표 114</t>
  </si>
  <si>
    <t>57CBA15EAAA7B5499947FB571D29BD</t>
  </si>
  <si>
    <t>비닐시트, 2.2t, 숲, 옥</t>
  </si>
  <si>
    <t>비닐시트</t>
  </si>
  <si>
    <t>자재 48</t>
  </si>
  <si>
    <t>50EFD154A407EE0F9C4B465065A533EAF8BC2D</t>
  </si>
  <si>
    <t>PVC계 바닥재 설치 - 시트형</t>
  </si>
  <si>
    <t>주재료 제외, 부분접착 방식</t>
  </si>
  <si>
    <t>호표 115</t>
  </si>
  <si>
    <t>57CBC1539A57A172D7413C5A15908A</t>
  </si>
  <si>
    <t>단열재</t>
  </si>
  <si>
    <t>자재 29</t>
  </si>
  <si>
    <t>50EFD154A4279D8E92408058B94A8FB86BE289</t>
  </si>
  <si>
    <t>50mm 이하</t>
  </si>
  <si>
    <t>호표 116</t>
  </si>
  <si>
    <t>57CBC153C7971EFAB943A255D58CBF</t>
  </si>
  <si>
    <t>각재</t>
  </si>
  <si>
    <t>각재, 라왕, 일반</t>
  </si>
  <si>
    <t>자재 19</t>
  </si>
  <si>
    <t>50EFD154A46774E6E74282541E5198F1A445C6</t>
  </si>
  <si>
    <t>호표 117</t>
  </si>
  <si>
    <t>57CBC15331F70966F245D95D227B6F</t>
  </si>
  <si>
    <t>크리어락카칠</t>
  </si>
  <si>
    <t>목재면3회</t>
  </si>
  <si>
    <t>자재 99</t>
  </si>
  <si>
    <t>57CBD151A54736B59D46A752DCF9A7</t>
  </si>
  <si>
    <t>합성목재데크</t>
  </si>
  <si>
    <t>20T, 솔리드</t>
  </si>
  <si>
    <t>자재 18</t>
  </si>
  <si>
    <t>50EFD154A46774E6EE46AD57F86B98761BA346</t>
  </si>
  <si>
    <t>목재데크 설치</t>
  </si>
  <si>
    <t>평구조, 계단구조(주재료비 별도)</t>
  </si>
  <si>
    <t>호표 118</t>
  </si>
  <si>
    <t>57CBA15EAAD70C5D684E635FD9BD3E</t>
  </si>
  <si>
    <t>평강</t>
  </si>
  <si>
    <t>평강, t6*38∼75mm</t>
  </si>
  <si>
    <t>자재 13</t>
  </si>
  <si>
    <t>50EFD154A46776A8B1465B5F549AAA2F25BB01</t>
  </si>
  <si>
    <t>용접식난간 설치</t>
  </si>
  <si>
    <t>현장제작 설치, 철제 난간</t>
  </si>
  <si>
    <t>호표 119</t>
  </si>
  <si>
    <t>57CB91587AA77825FF4BDC583EB586</t>
  </si>
  <si>
    <t>철강설</t>
  </si>
  <si>
    <t>철강설, 고철, 작업설부산물</t>
  </si>
  <si>
    <t>자재 8</t>
  </si>
  <si>
    <t>50CCE15A84B7D2C1EA4A6550E965907BCA1AD3</t>
  </si>
  <si>
    <t>세트앵커</t>
  </si>
  <si>
    <t>세트앵커, M10*L75mm</t>
  </si>
  <si>
    <t>자재 78</t>
  </si>
  <si>
    <t>50EFC15A58C74DA7F24BE45FC5E1ED4DC802CA</t>
  </si>
  <si>
    <t>스틸 CAP</t>
  </si>
  <si>
    <t>D60*1.4t</t>
  </si>
  <si>
    <t>호표 120</t>
  </si>
  <si>
    <t>57CB91587AA77825FB4C245004D918</t>
  </si>
  <si>
    <t>녹막이 페인트칠</t>
  </si>
  <si>
    <t>철재면 1회 노무비</t>
  </si>
  <si>
    <t>호표 94</t>
  </si>
  <si>
    <t>57CBD151E307AB811F439D56E43809</t>
  </si>
  <si>
    <t>유성페인트 붓칠</t>
  </si>
  <si>
    <t>철재면 2회 노무비</t>
  </si>
  <si>
    <t>호표 96</t>
  </si>
  <si>
    <t>57CBD151D28792229946DA5185EF63</t>
  </si>
  <si>
    <t>녹막이 페인트칠 재료비</t>
  </si>
  <si>
    <t>철재면, 1회, 1종</t>
  </si>
  <si>
    <t>호표 95</t>
  </si>
  <si>
    <t>57CBD151E307AB811F43835043F692</t>
  </si>
  <si>
    <t>유성페인트 붓칠 재료비</t>
  </si>
  <si>
    <t>철재면, 2회, 1급</t>
  </si>
  <si>
    <t>호표 121</t>
  </si>
  <si>
    <t>57CBD151D28792229946DA51879A0B</t>
  </si>
  <si>
    <t>비계공</t>
  </si>
  <si>
    <t>노임 3</t>
  </si>
  <si>
    <t>571391539EC7DCEC374DCA523B3ED3A2C3C191</t>
  </si>
  <si>
    <t>시멘트(별도)</t>
  </si>
  <si>
    <t>자재 22</t>
  </si>
  <si>
    <t>50EFD154A4771FC3F14E9B5B0A2C08EAF07E56</t>
  </si>
  <si>
    <t>(별도)</t>
  </si>
  <si>
    <t>자재 2</t>
  </si>
  <si>
    <t>50CCE15A84379C008B472B54B6908E9D372554</t>
  </si>
  <si>
    <t>특수시멘트</t>
  </si>
  <si>
    <t>특수시멘트, 백색시멘트</t>
  </si>
  <si>
    <t>자재 24</t>
  </si>
  <si>
    <t>50EFD154A4771FC3F14E9B5B0A2C08ECA47FA0</t>
  </si>
  <si>
    <t>타일공</t>
  </si>
  <si>
    <t>노임 12</t>
  </si>
  <si>
    <t>571391539EC7DCEC374DCA523B3ED3A2C3C34D</t>
  </si>
  <si>
    <t>줄눈공</t>
  </si>
  <si>
    <t>노임 15</t>
  </si>
  <si>
    <t>571391539EC7DCEC374DCA523B3ED3A2C3C2BA</t>
  </si>
  <si>
    <t>내장공</t>
  </si>
  <si>
    <t>노임 14</t>
  </si>
  <si>
    <t>571391539EC7DCEC374DCA523B3ED3A2C3C2BE</t>
  </si>
  <si>
    <t>초산비닐계접착제</t>
  </si>
  <si>
    <t>초산비닐계접착제, 비닐타일용</t>
  </si>
  <si>
    <t>자재 84</t>
  </si>
  <si>
    <t>50EFC15A6907ECC3934FB959FD7E4418428722</t>
  </si>
  <si>
    <t>중밀도섬유판</t>
  </si>
  <si>
    <t>자재 6</t>
  </si>
  <si>
    <t>50CCE15A8407CB7D3F407D5D4952F777DAC8C8</t>
  </si>
  <si>
    <t>건축목공</t>
  </si>
  <si>
    <t>노임 7</t>
  </si>
  <si>
    <t>571391539EC7DCEC374DCA523B3ED3A2C3C346</t>
  </si>
  <si>
    <t>철공</t>
  </si>
  <si>
    <t>노임 4</t>
  </si>
  <si>
    <t>571391539EC7DCEC374DCA523B3ED3A2C3C19E</t>
  </si>
  <si>
    <t>용접공</t>
  </si>
  <si>
    <t>노임 5</t>
  </si>
  <si>
    <t>571391539EC7DCEC374DCA523B3ED3A2C3C0F3</t>
  </si>
  <si>
    <t>METAL C-RUNNER</t>
  </si>
  <si>
    <t>㉿ 0.8T, 77*40</t>
  </si>
  <si>
    <t>자재 45</t>
  </si>
  <si>
    <t>50EFD154A407EE0EF54CD457B12857B51A578D</t>
  </si>
  <si>
    <t>METAL C-STUD</t>
  </si>
  <si>
    <t>㉿ 0.8T, 75*45</t>
  </si>
  <si>
    <t>자재 43</t>
  </si>
  <si>
    <t>50EFD154A407EE0EF54CD457B12857B51A55DD</t>
  </si>
  <si>
    <t>STUD-SPACER</t>
  </si>
  <si>
    <t>SP-65,75</t>
  </si>
  <si>
    <t>자재 40</t>
  </si>
  <si>
    <t>50EFD154A407EE0EF54CD457B12857B51A5435</t>
  </si>
  <si>
    <t>CORNER BEAD</t>
  </si>
  <si>
    <t>40*40*0.5t</t>
  </si>
  <si>
    <t>자재 41</t>
  </si>
  <si>
    <t>50EFD154A407EE0EF54CD457B12857B51A5434</t>
  </si>
  <si>
    <t>경량벽체철골틀 설치</t>
  </si>
  <si>
    <t>호표 84</t>
  </si>
  <si>
    <t>57CB9158B0775698314F6C54217F02</t>
  </si>
  <si>
    <t>석고보드, 평보드, 차음, 12.5*900*1800mm(㎡)</t>
  </si>
  <si>
    <t>자재 36</t>
  </si>
  <si>
    <t>50EFD154A407EE0DEE4D18580F759E19B826C3</t>
  </si>
  <si>
    <t>벽, 2겹 붙임</t>
  </si>
  <si>
    <t>호표 85</t>
  </si>
  <si>
    <t>57CBC153B5371D307D4687588851CA</t>
  </si>
  <si>
    <t>섬유단열재</t>
  </si>
  <si>
    <t>섬유단열재, 밀도24kg/㎥, 50mm, 유리면보드</t>
  </si>
  <si>
    <t>자재 28</t>
  </si>
  <si>
    <t>50EFD154A4279D8E92408058B94A8FB86BE0DF</t>
  </si>
  <si>
    <t>단열재 격자넣기</t>
  </si>
  <si>
    <t>50mm 이하, 벽</t>
  </si>
  <si>
    <t>호표 86</t>
  </si>
  <si>
    <t>57CBC153C7A7279AEB4271543ECCD8</t>
  </si>
  <si>
    <t>내수합판</t>
  </si>
  <si>
    <t>내수합판, 1급, 12*1220*2440mm</t>
  </si>
  <si>
    <t>자재 5</t>
  </si>
  <si>
    <t>50CCE15A8407CB7D3F405153D1477C26818B17</t>
  </si>
  <si>
    <t>㉿ 0.8T, 52*40</t>
  </si>
  <si>
    <t>자재 44</t>
  </si>
  <si>
    <t>50EFD154A407EE0EF54CD457B12857B51A56EC</t>
  </si>
  <si>
    <t>㉿ 0.8T, 50*45</t>
  </si>
  <si>
    <t>자재 42</t>
  </si>
  <si>
    <t>50EFD154A407EE0EF54CD457B12857B51A55DF</t>
  </si>
  <si>
    <t>석고보드, 평보드, 12.5*900*1800mm(㎡)</t>
  </si>
  <si>
    <t>자재 34</t>
  </si>
  <si>
    <t>50EFD154A407EE0DEE4D185BC3F94388F45EC9</t>
  </si>
  <si>
    <t>아연도금박판</t>
  </si>
  <si>
    <t>아연도금박판, 전기아연도, 1.00∼2.40mm</t>
  </si>
  <si>
    <t>자재 17</t>
  </si>
  <si>
    <t>50EFD154A46775824E405555142C78E50FED24</t>
  </si>
  <si>
    <t>현장제작 설치, 일반철재</t>
  </si>
  <si>
    <t>호표 93</t>
  </si>
  <si>
    <t>57CB915895A782683040F15E0800E0</t>
  </si>
  <si>
    <t>래커페인트 붓칠 재료비/백색</t>
  </si>
  <si>
    <t>호표 97</t>
  </si>
  <si>
    <t>57CBD151D28792229946DA51879A0A</t>
  </si>
  <si>
    <t>도장공</t>
  </si>
  <si>
    <t>노임 13</t>
  </si>
  <si>
    <t>571391539EC7DCEC374DCA523B3ED3A2C3C34C</t>
  </si>
  <si>
    <t>방청페인트</t>
  </si>
  <si>
    <t>방청페인트, KSM6030-1종1류, 광명단페인트</t>
  </si>
  <si>
    <t>자재 91</t>
  </si>
  <si>
    <t>50EFC15A6917F21558474F548321C590E9D2CF</t>
  </si>
  <si>
    <t>시너</t>
  </si>
  <si>
    <t>시너, KSM6060, 1종</t>
  </si>
  <si>
    <t>자재 96</t>
  </si>
  <si>
    <t>50EFC15A6917F218254A46558AD47E395208D8</t>
  </si>
  <si>
    <t>래커</t>
  </si>
  <si>
    <t>래커, W0015, A건설래커, 백색</t>
  </si>
  <si>
    <t>자재 93</t>
  </si>
  <si>
    <t>50EFC15A6917F2171E4B605B57AAE26340D85B</t>
  </si>
  <si>
    <t>래커페인트 붓칠 재료비/흑색</t>
  </si>
  <si>
    <t>호표 99</t>
  </si>
  <si>
    <t>57CBD151D28792229946DA51879A09</t>
  </si>
  <si>
    <t>래커, B0013, A건설래커, 흑색</t>
  </si>
  <si>
    <t>자재 94</t>
  </si>
  <si>
    <t>50EFC15A6917F2171E4B605B57AAE26340D856</t>
  </si>
  <si>
    <t>코킹공</t>
  </si>
  <si>
    <t>기타 직종</t>
  </si>
  <si>
    <t>노임 17</t>
  </si>
  <si>
    <t>571391539EC7DCEC374D8C576B6D7181CB3DD6</t>
  </si>
  <si>
    <t>아크릴수지페인트</t>
  </si>
  <si>
    <t>아크릴수지페인트, KSM6020-2종2급, 흑색</t>
  </si>
  <si>
    <t>자재 90</t>
  </si>
  <si>
    <t>50EFC15A6917F215514C0C57F0CF1248F84495</t>
  </si>
  <si>
    <t>퍼티</t>
  </si>
  <si>
    <t>퍼티, 319퍼티, 회색</t>
  </si>
  <si>
    <t>자재 87</t>
  </si>
  <si>
    <t>50EFC15A6907ECC3934FF7544DAF6B8479567E</t>
  </si>
  <si>
    <t>연마지</t>
  </si>
  <si>
    <t>연마지, #120~180, 230*280mm</t>
  </si>
  <si>
    <t>자재 83</t>
  </si>
  <si>
    <t>50EFC15A5837531DF847905DC9F363065235DB</t>
  </si>
  <si>
    <t>휠러</t>
  </si>
  <si>
    <t>자재 88</t>
  </si>
  <si>
    <t>50EFC15A6907ECC3934FF7544DAF6B8478B1A1</t>
  </si>
  <si>
    <t>퍼티, 친환경, 내부</t>
  </si>
  <si>
    <t>자재 86</t>
  </si>
  <si>
    <t>50EFC15A6907ECC3934FF7544DAF6B847A7C63</t>
  </si>
  <si>
    <t>수성페인트</t>
  </si>
  <si>
    <t>수성페인트, 친환경, 내부</t>
  </si>
  <si>
    <t>자재 89</t>
  </si>
  <si>
    <t>50EFC15A6917F215514CAC5BC66ACDB788776B</t>
  </si>
  <si>
    <t>50DD615A10B7F95C25409558CD93839959F3AE4C</t>
  </si>
  <si>
    <t>덤프트럭</t>
  </si>
  <si>
    <t>8ton</t>
  </si>
  <si>
    <t>HR</t>
  </si>
  <si>
    <t>호표 113</t>
  </si>
  <si>
    <t>A</t>
  </si>
  <si>
    <t>자재 1</t>
  </si>
  <si>
    <t>50DD615A10B7F95C25409558CD93839959F3AE</t>
  </si>
  <si>
    <t>경유</t>
  </si>
  <si>
    <t>경유, 저유황</t>
  </si>
  <si>
    <t>자재 11</t>
  </si>
  <si>
    <t>50CCA15CFBF7336E954FA058D89F3D0EC8A89D</t>
  </si>
  <si>
    <t>화물차운전사</t>
  </si>
  <si>
    <t>노임 16</t>
  </si>
  <si>
    <t>571391539EC7DCEC374DCA523B3ED3A2C3C57B</t>
  </si>
  <si>
    <t>일반구조용압연강판</t>
  </si>
  <si>
    <t>일반구조용압연강판, 1.4mm</t>
  </si>
  <si>
    <t>자재 14</t>
  </si>
  <si>
    <t>50EFD154A4677585024CC25636B15CF044CACE</t>
  </si>
  <si>
    <t>조합페인트</t>
  </si>
  <si>
    <t>조합페인트, KSM6020-1종1급, 백색</t>
  </si>
  <si>
    <t>자재 92</t>
  </si>
  <si>
    <t>50EFC15A6917F21558470159704B9FDE2F3CC4</t>
  </si>
  <si>
    <t>중 기 단 가 목 록</t>
  </si>
  <si>
    <t>비    고</t>
  </si>
  <si>
    <t>START</t>
  </si>
  <si>
    <t>중 기 단 가 산 출 서</t>
  </si>
  <si>
    <t>산    출    내    역</t>
  </si>
  <si>
    <t>코드</t>
  </si>
  <si>
    <t>품명</t>
  </si>
  <si>
    <t>규격</t>
  </si>
  <si>
    <t>값</t>
  </si>
  <si>
    <t>소계</t>
  </si>
  <si>
    <t>총계</t>
  </si>
  <si>
    <t>공통 8-2-8</t>
  </si>
  <si>
    <t xml:space="preserve">시멘트운반  L:10km, 덤프 8ton  포  ( 산근 1 ) </t>
  </si>
  <si>
    <t>C</t>
  </si>
  <si>
    <t xml:space="preserve"> 운반거리 L=10KM 덤프트럭(8톤), 포대당    </t>
  </si>
  <si>
    <t>C!</t>
  </si>
  <si>
    <t>'운반거리 L=10KM 덤프트럭(8톤), 포대당'</t>
  </si>
  <si>
    <t xml:space="preserve"> </t>
  </si>
  <si>
    <t xml:space="preserve"> 차량속도= 25/V1,25/V2,40KM/V3,40KM/V4,25KM/V5,25KM/V6     </t>
  </si>
  <si>
    <t>'차량속도= 25/V1,25/V2,40KM/V3,40KM/V4,25KM/V5,25KM/V6 '</t>
  </si>
  <si>
    <t xml:space="preserve"> 하치장○-----------------0------------0---------○10KM  </t>
  </si>
  <si>
    <t>'하치장○-----------------0------------0---------○10KM '</t>
  </si>
  <si>
    <t xml:space="preserve"> 운반거리=하치장L1=0.0KM,시내L2=9.5KM,공사장L3=0.5KM    </t>
  </si>
  <si>
    <t>'운반거리=하치장L1=0.0KM,시내L2=9.5KM,공사장L3=0.5KM'</t>
  </si>
  <si>
    <t xml:space="preserve"> 인력운반 (품셈 1-5-1) 적재비(하치장 상차도 미계상,공장상차도 계상) </t>
  </si>
  <si>
    <t>'인력운반 (품셈 1-5-1) 적재비(하치장 상차도 미계상,공장상차도 계상)'</t>
  </si>
  <si>
    <t xml:space="preserve"> L    소운반거리(M)  =20   </t>
  </si>
  <si>
    <t xml:space="preserve"> L   '소운반거리(M)' =20</t>
  </si>
  <si>
    <t xml:space="preserve"> A    1회 운반량(BG)  =1   </t>
  </si>
  <si>
    <t xml:space="preserve"> A   '1회 운반량(BG)' =1</t>
  </si>
  <si>
    <t xml:space="preserve"> T    단위(KG)  =8000   </t>
  </si>
  <si>
    <t xml:space="preserve"> T   '단위(KG)' =8000</t>
  </si>
  <si>
    <t xml:space="preserve"> RT   단위중량(KG)  =40   </t>
  </si>
  <si>
    <t xml:space="preserve"> RT  '단위중량(KG)' =40</t>
  </si>
  <si>
    <t xml:space="preserve"> MV   운반인부의 속도2500M/HR  =2500/60= 41.6667 </t>
  </si>
  <si>
    <t xml:space="preserve"> MV  '운반인부의 속도2500M/HR' =2500/60=?</t>
  </si>
  <si>
    <t xml:space="preserve"> T1   어깨메고부리기시간(MIN)  =2.0   </t>
  </si>
  <si>
    <t xml:space="preserve"> T1  '어깨메고부리기시간(MIN)' =2.0</t>
  </si>
  <si>
    <t xml:space="preserve"> QT   차량 1대당 적재용량(BG)  =T/RT= 200 </t>
  </si>
  <si>
    <t xml:space="preserve"> QT  '차량 1대당 적재용량(BG)' =T/RT=?</t>
  </si>
  <si>
    <t xml:space="preserve"> N    차량 1대당 소요운반회수  =QT/A= 200 </t>
  </si>
  <si>
    <t xml:space="preserve"> N   '차량 1대당 소요운반회수' =QT/A=?</t>
  </si>
  <si>
    <t xml:space="preserve"> CMS  운반 1회당 소요시간(MIN)  =L*2/MV+T1= 2.96 </t>
  </si>
  <si>
    <t xml:space="preserve"> CMS '운반 1회당 소요시간(MIN)' =L*2/MV+T1=?</t>
  </si>
  <si>
    <t xml:space="preserve"> T1A  차량 1대당 적재소요시간(MIN)  =CMS*N= 592 </t>
  </si>
  <si>
    <t xml:space="preserve"> T1A '차량 1대당 적재소요시간(MIN)' =CMS*N=?</t>
  </si>
  <si>
    <t xml:space="preserve"> Q   단위당 소요인부(상,하차)  =T1A/450*1/QT= 0.007 </t>
  </si>
  <si>
    <t xml:space="preserve"> Q  '단위당 소요인부(상,하차)' =T1A/450*1/QT=?</t>
  </si>
  <si>
    <t xml:space="preserve"> 1.덤프트럭(8톤/HR) </t>
  </si>
  <si>
    <t>'1.덤프트럭(8톤/HR)'</t>
  </si>
  <si>
    <t xml:space="preserve"> T   적재용량(KG)  =8000   </t>
  </si>
  <si>
    <t xml:space="preserve"> T  '적재용량(KG)' =8000</t>
  </si>
  <si>
    <t xml:space="preserve"> R1  단위중량(KG)  =40   </t>
  </si>
  <si>
    <t xml:space="preserve"> r1 '단위중량(KG)' =40</t>
  </si>
  <si>
    <t xml:space="preserve"> Q1   1회 적재량(BG)  =T/R1= 200 </t>
  </si>
  <si>
    <t xml:space="preserve"> q1  '1회 적재량(BG)' =T/r1=?</t>
  </si>
  <si>
    <t xml:space="preserve"> f   토량 환산계수  =1   </t>
  </si>
  <si>
    <t xml:space="preserve"> f  '토량 환산계수' =1</t>
  </si>
  <si>
    <t xml:space="preserve"> E   작업효율  =0.9   </t>
  </si>
  <si>
    <t xml:space="preserve"> E  '작업효율' =0.9</t>
  </si>
  <si>
    <t xml:space="preserve"> L1  하치장내 운반거리(KM)  =0.0   </t>
  </si>
  <si>
    <t xml:space="preserve"> L1 '하치장내 운반거리(KM)' =0.0</t>
  </si>
  <si>
    <t xml:space="preserve"> L2  도로주행 운반거리(KM)  =9.5   </t>
  </si>
  <si>
    <t xml:space="preserve"> L2 '도로주행 운반거리(KM)' =9.5</t>
  </si>
  <si>
    <t xml:space="preserve"> L3  공사장내 운반거리(KM)  =0.5   </t>
  </si>
  <si>
    <t xml:space="preserve"> L3 '공사장내 운반거리(KM)' =0.5</t>
  </si>
  <si>
    <t xml:space="preserve"> V1  하치장내적재운반속도(KM/HR)  =25   </t>
  </si>
  <si>
    <t xml:space="preserve"> V1 '하치장내적재운반속도(KM/HR)' =25</t>
  </si>
  <si>
    <t xml:space="preserve"> V2  하치장내공차운반속도(KM/HR)  =25   </t>
  </si>
  <si>
    <t xml:space="preserve"> V2 '하치장내공차운반속도(KM/HR)' =25</t>
  </si>
  <si>
    <t xml:space="preserve"> V3  도로주행적재운반속도(KM/HR)  =40   </t>
  </si>
  <si>
    <t xml:space="preserve"> V3 '도로주행적재운반속도(KM/HR)' =40</t>
  </si>
  <si>
    <t xml:space="preserve"> V4  도로주행공차운반속도(KM/HR)  =40   </t>
  </si>
  <si>
    <t xml:space="preserve"> V4 '도로주행공차운반속도(KM/HR)' =40</t>
  </si>
  <si>
    <t xml:space="preserve"> V5  공사장내적재운반속도(KM/HR)  =25   </t>
  </si>
  <si>
    <t xml:space="preserve"> V5 '공사장내적재운반속도(KM/HR)' =25</t>
  </si>
  <si>
    <t xml:space="preserve"> V6  공사장내공차운반속도(KM/HR)  =25   </t>
  </si>
  <si>
    <t xml:space="preserve"> V6 '공사장내공차운반속도(KM/HR)' =25</t>
  </si>
  <si>
    <t xml:space="preserve"> T1  적재시간(MIN)  =CMS= 2.96 </t>
  </si>
  <si>
    <t xml:space="preserve"> t1 '적재시간(MIN)' =CMS=?</t>
  </si>
  <si>
    <t xml:space="preserve"> T2  왕복시간(MIN)  =((L1/V1)+(L1/V2)+(L2/V3)+(L2/V4)+(L3/V5)+(L3/V6))*60= 30.9 </t>
  </si>
  <si>
    <t xml:space="preserve"> t2 '왕복시간(MIN)' =((L1/V1)+(L1/V2)+(L2/V3)+(L2/V4)+(L3/V5)+(L3/V6))*60=?</t>
  </si>
  <si>
    <t xml:space="preserve"> T3  적하시간(MIN)  =CMS= 2.96 </t>
  </si>
  <si>
    <t xml:space="preserve"> t3 '적하시간(MIN)' =CMS=?</t>
  </si>
  <si>
    <t xml:space="preserve"> T4  적재대기시간(MIN)  =0.42   </t>
  </si>
  <si>
    <t xml:space="preserve"> t4 '적재대기시간(MIN)' =0.42</t>
  </si>
  <si>
    <t xml:space="preserve"> T5  적재함덮개 및 해체시간(MIN)  =3.77   </t>
  </si>
  <si>
    <t xml:space="preserve"> t5 '적재함덮개 및 해체시간(MIN)' =3.77</t>
  </si>
  <si>
    <t xml:space="preserve"> T6   세륜시간 (MIN)  =1.5   </t>
  </si>
  <si>
    <t xml:space="preserve"> t6  '세륜시간 (MIN)' =1.5</t>
  </si>
  <si>
    <t xml:space="preserve"> CM  1회 싸이클 시간(MIN)  =T1+T2+T3+T4+T5+T6= 42.51 </t>
  </si>
  <si>
    <t xml:space="preserve"> Cm '1회 싸이클 시간(MIN)' =t1+t2+t3+t4+t5+t6=?</t>
  </si>
  <si>
    <t xml:space="preserve"> Q   시간당 작업량(BG/HR)  =60*Q1*F*E/CM= 254.058 </t>
  </si>
  <si>
    <t xml:space="preserve"> Q  '시간당 작업량(BG/HR)' =60*q1*f*E/Cm=?    </t>
  </si>
  <si>
    <t xml:space="preserve"> Z   공제시간(HR)  =(CM-(T1+T3+T4+T5))/CM= 0.7622 </t>
  </si>
  <si>
    <t xml:space="preserve"> Z  '공제시간(HR)' =(Cm-(t1+t3+T4+t5))/Cm=?    </t>
  </si>
  <si>
    <t xml:space="preserve"> 재료비:  17710 / 254.058*Z = 53.1 </t>
  </si>
  <si>
    <t>'재료비:' ~00000602008000000.M~ / {Q}*Z =?EQ+</t>
  </si>
  <si>
    <t xml:space="preserve"> 노무비:  49479 / 254.058 = 194.7 </t>
  </si>
  <si>
    <t>'노무비:' ~00000602008000000.L~ / {Q} =?EQ+</t>
  </si>
  <si>
    <t xml:space="preserve"> 경  비:  10347 / 254.058 = 40.7 </t>
  </si>
  <si>
    <t>'경  비:' ~00000602008000000.E~ / {Q} =?EQ+</t>
  </si>
  <si>
    <t xml:space="preserve">  소  계    </t>
  </si>
  <si>
    <t>&gt;'소  계'</t>
  </si>
  <si>
    <t xml:space="preserve"> 2.인력운반 (품셈 1-5-1) 적하비</t>
  </si>
  <si>
    <t>'2.인력운반 (품셈 1-5-1) 적하비</t>
  </si>
  <si>
    <t xml:space="preserve"> 보통인부 </t>
  </si>
  <si>
    <t>'보통인부'</t>
  </si>
  <si>
    <t xml:space="preserve"> 노무비: 169804*Q = 1188.6 </t>
  </si>
  <si>
    <t>'노무비:'~L001010101000002.L~*Q =?EQ+</t>
  </si>
  <si>
    <t xml:space="preserve">  총  계</t>
  </si>
  <si>
    <t>단 가 대 비 표</t>
  </si>
  <si>
    <t>조달청가격</t>
  </si>
  <si>
    <t>PAGE</t>
  </si>
  <si>
    <t>거래가격</t>
  </si>
  <si>
    <t>유통물가</t>
  </si>
  <si>
    <t>물가자료</t>
  </si>
  <si>
    <t>조사가격</t>
  </si>
  <si>
    <t>적용단가</t>
  </si>
  <si>
    <t>품목구분</t>
  </si>
  <si>
    <t>노임구분</t>
  </si>
  <si>
    <t>소수점처리</t>
  </si>
  <si>
    <t>천원</t>
  </si>
  <si>
    <t>별도</t>
  </si>
  <si>
    <t>수집상차도</t>
  </si>
  <si>
    <t>시공도</t>
  </si>
  <si>
    <t>시공비포함</t>
  </si>
  <si>
    <t>화장실칸막이, 데코판넬, S-20</t>
  </si>
  <si>
    <t>1L=1.55kg</t>
  </si>
  <si>
    <t>2</t>
  </si>
  <si>
    <t>B</t>
  </si>
  <si>
    <t>공 사 원 가 계 산 서</t>
  </si>
  <si>
    <t>공사명 : 경기문화재단 예술인의 집 공간조성공사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</si>
  <si>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</si>
  <si>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</si>
  <si>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</si>
  <si>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</si>
  <si>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</si>
  <si>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</si>
  <si>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</si>
  <si>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</si>
  <si>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</si>
  <si>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</si>
  <si>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</si>
  <si>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</si>
  <si>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</si>
  <si>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</si>
  <si>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</si>
  <si>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</si>
  <si>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</si>
  <si>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</si>
  <si>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</si>
  <si>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BS</t>
  </si>
  <si>
    <t>C2</t>
  </si>
  <si>
    <t>경              비</t>
  </si>
  <si>
    <t>C4</t>
  </si>
  <si>
    <t>산  재  보  험  료</t>
  </si>
  <si>
    <t>노무비 * 3.56%</t>
  </si>
  <si>
    <t>C5</t>
  </si>
  <si>
    <t>고  용  보  험  료</t>
  </si>
  <si>
    <t>노무비 * 1.01%</t>
  </si>
  <si>
    <t>C6</t>
  </si>
  <si>
    <t>국민  건강  보험료</t>
  </si>
  <si>
    <t>직접노무비 * 3.545%</t>
  </si>
  <si>
    <t>C7</t>
  </si>
  <si>
    <t>국민  연금  보험료</t>
  </si>
  <si>
    <t>직접노무비 * 4.5%</t>
  </si>
  <si>
    <t>CB</t>
  </si>
  <si>
    <t>노인장기요양보험료</t>
  </si>
  <si>
    <t>건강보험료 * 12.95%</t>
  </si>
  <si>
    <t>C8</t>
  </si>
  <si>
    <t>퇴직  공제  부금비</t>
  </si>
  <si>
    <t>직접노무비 * 2.3%</t>
  </si>
  <si>
    <t>CA</t>
  </si>
  <si>
    <t>산업안전보건관리비</t>
  </si>
  <si>
    <t>(재료비+직노) * 3.11%</t>
  </si>
  <si>
    <t>CG</t>
  </si>
  <si>
    <t>기   타    경   비</t>
  </si>
  <si>
    <t>CH</t>
  </si>
  <si>
    <t>환  경  보  전  비</t>
  </si>
  <si>
    <t>(재료비+직노+경비) * 0.3%</t>
  </si>
  <si>
    <t>CK</t>
  </si>
  <si>
    <t>하도급지급보증수수료</t>
  </si>
  <si>
    <t>(재료비+직노+경비) * 0.081%</t>
  </si>
  <si>
    <t>CL</t>
  </si>
  <si>
    <t>건설기계대여금지급보증서발급수수료</t>
  </si>
  <si>
    <t>(재료비+직노+경비) * 0.07%</t>
  </si>
  <si>
    <t>CS</t>
  </si>
  <si>
    <t>S1</t>
  </si>
  <si>
    <t>계</t>
  </si>
  <si>
    <t>D1</t>
  </si>
  <si>
    <t>일  반  관  리  비</t>
  </si>
  <si>
    <t>D2</t>
  </si>
  <si>
    <t>이              윤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</si>
  <si>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</si>
  <si>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</si>
  <si>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</si>
  <si>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</si>
  <si>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</si>
  <si>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</si>
  <si>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</si>
  <si>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S2</t>
  </si>
  <si>
    <t>총   공   사    비</t>
  </si>
  <si>
    <t>경질우레탄폼→우레탄폼</t>
    <phoneticPr fontId="1" type="noConversion"/>
  </si>
  <si>
    <t>준불연→주입용</t>
    <phoneticPr fontId="1" type="noConversion"/>
  </si>
  <si>
    <t>퍼라이트, 뿜칠, 5mm</t>
    <phoneticPr fontId="1" type="noConversion"/>
  </si>
  <si>
    <t>보통합판, 1급, 9.0*1220*2440mm</t>
    <phoneticPr fontId="1" type="noConversion"/>
  </si>
  <si>
    <t>M2</t>
    <phoneticPr fontId="1" type="noConversion"/>
  </si>
  <si>
    <t>아연도금박판</t>
    <phoneticPr fontId="1" type="noConversion"/>
  </si>
  <si>
    <t>아연도금박판, 전기아연도, 1.00∼2.40mm</t>
    <phoneticPr fontId="1" type="noConversion"/>
  </si>
  <si>
    <t>kg</t>
    <phoneticPr fontId="1" type="noConversion"/>
  </si>
  <si>
    <t>PF보드 50mm, 심재 준불연</t>
    <phoneticPr fontId="1" type="noConversion"/>
  </si>
  <si>
    <t>비닐타일</t>
    <phoneticPr fontId="1" type="noConversion"/>
  </si>
  <si>
    <t>투명로이복층유리 24mm(6CL+12AR+6LE)</t>
    <phoneticPr fontId="1" type="noConversion"/>
  </si>
  <si>
    <t>투명로이복층유리 28mm(6CL+16AR+6LE)</t>
    <phoneticPr fontId="1" type="noConversion"/>
  </si>
  <si>
    <t>투명로이복층유리 26mm(6CL+14AR+6LE)</t>
    <phoneticPr fontId="1" type="noConversion"/>
  </si>
  <si>
    <t>투명+아르곤가스(SWS-단열간봉)+투명로이</t>
    <phoneticPr fontId="1" type="noConversion"/>
  </si>
  <si>
    <t>래커, W0015, A건설래커, 백색</t>
    <phoneticPr fontId="1" type="noConversion"/>
  </si>
  <si>
    <t>래커, B0013, A건설래커, 흑색</t>
    <phoneticPr fontId="1" type="noConversion"/>
  </si>
  <si>
    <t>시너, KSM6060, 1종</t>
    <phoneticPr fontId="1" type="noConversion"/>
  </si>
  <si>
    <t xml:space="preserve">금액 : </t>
    <phoneticPr fontId="1" type="noConversion"/>
  </si>
  <si>
    <r>
      <t xml:space="preserve">(재료비+노무비) * </t>
    </r>
    <r>
      <rPr>
        <b/>
        <sz val="11"/>
        <color rgb="FFFF0000"/>
        <rFont val="맑은 고딕"/>
        <family val="3"/>
        <charset val="129"/>
        <scheme val="minor"/>
      </rPr>
      <t>5.2%</t>
    </r>
    <phoneticPr fontId="1" type="noConversion"/>
  </si>
  <si>
    <r>
      <t xml:space="preserve">직접노무비 * </t>
    </r>
    <r>
      <rPr>
        <b/>
        <sz val="11"/>
        <color rgb="FFFF0000"/>
        <rFont val="맑은 고딕"/>
        <family val="3"/>
        <charset val="129"/>
        <scheme val="minor"/>
      </rPr>
      <t>12.6%</t>
    </r>
    <phoneticPr fontId="1" type="noConversion"/>
  </si>
  <si>
    <r>
      <t xml:space="preserve">계 * </t>
    </r>
    <r>
      <rPr>
        <b/>
        <sz val="11"/>
        <color rgb="FFFF0000"/>
        <rFont val="맑은 고딕"/>
        <family val="3"/>
        <charset val="129"/>
        <scheme val="minor"/>
      </rPr>
      <t>6%</t>
    </r>
    <phoneticPr fontId="1" type="noConversion"/>
  </si>
  <si>
    <r>
      <t xml:space="preserve">(노무비+경비+일반관리비) * </t>
    </r>
    <r>
      <rPr>
        <b/>
        <sz val="11"/>
        <color rgb="FFFF0000"/>
        <rFont val="맑은 고딕"/>
        <family val="3"/>
        <charset val="129"/>
        <scheme val="minor"/>
      </rPr>
      <t>15%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</si>
</sst>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#"/>
    <numFmt numFmtId="177" formatCode="#,##0.0"/>
    <numFmt numFmtId="178" formatCode="#,##0.0;\-#,##0.0;#"/>
    <numFmt numFmtId="179" formatCode="#,##0;\-#,##0;#"/>
    <numFmt numFmtId="180" formatCode="#,##0.00#;\-#,##0.00#;#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trike/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2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2" xfId="0" quotePrefix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5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5" xfId="0" quotePrefix="1" applyFont="1" applyBorder="1" applyAlignment="1">
      <alignment horizontal="center" vertical="center" wrapText="1"/>
    </xf>
    <xf numFmtId="0" fontId="3" fillId="0" borderId="5" xfId="0" quotePrefix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76" fontId="3" fillId="0" borderId="5" xfId="0" applyNumberFormat="1" applyFont="1" applyBorder="1" applyAlignment="1">
      <alignment vertical="center" wrapText="1"/>
    </xf>
    <xf numFmtId="0" fontId="0" fillId="0" borderId="5" xfId="0" quotePrefix="1" applyFont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0" fillId="0" borderId="3" xfId="0" quotePrefix="1" applyFont="1" applyBorder="1" applyAlignment="1">
      <alignment vertical="center"/>
    </xf>
    <xf numFmtId="177" fontId="3" fillId="0" borderId="5" xfId="0" applyNumberFormat="1" applyFont="1" applyBorder="1" applyAlignment="1">
      <alignment vertical="center" wrapText="1"/>
    </xf>
    <xf numFmtId="0" fontId="5" fillId="0" borderId="5" xfId="0" quotePrefix="1" applyFont="1" applyBorder="1" applyAlignment="1">
      <alignment vertical="center" wrapText="1"/>
    </xf>
    <xf numFmtId="0" fontId="6" fillId="0" borderId="5" xfId="0" quotePrefix="1" applyFont="1" applyBorder="1" applyAlignment="1">
      <alignment vertical="center" wrapText="1"/>
    </xf>
    <xf numFmtId="179" fontId="6" fillId="0" borderId="5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6" xfId="0" quotePrefix="1" applyFont="1" applyBorder="1" applyAlignment="1">
      <alignment vertical="center" wrapText="1"/>
    </xf>
    <xf numFmtId="0" fontId="6" fillId="0" borderId="1" xfId="0" quotePrefix="1" applyFont="1" applyBorder="1" applyAlignment="1">
      <alignment vertical="center" wrapText="1"/>
    </xf>
    <xf numFmtId="178" fontId="6" fillId="0" borderId="1" xfId="0" applyNumberFormat="1" applyFont="1" applyBorder="1" applyAlignment="1">
      <alignment vertical="center" wrapText="1"/>
    </xf>
    <xf numFmtId="0" fontId="6" fillId="0" borderId="8" xfId="0" quotePrefix="1" applyFont="1" applyBorder="1" applyAlignment="1">
      <alignment vertical="center" wrapText="1"/>
    </xf>
    <xf numFmtId="179" fontId="6" fillId="0" borderId="8" xfId="0" applyNumberFormat="1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180" fontId="0" fillId="0" borderId="5" xfId="0" quotePrefix="1" applyNumberFormat="1" applyFont="1" applyBorder="1" applyAlignment="1">
      <alignment vertical="center" wrapText="1"/>
    </xf>
    <xf numFmtId="180" fontId="3" fillId="0" borderId="5" xfId="0" applyNumberFormat="1" applyFont="1" applyBorder="1" applyAlignment="1">
      <alignment vertical="center" wrapText="1"/>
    </xf>
    <xf numFmtId="180" fontId="0" fillId="0" borderId="0" xfId="0" applyNumberFormat="1" applyAlignment="1">
      <alignment vertical="center"/>
    </xf>
    <xf numFmtId="0" fontId="3" fillId="0" borderId="5" xfId="0" quotePrefix="1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2" borderId="5" xfId="0" quotePrefix="1" applyFont="1" applyFill="1" applyBorder="1" applyAlignment="1">
      <alignment vertical="center" wrapText="1"/>
    </xf>
    <xf numFmtId="0" fontId="0" fillId="2" borderId="0" xfId="0" quotePrefix="1" applyFill="1" applyAlignment="1">
      <alignment vertical="center"/>
    </xf>
    <xf numFmtId="0" fontId="0" fillId="0" borderId="0" xfId="0" quotePrefix="1" applyFill="1" applyAlignment="1">
      <alignment vertical="center"/>
    </xf>
    <xf numFmtId="180" fontId="0" fillId="2" borderId="5" xfId="0" quotePrefix="1" applyNumberFormat="1" applyFont="1" applyFill="1" applyBorder="1" applyAlignment="1">
      <alignment vertical="center" wrapText="1"/>
    </xf>
    <xf numFmtId="180" fontId="3" fillId="2" borderId="5" xfId="0" applyNumberFormat="1" applyFont="1" applyFill="1" applyBorder="1" applyAlignment="1">
      <alignment vertical="center" wrapText="1"/>
    </xf>
    <xf numFmtId="180" fontId="7" fillId="2" borderId="5" xfId="0" applyNumberFormat="1" applyFont="1" applyFill="1" applyBorder="1" applyAlignment="1">
      <alignment vertical="center" wrapText="1"/>
    </xf>
    <xf numFmtId="0" fontId="7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vertical="center" wrapText="1"/>
    </xf>
    <xf numFmtId="180" fontId="0" fillId="2" borderId="0" xfId="0" applyNumberFormat="1" applyFill="1" applyAlignment="1">
      <alignment vertical="center"/>
    </xf>
    <xf numFmtId="0" fontId="0" fillId="0" borderId="5" xfId="0" quotePrefix="1" applyFont="1" applyFill="1" applyBorder="1" applyAlignment="1">
      <alignment vertical="center" wrapText="1"/>
    </xf>
    <xf numFmtId="180" fontId="0" fillId="0" borderId="5" xfId="0" quotePrefix="1" applyNumberFormat="1" applyFont="1" applyFill="1" applyBorder="1" applyAlignment="1">
      <alignment vertical="center" wrapText="1"/>
    </xf>
    <xf numFmtId="180" fontId="7" fillId="0" borderId="5" xfId="0" applyNumberFormat="1" applyFont="1" applyFill="1" applyBorder="1" applyAlignment="1">
      <alignment vertical="center" wrapText="1"/>
    </xf>
    <xf numFmtId="180" fontId="3" fillId="0" borderId="5" xfId="0" applyNumberFormat="1" applyFont="1" applyFill="1" applyBorder="1" applyAlignment="1">
      <alignment vertical="center" wrapText="1"/>
    </xf>
    <xf numFmtId="180" fontId="0" fillId="0" borderId="0" xfId="0" applyNumberFormat="1" applyFill="1" applyAlignment="1">
      <alignment vertical="center"/>
    </xf>
    <xf numFmtId="176" fontId="0" fillId="0" borderId="0" xfId="0" applyNumberFormat="1" applyAlignment="1">
      <alignment vertical="center" shrinkToFit="1"/>
    </xf>
    <xf numFmtId="180" fontId="7" fillId="2" borderId="7" xfId="0" applyNumberFormat="1" applyFont="1" applyFill="1" applyBorder="1" applyAlignment="1">
      <alignment vertical="center" wrapText="1"/>
    </xf>
    <xf numFmtId="0" fontId="0" fillId="2" borderId="7" xfId="0" quotePrefix="1" applyFill="1" applyBorder="1" applyAlignment="1">
      <alignment vertical="center" wrapText="1"/>
    </xf>
    <xf numFmtId="180" fontId="3" fillId="2" borderId="7" xfId="0" applyNumberFormat="1" applyFont="1" applyFill="1" applyBorder="1" applyAlignment="1">
      <alignment vertical="center" wrapText="1"/>
    </xf>
    <xf numFmtId="0" fontId="3" fillId="2" borderId="5" xfId="0" quotePrefix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vertical="center" wrapText="1"/>
    </xf>
    <xf numFmtId="0" fontId="3" fillId="2" borderId="5" xfId="0" quotePrefix="1" applyFont="1" applyFill="1" applyBorder="1" applyAlignment="1">
      <alignment vertical="center" wrapText="1"/>
    </xf>
    <xf numFmtId="0" fontId="3" fillId="0" borderId="5" xfId="0" quotePrefix="1" applyFont="1" applyBorder="1" applyAlignment="1">
      <alignment horizontal="center" vertical="center" wrapText="1"/>
    </xf>
    <xf numFmtId="0" fontId="3" fillId="2" borderId="5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5" xfId="0" quotePrefix="1" applyFont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distributed" vertical="center" wrapText="1"/>
    </xf>
    <xf numFmtId="0" fontId="4" fillId="0" borderId="5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2" fillId="0" borderId="0" xfId="0" quotePrefix="1" applyFont="1" applyAlignment="1">
      <alignment horizontal="center" vertical="center"/>
    </xf>
  </cellXfs>
  <cellStyles count="3">
    <cellStyle name="표준" xfId="0" builtinId="0"/>
    <cellStyle name="표준 3 2 3 2" xfId="1"/>
    <cellStyle name="표준 7 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E\&#50857;&#50669;&#51077;&#52272;\&#48264;&#50669;&#47932;\&#48317;&#49328;&#48716;&#46377;\&#49324;&#50629;&#51109;\&#47196;&#45812;&#53076;&#53440;&#50892;\&#50900;&#47568;&#48372;&#44256;&#49436;\MJR\&#44277;&#50976;\&#54620;&#44397;&#51473;&#44277;&#50629;&#49884;&#4944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E\&#50857;&#50669;&#51077;&#52272;\&#48264;&#50669;&#47932;\&#48317;&#49328;&#48716;&#46377;\&#49324;&#50629;&#51109;\&#47196;&#45812;&#53076;&#53440;&#50892;\&#50900;&#47568;&#48372;&#44256;&#49436;\MJR\&#44277;&#50976;\&#54620;&#44397;&#51473;&#44277;&#50629;&#48372;&#5050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E\&#50857;&#50669;&#51077;&#52272;\&#48264;&#50669;&#47932;\&#48317;&#49328;&#48716;&#46377;\&#49324;&#50629;&#51109;\&#47196;&#45812;&#53076;&#53440;&#50892;\&#50900;&#47568;&#48372;&#44256;&#49436;\MJR\&#44277;&#50976;\&#47196;&#45812;&#53076;&#52509;&#44292;&#51228;&#50504;&#44204;&#51201;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E\&#50857;&#50669;&#51077;&#52272;\&#48120;&#53000;&#46976;\&#44033;&#51333;&#51228;&#50504;&#49436;\2005\&#51204;&#51452;&#53076;&#50517;&#49660;&#54609;&#47792;\&#50696;&#49328;(&#53076;&#50517;&#49660;&#54609;&#4779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인원배정"/>
      <sheetName val="인원산출"/>
      <sheetName val="노무비"/>
      <sheetName val="운영"/>
      <sheetName val="장비"/>
      <sheetName val="견적"/>
      <sheetName val="견적서"/>
      <sheetName val="견적내역"/>
      <sheetName val="산출기준"/>
      <sheetName val="인건"/>
      <sheetName val="근무"/>
      <sheetName val="단중표"/>
      <sheetName val="표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인원배정"/>
      <sheetName val="인원산출"/>
      <sheetName val="노무비"/>
      <sheetName val="운영"/>
      <sheetName val="장비"/>
      <sheetName val="근무"/>
      <sheetName val="견적"/>
      <sheetName val="견적서"/>
      <sheetName val="견적내역"/>
      <sheetName val="산출기준"/>
      <sheetName val="인건"/>
      <sheetName val="소모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개요"/>
      <sheetName val="층별개요"/>
      <sheetName val="전기설비"/>
      <sheetName val="기계설비"/>
      <sheetName val="건축물개요"/>
      <sheetName val="조직및 인원계획"/>
      <sheetName val="인원계획-시설"/>
      <sheetName val="인원계획-미화"/>
      <sheetName val="인원계획-보안주차안내"/>
      <sheetName val="자격요원선임"/>
      <sheetName val="견적서"/>
      <sheetName val="총괄견적서"/>
      <sheetName val="견적내역-시설"/>
      <sheetName val="시설운영비"/>
      <sheetName val="장비-시설"/>
      <sheetName val="견적내역-미화 (2)"/>
      <sheetName val="미화운영"/>
      <sheetName val="미화소모품"/>
      <sheetName val="장비-미화"/>
      <sheetName val="견적내역-보안 (2)"/>
      <sheetName val="보안운영"/>
      <sheetName val="장비-보안안내주차"/>
      <sheetName val="예산안"/>
      <sheetName val="연봉산술"/>
      <sheetName val="Sheet3"/>
      <sheetName val="요약&amp;결과"/>
      <sheetName val="인건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1안"/>
      <sheetName val="인건비내역1"/>
      <sheetName val="시설장비"/>
      <sheetName val="집기비품"/>
      <sheetName val="장비"/>
      <sheetName val="보안예산"/>
      <sheetName val="미화예산"/>
      <sheetName val="미화예산 (2)"/>
      <sheetName val="인원계획-미화"/>
      <sheetName val="기본사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topLeftCell="B1" workbookViewId="0">
      <selection activeCell="F23" sqref="F23"/>
    </sheetView>
  </sheetViews>
  <sheetFormatPr defaultRowHeight="16.5" x14ac:dyDescent="0.3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</cols>
  <sheetData>
    <row r="1" spans="1:7" ht="24" customHeight="1" x14ac:dyDescent="0.3">
      <c r="B1" s="61" t="s">
        <v>1298</v>
      </c>
      <c r="C1" s="61"/>
      <c r="D1" s="61"/>
      <c r="E1" s="61"/>
      <c r="F1" s="61"/>
      <c r="G1" s="61"/>
    </row>
    <row r="2" spans="1:7" ht="21.95" customHeight="1" x14ac:dyDescent="0.3">
      <c r="B2" s="62" t="s">
        <v>1299</v>
      </c>
      <c r="C2" s="62"/>
      <c r="D2" s="62"/>
      <c r="E2" s="62"/>
      <c r="F2" s="63" t="s">
        <v>1387</v>
      </c>
      <c r="G2" s="63"/>
    </row>
    <row r="3" spans="1:7" ht="21.95" customHeight="1" x14ac:dyDescent="0.3">
      <c r="B3" s="64" t="s">
        <v>1300</v>
      </c>
      <c r="C3" s="59"/>
      <c r="D3" s="59"/>
      <c r="E3" s="33" t="s">
        <v>1301</v>
      </c>
      <c r="F3" s="33" t="s">
        <v>1302</v>
      </c>
      <c r="G3" s="33" t="s">
        <v>621</v>
      </c>
    </row>
    <row r="4" spans="1:7" ht="21.95" customHeight="1" x14ac:dyDescent="0.3">
      <c r="A4" s="1" t="s">
        <v>1307</v>
      </c>
      <c r="B4" s="65" t="s">
        <v>1303</v>
      </c>
      <c r="C4" s="65" t="s">
        <v>1304</v>
      </c>
      <c r="D4" s="33" t="s">
        <v>1308</v>
      </c>
      <c r="E4" s="15">
        <f>TRUNC(공종별집계표!F5, 0)</f>
        <v>0</v>
      </c>
      <c r="F4" s="13" t="s">
        <v>52</v>
      </c>
      <c r="G4" s="13" t="s">
        <v>52</v>
      </c>
    </row>
    <row r="5" spans="1:7" ht="21.95" customHeight="1" x14ac:dyDescent="0.3">
      <c r="A5" s="1" t="s">
        <v>1309</v>
      </c>
      <c r="B5" s="65"/>
      <c r="C5" s="65"/>
      <c r="D5" s="33" t="s">
        <v>1310</v>
      </c>
      <c r="E5" s="15">
        <v>0</v>
      </c>
      <c r="F5" s="13" t="s">
        <v>52</v>
      </c>
      <c r="G5" s="13" t="s">
        <v>52</v>
      </c>
    </row>
    <row r="6" spans="1:7" ht="21.95" customHeight="1" x14ac:dyDescent="0.3">
      <c r="A6" s="1" t="s">
        <v>1311</v>
      </c>
      <c r="B6" s="65"/>
      <c r="C6" s="65"/>
      <c r="D6" s="33" t="s">
        <v>1312</v>
      </c>
      <c r="E6" s="15">
        <v>0</v>
      </c>
      <c r="F6" s="13" t="s">
        <v>52</v>
      </c>
      <c r="G6" s="13" t="s">
        <v>52</v>
      </c>
    </row>
    <row r="7" spans="1:7" ht="21.95" customHeight="1" x14ac:dyDescent="0.3">
      <c r="A7" s="1" t="s">
        <v>1313</v>
      </c>
      <c r="B7" s="65"/>
      <c r="C7" s="65"/>
      <c r="D7" s="33" t="s">
        <v>1314</v>
      </c>
      <c r="E7" s="15">
        <f>TRUNC(E4+E5-E6, 0)</f>
        <v>0</v>
      </c>
      <c r="F7" s="13" t="s">
        <v>52</v>
      </c>
      <c r="G7" s="13" t="s">
        <v>52</v>
      </c>
    </row>
    <row r="8" spans="1:7" ht="21.95" customHeight="1" x14ac:dyDescent="0.3">
      <c r="A8" s="1" t="s">
        <v>1315</v>
      </c>
      <c r="B8" s="65"/>
      <c r="C8" s="65" t="s">
        <v>1305</v>
      </c>
      <c r="D8" s="33" t="s">
        <v>1316</v>
      </c>
      <c r="E8" s="15">
        <f>TRUNC(공종별집계표!H5, 0)</f>
        <v>0</v>
      </c>
      <c r="F8" s="13" t="s">
        <v>52</v>
      </c>
      <c r="G8" s="13" t="s">
        <v>52</v>
      </c>
    </row>
    <row r="9" spans="1:7" ht="21.95" customHeight="1" x14ac:dyDescent="0.3">
      <c r="A9" s="1" t="s">
        <v>1317</v>
      </c>
      <c r="B9" s="65"/>
      <c r="C9" s="65"/>
      <c r="D9" s="56" t="s">
        <v>1318</v>
      </c>
      <c r="E9" s="57">
        <f>TRUNC(E8*0.126,0)</f>
        <v>0</v>
      </c>
      <c r="F9" s="58" t="s">
        <v>1389</v>
      </c>
      <c r="G9" s="58" t="s">
        <v>52</v>
      </c>
    </row>
    <row r="10" spans="1:7" ht="21.95" customHeight="1" x14ac:dyDescent="0.3">
      <c r="A10" s="1" t="s">
        <v>1319</v>
      </c>
      <c r="B10" s="65"/>
      <c r="C10" s="65"/>
      <c r="D10" s="33" t="s">
        <v>1314</v>
      </c>
      <c r="E10" s="15">
        <f>TRUNC(E8+E9, 0)</f>
        <v>0</v>
      </c>
      <c r="F10" s="13" t="s">
        <v>52</v>
      </c>
      <c r="G10" s="13" t="s">
        <v>52</v>
      </c>
    </row>
    <row r="11" spans="1:7" ht="21.95" customHeight="1" x14ac:dyDescent="0.3">
      <c r="A11" s="1" t="s">
        <v>1320</v>
      </c>
      <c r="B11" s="65"/>
      <c r="C11" s="65" t="s">
        <v>1306</v>
      </c>
      <c r="D11" s="33" t="s">
        <v>1321</v>
      </c>
      <c r="E11" s="15">
        <f>TRUNC(공종별집계표!J5, 0)</f>
        <v>0</v>
      </c>
      <c r="F11" s="13" t="s">
        <v>52</v>
      </c>
      <c r="G11" s="13" t="s">
        <v>52</v>
      </c>
    </row>
    <row r="12" spans="1:7" ht="21.95" customHeight="1" x14ac:dyDescent="0.3">
      <c r="A12" s="1" t="s">
        <v>1322</v>
      </c>
      <c r="B12" s="65"/>
      <c r="C12" s="65"/>
      <c r="D12" s="33" t="s">
        <v>1323</v>
      </c>
      <c r="E12" s="15">
        <f>TRUNC(E10*0.0356, 0)</f>
        <v>0</v>
      </c>
      <c r="F12" s="13" t="s">
        <v>1324</v>
      </c>
      <c r="G12" s="13" t="s">
        <v>52</v>
      </c>
    </row>
    <row r="13" spans="1:7" ht="21.95" customHeight="1" x14ac:dyDescent="0.3">
      <c r="A13" s="1" t="s">
        <v>1325</v>
      </c>
      <c r="B13" s="65"/>
      <c r="C13" s="65"/>
      <c r="D13" s="33" t="s">
        <v>1326</v>
      </c>
      <c r="E13" s="15">
        <f>TRUNC(E10*0.0101, 0)</f>
        <v>0</v>
      </c>
      <c r="F13" s="13" t="s">
        <v>1327</v>
      </c>
      <c r="G13" s="13" t="s">
        <v>52</v>
      </c>
    </row>
    <row r="14" spans="1:7" ht="21.95" customHeight="1" x14ac:dyDescent="0.3">
      <c r="A14" s="1" t="s">
        <v>1328</v>
      </c>
      <c r="B14" s="65"/>
      <c r="C14" s="65"/>
      <c r="D14" s="33" t="s">
        <v>1329</v>
      </c>
      <c r="E14" s="15">
        <f>TRUNC(E8*0.03545, 0)</f>
        <v>0</v>
      </c>
      <c r="F14" s="13" t="s">
        <v>1330</v>
      </c>
      <c r="G14" s="13" t="s">
        <v>52</v>
      </c>
    </row>
    <row r="15" spans="1:7" ht="21.95" customHeight="1" x14ac:dyDescent="0.3">
      <c r="A15" s="1" t="s">
        <v>1331</v>
      </c>
      <c r="B15" s="65"/>
      <c r="C15" s="65"/>
      <c r="D15" s="33" t="s">
        <v>1332</v>
      </c>
      <c r="E15" s="15">
        <f>TRUNC(E8*0.045, 0)</f>
        <v>0</v>
      </c>
      <c r="F15" s="13" t="s">
        <v>1333</v>
      </c>
      <c r="G15" s="13" t="s">
        <v>52</v>
      </c>
    </row>
    <row r="16" spans="1:7" ht="21.95" customHeight="1" x14ac:dyDescent="0.3">
      <c r="A16" s="1" t="s">
        <v>1334</v>
      </c>
      <c r="B16" s="65"/>
      <c r="C16" s="65"/>
      <c r="D16" s="33" t="s">
        <v>1335</v>
      </c>
      <c r="E16" s="15">
        <f>TRUNC(E14*0.1295, 0)</f>
        <v>0</v>
      </c>
      <c r="F16" s="13" t="s">
        <v>1336</v>
      </c>
      <c r="G16" s="13" t="s">
        <v>52</v>
      </c>
    </row>
    <row r="17" spans="1:7" ht="21.95" customHeight="1" x14ac:dyDescent="0.3">
      <c r="A17" s="1" t="s">
        <v>1337</v>
      </c>
      <c r="B17" s="65"/>
      <c r="C17" s="65"/>
      <c r="D17" s="33" t="s">
        <v>1338</v>
      </c>
      <c r="E17" s="15">
        <f>TRUNC(E8*0.023, 0)</f>
        <v>0</v>
      </c>
      <c r="F17" s="13" t="s">
        <v>1339</v>
      </c>
      <c r="G17" s="13" t="s">
        <v>52</v>
      </c>
    </row>
    <row r="18" spans="1:7" ht="21.95" customHeight="1" x14ac:dyDescent="0.3">
      <c r="A18" s="1" t="s">
        <v>1340</v>
      </c>
      <c r="B18" s="65"/>
      <c r="C18" s="65"/>
      <c r="D18" s="33" t="s">
        <v>1341</v>
      </c>
      <c r="E18" s="15">
        <f>TRUNC((E7+E8)*0.0311, 0)</f>
        <v>0</v>
      </c>
      <c r="F18" s="13" t="s">
        <v>1342</v>
      </c>
      <c r="G18" s="13" t="s">
        <v>52</v>
      </c>
    </row>
    <row r="19" spans="1:7" ht="21.95" customHeight="1" x14ac:dyDescent="0.3">
      <c r="A19" s="1" t="s">
        <v>1343</v>
      </c>
      <c r="B19" s="65"/>
      <c r="C19" s="65"/>
      <c r="D19" s="56" t="s">
        <v>1344</v>
      </c>
      <c r="E19" s="57">
        <f>TRUNC((E7+E10)*0.052, 0)</f>
        <v>0</v>
      </c>
      <c r="F19" s="58" t="s">
        <v>1388</v>
      </c>
      <c r="G19" s="58" t="s">
        <v>52</v>
      </c>
    </row>
    <row r="20" spans="1:7" ht="21.95" customHeight="1" x14ac:dyDescent="0.3">
      <c r="A20" s="1" t="s">
        <v>1345</v>
      </c>
      <c r="B20" s="65"/>
      <c r="C20" s="65"/>
      <c r="D20" s="33" t="s">
        <v>1346</v>
      </c>
      <c r="E20" s="15">
        <f>TRUNC((E7+E8+E11)*0.003, 0)</f>
        <v>0</v>
      </c>
      <c r="F20" s="13" t="s">
        <v>1347</v>
      </c>
      <c r="G20" s="13" t="s">
        <v>52</v>
      </c>
    </row>
    <row r="21" spans="1:7" ht="21.95" customHeight="1" x14ac:dyDescent="0.3">
      <c r="A21" s="1" t="s">
        <v>1348</v>
      </c>
      <c r="B21" s="65"/>
      <c r="C21" s="65"/>
      <c r="D21" s="33" t="s">
        <v>1349</v>
      </c>
      <c r="E21" s="15">
        <f>TRUNC((E7+E8+E11)*0.00081, 0)</f>
        <v>0</v>
      </c>
      <c r="F21" s="13" t="s">
        <v>1350</v>
      </c>
      <c r="G21" s="13" t="s">
        <v>52</v>
      </c>
    </row>
    <row r="22" spans="1:7" ht="21.95" customHeight="1" x14ac:dyDescent="0.3">
      <c r="A22" s="1" t="s">
        <v>1351</v>
      </c>
      <c r="B22" s="65"/>
      <c r="C22" s="65"/>
      <c r="D22" s="33" t="s">
        <v>1352</v>
      </c>
      <c r="E22" s="15">
        <f>TRUNC((E7+E8+E11)*0.0007, 0)</f>
        <v>0</v>
      </c>
      <c r="F22" s="13" t="s">
        <v>1353</v>
      </c>
      <c r="G22" s="13" t="s">
        <v>52</v>
      </c>
    </row>
    <row r="23" spans="1:7" ht="21.95" customHeight="1" x14ac:dyDescent="0.3">
      <c r="A23" s="1" t="s">
        <v>1354</v>
      </c>
      <c r="B23" s="65"/>
      <c r="C23" s="65"/>
      <c r="D23" s="33" t="s">
        <v>1314</v>
      </c>
      <c r="E23" s="15">
        <f>TRUNC(E11+E12+E13+E14+E15+E17+E18+E16+E19+E20+E21+E22, 0)</f>
        <v>0</v>
      </c>
      <c r="F23" s="13" t="s">
        <v>52</v>
      </c>
      <c r="G23" s="13" t="s">
        <v>52</v>
      </c>
    </row>
    <row r="24" spans="1:7" ht="21.95" customHeight="1" x14ac:dyDescent="0.3">
      <c r="A24" s="1" t="s">
        <v>1355</v>
      </c>
      <c r="B24" s="59" t="s">
        <v>1356</v>
      </c>
      <c r="C24" s="59"/>
      <c r="D24" s="59"/>
      <c r="E24" s="15">
        <f>TRUNC(E7+E10+E23, 0)</f>
        <v>0</v>
      </c>
      <c r="F24" s="13" t="s">
        <v>52</v>
      </c>
      <c r="G24" s="13" t="s">
        <v>52</v>
      </c>
    </row>
    <row r="25" spans="1:7" ht="21.95" customHeight="1" x14ac:dyDescent="0.3">
      <c r="A25" s="1" t="s">
        <v>1357</v>
      </c>
      <c r="B25" s="60" t="s">
        <v>1358</v>
      </c>
      <c r="C25" s="60"/>
      <c r="D25" s="60"/>
      <c r="E25" s="57">
        <f>TRUNC(E24*0.06, 0)</f>
        <v>0</v>
      </c>
      <c r="F25" s="58" t="s">
        <v>1390</v>
      </c>
      <c r="G25" s="58" t="s">
        <v>52</v>
      </c>
    </row>
    <row r="26" spans="1:7" ht="21.95" customHeight="1" x14ac:dyDescent="0.3">
      <c r="A26" s="1" t="s">
        <v>1359</v>
      </c>
      <c r="B26" s="60" t="s">
        <v>1360</v>
      </c>
      <c r="C26" s="60"/>
      <c r="D26" s="60"/>
      <c r="E26" s="57"/>
      <c r="F26" s="58" t="s">
        <v>1391</v>
      </c>
      <c r="G26" s="58" t="s">
        <v>52</v>
      </c>
    </row>
    <row r="27" spans="1:7" ht="21.95" customHeight="1" x14ac:dyDescent="0.3">
      <c r="A27" s="1" t="s">
        <v>1361</v>
      </c>
      <c r="B27" s="59" t="s">
        <v>1362</v>
      </c>
      <c r="C27" s="59"/>
      <c r="D27" s="59"/>
      <c r="E27" s="15"/>
      <c r="F27" s="13" t="s">
        <v>52</v>
      </c>
      <c r="G27" s="13" t="s">
        <v>52</v>
      </c>
    </row>
    <row r="28" spans="1:7" ht="21.95" customHeight="1" x14ac:dyDescent="0.3">
      <c r="A28" s="1" t="s">
        <v>1363</v>
      </c>
      <c r="B28" s="59" t="s">
        <v>1364</v>
      </c>
      <c r="C28" s="59"/>
      <c r="D28" s="59"/>
      <c r="E28" s="15"/>
      <c r="F28" s="13" t="s">
        <v>1365</v>
      </c>
      <c r="G28" s="13" t="s">
        <v>52</v>
      </c>
    </row>
    <row r="29" spans="1:7" ht="21.95" customHeight="1" x14ac:dyDescent="0.3">
      <c r="A29" s="1" t="s">
        <v>1366</v>
      </c>
      <c r="B29" s="59" t="s">
        <v>1367</v>
      </c>
      <c r="C29" s="59"/>
      <c r="D29" s="59"/>
      <c r="E29" s="15"/>
      <c r="F29" s="13" t="s">
        <v>52</v>
      </c>
      <c r="G29" s="13" t="s">
        <v>52</v>
      </c>
    </row>
    <row r="30" spans="1:7" ht="21.95" customHeight="1" x14ac:dyDescent="0.3">
      <c r="A30" s="1" t="s">
        <v>1368</v>
      </c>
      <c r="B30" s="59" t="s">
        <v>1369</v>
      </c>
      <c r="C30" s="59"/>
      <c r="D30" s="59"/>
      <c r="E30" s="15"/>
      <c r="F30" s="13" t="s">
        <v>52</v>
      </c>
      <c r="G30" s="13" t="s">
        <v>52</v>
      </c>
    </row>
  </sheetData>
  <mergeCells count="15">
    <mergeCell ref="B1:G1"/>
    <mergeCell ref="B2:E2"/>
    <mergeCell ref="F2:G2"/>
    <mergeCell ref="B3:D3"/>
    <mergeCell ref="B4:B23"/>
    <mergeCell ref="C4:C7"/>
    <mergeCell ref="C8:C10"/>
    <mergeCell ref="C11:C23"/>
    <mergeCell ref="B30:D30"/>
    <mergeCell ref="B24:D24"/>
    <mergeCell ref="B25:D25"/>
    <mergeCell ref="B26:D26"/>
    <mergeCell ref="B27:D27"/>
    <mergeCell ref="B28:D28"/>
    <mergeCell ref="B29:D29"/>
  </mergeCells>
  <phoneticPr fontId="1" type="noConversion"/>
  <pageMargins left="0.78740157480314965" right="0.39370078740157483" top="0.78740157480314965" bottom="0.39370078740157483" header="0.31496062992125984" footer="0.31496062992125984"/>
  <pageSetup paperSize="9" scale="76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6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H22" sqref="H22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  <col min="21" max="21" width="10" bestFit="1" customWidth="1"/>
    <col min="23" max="23" width="40.625" customWidth="1"/>
    <col min="24" max="24" width="20.625" customWidth="1"/>
    <col min="25" max="26" width="4.625" customWidth="1"/>
    <col min="27" max="34" width="13.625" customWidth="1"/>
    <col min="35" max="35" width="12.625" customWidth="1"/>
  </cols>
  <sheetData>
    <row r="1" spans="1:35" ht="30" customHeight="1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W1" s="4" t="s">
        <v>0</v>
      </c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35" ht="30" customHeight="1" x14ac:dyDescent="0.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W2" s="6" t="s">
        <v>1</v>
      </c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8"/>
    </row>
    <row r="3" spans="1:35" ht="30" customHeight="1" x14ac:dyDescent="0.3">
      <c r="A3" s="66" t="s">
        <v>2</v>
      </c>
      <c r="B3" s="66" t="s">
        <v>3</v>
      </c>
      <c r="C3" s="66" t="s">
        <v>4</v>
      </c>
      <c r="D3" s="66" t="s">
        <v>5</v>
      </c>
      <c r="E3" s="66" t="s">
        <v>6</v>
      </c>
      <c r="F3" s="66"/>
      <c r="G3" s="66" t="s">
        <v>9</v>
      </c>
      <c r="H3" s="66"/>
      <c r="I3" s="66" t="s">
        <v>10</v>
      </c>
      <c r="J3" s="66"/>
      <c r="K3" s="66" t="s">
        <v>11</v>
      </c>
      <c r="L3" s="66"/>
      <c r="M3" s="66" t="s">
        <v>12</v>
      </c>
      <c r="N3" s="68" t="s">
        <v>13</v>
      </c>
      <c r="O3" s="68" t="s">
        <v>14</v>
      </c>
      <c r="P3" s="68" t="s">
        <v>15</v>
      </c>
      <c r="Q3" s="68" t="s">
        <v>16</v>
      </c>
      <c r="R3" s="68" t="s">
        <v>17</v>
      </c>
      <c r="S3" s="68" t="s">
        <v>18</v>
      </c>
      <c r="T3" s="68" t="s">
        <v>19</v>
      </c>
      <c r="W3" s="66" t="s">
        <v>2</v>
      </c>
      <c r="X3" s="66" t="s">
        <v>3</v>
      </c>
      <c r="Y3" s="66" t="s">
        <v>4</v>
      </c>
      <c r="Z3" s="66" t="s">
        <v>5</v>
      </c>
      <c r="AA3" s="66" t="s">
        <v>6</v>
      </c>
      <c r="AB3" s="66"/>
      <c r="AC3" s="66" t="s">
        <v>9</v>
      </c>
      <c r="AD3" s="66"/>
      <c r="AE3" s="66" t="s">
        <v>10</v>
      </c>
      <c r="AF3" s="66"/>
      <c r="AG3" s="66" t="s">
        <v>11</v>
      </c>
      <c r="AH3" s="66"/>
      <c r="AI3" s="66" t="s">
        <v>12</v>
      </c>
    </row>
    <row r="4" spans="1:35" ht="30" customHeight="1" x14ac:dyDescent="0.3">
      <c r="A4" s="67"/>
      <c r="B4" s="67"/>
      <c r="C4" s="67"/>
      <c r="D4" s="67"/>
      <c r="E4" s="12" t="s">
        <v>7</v>
      </c>
      <c r="F4" s="12" t="s">
        <v>8</v>
      </c>
      <c r="G4" s="12" t="s">
        <v>7</v>
      </c>
      <c r="H4" s="12" t="s">
        <v>8</v>
      </c>
      <c r="I4" s="12" t="s">
        <v>7</v>
      </c>
      <c r="J4" s="12" t="s">
        <v>8</v>
      </c>
      <c r="K4" s="12" t="s">
        <v>7</v>
      </c>
      <c r="L4" s="12" t="s">
        <v>8</v>
      </c>
      <c r="M4" s="67"/>
      <c r="N4" s="68"/>
      <c r="O4" s="68"/>
      <c r="P4" s="68"/>
      <c r="Q4" s="68"/>
      <c r="R4" s="68"/>
      <c r="S4" s="68"/>
      <c r="T4" s="68"/>
      <c r="W4" s="67"/>
      <c r="X4" s="67"/>
      <c r="Y4" s="67"/>
      <c r="Z4" s="67"/>
      <c r="AA4" s="35" t="s">
        <v>7</v>
      </c>
      <c r="AB4" s="35" t="s">
        <v>8</v>
      </c>
      <c r="AC4" s="35" t="s">
        <v>7</v>
      </c>
      <c r="AD4" s="35" t="s">
        <v>8</v>
      </c>
      <c r="AE4" s="35" t="s">
        <v>7</v>
      </c>
      <c r="AF4" s="35" t="s">
        <v>8</v>
      </c>
      <c r="AG4" s="35" t="s">
        <v>7</v>
      </c>
      <c r="AH4" s="35" t="s">
        <v>8</v>
      </c>
      <c r="AI4" s="67"/>
    </row>
    <row r="5" spans="1:35" ht="30" customHeight="1" x14ac:dyDescent="0.3">
      <c r="A5" s="13" t="s">
        <v>51</v>
      </c>
      <c r="B5" s="13" t="s">
        <v>52</v>
      </c>
      <c r="C5" s="13" t="s">
        <v>52</v>
      </c>
      <c r="D5" s="14">
        <v>1</v>
      </c>
      <c r="E5" s="15">
        <f>F6+F40</f>
        <v>0</v>
      </c>
      <c r="F5" s="15">
        <f t="shared" ref="F5:F29" si="0">E5*D5</f>
        <v>0</v>
      </c>
      <c r="G5" s="15">
        <f>H6+H40</f>
        <v>0</v>
      </c>
      <c r="H5" s="15">
        <f t="shared" ref="H5:H29" si="1">G5*D5</f>
        <v>0</v>
      </c>
      <c r="I5" s="15">
        <f>J6+J40</f>
        <v>0</v>
      </c>
      <c r="J5" s="15">
        <f t="shared" ref="J5:J29" si="2">I5*D5</f>
        <v>0</v>
      </c>
      <c r="K5" s="15">
        <f t="shared" ref="K5:K29" si="3">E5+G5+I5</f>
        <v>0</v>
      </c>
      <c r="L5" s="15">
        <f t="shared" ref="L5:L29" si="4">F5+H5+J5</f>
        <v>0</v>
      </c>
      <c r="M5" s="13" t="s">
        <v>52</v>
      </c>
      <c r="N5" s="2" t="s">
        <v>53</v>
      </c>
      <c r="O5" s="2" t="s">
        <v>52</v>
      </c>
      <c r="P5" s="2" t="s">
        <v>52</v>
      </c>
      <c r="Q5" s="2" t="s">
        <v>52</v>
      </c>
      <c r="R5" s="3">
        <v>1</v>
      </c>
      <c r="S5" s="2" t="s">
        <v>52</v>
      </c>
      <c r="T5" s="11"/>
      <c r="U5" s="10">
        <f>+L5-AH5</f>
        <v>0</v>
      </c>
      <c r="W5" s="13" t="s">
        <v>51</v>
      </c>
      <c r="X5" s="13" t="s">
        <v>52</v>
      </c>
      <c r="Y5" s="13" t="s">
        <v>52</v>
      </c>
      <c r="Z5" s="14">
        <v>1</v>
      </c>
      <c r="AA5" s="15"/>
      <c r="AB5" s="15"/>
      <c r="AC5" s="15"/>
      <c r="AD5" s="15"/>
      <c r="AE5" s="15"/>
      <c r="AF5" s="15"/>
      <c r="AG5" s="15"/>
      <c r="AH5" s="15"/>
      <c r="AI5" s="13" t="s">
        <v>52</v>
      </c>
    </row>
    <row r="6" spans="1:35" ht="30" customHeight="1" x14ac:dyDescent="0.3">
      <c r="A6" s="13" t="s">
        <v>54</v>
      </c>
      <c r="B6" s="13" t="s">
        <v>52</v>
      </c>
      <c r="C6" s="13" t="s">
        <v>52</v>
      </c>
      <c r="D6" s="14">
        <v>1</v>
      </c>
      <c r="E6" s="15">
        <f>F7+F17+F28+F36</f>
        <v>0</v>
      </c>
      <c r="F6" s="15">
        <f t="shared" si="0"/>
        <v>0</v>
      </c>
      <c r="G6" s="15">
        <f>H7+H17+H28+H36</f>
        <v>0</v>
      </c>
      <c r="H6" s="15">
        <f t="shared" si="1"/>
        <v>0</v>
      </c>
      <c r="I6" s="15">
        <f>J7+J17+J28+J36</f>
        <v>0</v>
      </c>
      <c r="J6" s="15">
        <f t="shared" si="2"/>
        <v>0</v>
      </c>
      <c r="K6" s="15">
        <f t="shared" si="3"/>
        <v>0</v>
      </c>
      <c r="L6" s="15">
        <f t="shared" si="4"/>
        <v>0</v>
      </c>
      <c r="M6" s="13" t="s">
        <v>52</v>
      </c>
      <c r="N6" s="2" t="s">
        <v>55</v>
      </c>
      <c r="O6" s="2" t="s">
        <v>52</v>
      </c>
      <c r="P6" s="2" t="s">
        <v>53</v>
      </c>
      <c r="Q6" s="2" t="s">
        <v>52</v>
      </c>
      <c r="R6" s="3">
        <v>2</v>
      </c>
      <c r="S6" s="2" t="s">
        <v>52</v>
      </c>
      <c r="T6" s="11"/>
      <c r="U6" s="10">
        <f t="shared" ref="U6:U46" si="5">+L6-AH6</f>
        <v>0</v>
      </c>
      <c r="W6" s="13" t="s">
        <v>54</v>
      </c>
      <c r="X6" s="13" t="s">
        <v>52</v>
      </c>
      <c r="Y6" s="13" t="s">
        <v>52</v>
      </c>
      <c r="Z6" s="14">
        <v>1</v>
      </c>
      <c r="AA6" s="15"/>
      <c r="AB6" s="15"/>
      <c r="AC6" s="15"/>
      <c r="AD6" s="15"/>
      <c r="AE6" s="15"/>
      <c r="AF6" s="15"/>
      <c r="AG6" s="15"/>
      <c r="AH6" s="15"/>
      <c r="AI6" s="13" t="s">
        <v>52</v>
      </c>
    </row>
    <row r="7" spans="1:35" ht="30" customHeight="1" x14ac:dyDescent="0.3">
      <c r="A7" s="13" t="s">
        <v>56</v>
      </c>
      <c r="B7" s="13" t="s">
        <v>52</v>
      </c>
      <c r="C7" s="13" t="s">
        <v>52</v>
      </c>
      <c r="D7" s="14">
        <v>1</v>
      </c>
      <c r="E7" s="15">
        <f>F8+F9+F10+F11+F12+F13+F14+F15+F16</f>
        <v>0</v>
      </c>
      <c r="F7" s="15">
        <f t="shared" si="0"/>
        <v>0</v>
      </c>
      <c r="G7" s="15">
        <f>H8+H9+H10+H11+H12+H13+H14+H15+H16</f>
        <v>0</v>
      </c>
      <c r="H7" s="15">
        <f t="shared" si="1"/>
        <v>0</v>
      </c>
      <c r="I7" s="15">
        <f>J8+J9+J10+J11+J12+J13+J14+J15+J16</f>
        <v>0</v>
      </c>
      <c r="J7" s="15">
        <f t="shared" si="2"/>
        <v>0</v>
      </c>
      <c r="K7" s="15">
        <f t="shared" si="3"/>
        <v>0</v>
      </c>
      <c r="L7" s="15">
        <f t="shared" si="4"/>
        <v>0</v>
      </c>
      <c r="M7" s="13" t="s">
        <v>52</v>
      </c>
      <c r="N7" s="2" t="s">
        <v>57</v>
      </c>
      <c r="O7" s="2" t="s">
        <v>52</v>
      </c>
      <c r="P7" s="2" t="s">
        <v>55</v>
      </c>
      <c r="Q7" s="2" t="s">
        <v>52</v>
      </c>
      <c r="R7" s="3">
        <v>3</v>
      </c>
      <c r="S7" s="2" t="s">
        <v>52</v>
      </c>
      <c r="T7" s="11"/>
      <c r="U7" s="10">
        <f t="shared" si="5"/>
        <v>0</v>
      </c>
      <c r="W7" s="13" t="s">
        <v>56</v>
      </c>
      <c r="X7" s="13" t="s">
        <v>52</v>
      </c>
      <c r="Y7" s="13" t="s">
        <v>52</v>
      </c>
      <c r="Z7" s="14">
        <v>1</v>
      </c>
      <c r="AA7" s="15"/>
      <c r="AB7" s="15"/>
      <c r="AC7" s="15"/>
      <c r="AD7" s="15"/>
      <c r="AE7" s="15"/>
      <c r="AF7" s="15"/>
      <c r="AG7" s="15"/>
      <c r="AH7" s="15"/>
      <c r="AI7" s="13" t="s">
        <v>52</v>
      </c>
    </row>
    <row r="8" spans="1:35" ht="30" customHeight="1" x14ac:dyDescent="0.3">
      <c r="A8" s="13" t="s">
        <v>58</v>
      </c>
      <c r="B8" s="13" t="s">
        <v>52</v>
      </c>
      <c r="C8" s="13" t="s">
        <v>52</v>
      </c>
      <c r="D8" s="14">
        <v>1</v>
      </c>
      <c r="E8" s="15">
        <f>공종별내역서!F26</f>
        <v>0</v>
      </c>
      <c r="F8" s="15">
        <f t="shared" si="0"/>
        <v>0</v>
      </c>
      <c r="G8" s="15">
        <f>공종별내역서!H26</f>
        <v>0</v>
      </c>
      <c r="H8" s="15">
        <f t="shared" si="1"/>
        <v>0</v>
      </c>
      <c r="I8" s="15">
        <f>공종별내역서!J26</f>
        <v>0</v>
      </c>
      <c r="J8" s="15">
        <f t="shared" si="2"/>
        <v>0</v>
      </c>
      <c r="K8" s="15">
        <f t="shared" si="3"/>
        <v>0</v>
      </c>
      <c r="L8" s="15">
        <f t="shared" si="4"/>
        <v>0</v>
      </c>
      <c r="M8" s="13" t="s">
        <v>52</v>
      </c>
      <c r="N8" s="2" t="s">
        <v>59</v>
      </c>
      <c r="O8" s="2" t="s">
        <v>52</v>
      </c>
      <c r="P8" s="2" t="s">
        <v>57</v>
      </c>
      <c r="Q8" s="2" t="s">
        <v>52</v>
      </c>
      <c r="R8" s="3">
        <v>4</v>
      </c>
      <c r="S8" s="2" t="s">
        <v>52</v>
      </c>
      <c r="T8" s="11"/>
      <c r="U8" s="10">
        <f t="shared" si="5"/>
        <v>0</v>
      </c>
      <c r="W8" s="13" t="s">
        <v>58</v>
      </c>
      <c r="X8" s="13" t="s">
        <v>52</v>
      </c>
      <c r="Y8" s="13" t="s">
        <v>52</v>
      </c>
      <c r="Z8" s="14">
        <v>1</v>
      </c>
      <c r="AA8" s="15"/>
      <c r="AB8" s="15"/>
      <c r="AC8" s="15"/>
      <c r="AD8" s="15"/>
      <c r="AE8" s="15"/>
      <c r="AF8" s="15"/>
      <c r="AG8" s="15"/>
      <c r="AH8" s="15"/>
      <c r="AI8" s="13" t="s">
        <v>52</v>
      </c>
    </row>
    <row r="9" spans="1:35" ht="30" customHeight="1" x14ac:dyDescent="0.3">
      <c r="A9" s="13" t="s">
        <v>81</v>
      </c>
      <c r="B9" s="13" t="s">
        <v>52</v>
      </c>
      <c r="C9" s="13" t="s">
        <v>52</v>
      </c>
      <c r="D9" s="14">
        <v>1</v>
      </c>
      <c r="E9" s="15">
        <f>공종별내역서!F49</f>
        <v>0</v>
      </c>
      <c r="F9" s="15">
        <f t="shared" si="0"/>
        <v>0</v>
      </c>
      <c r="G9" s="15">
        <f>공종별내역서!H49</f>
        <v>0</v>
      </c>
      <c r="H9" s="15">
        <f t="shared" si="1"/>
        <v>0</v>
      </c>
      <c r="I9" s="15">
        <f>공종별내역서!J49</f>
        <v>0</v>
      </c>
      <c r="J9" s="15">
        <f t="shared" si="2"/>
        <v>0</v>
      </c>
      <c r="K9" s="15">
        <f t="shared" si="3"/>
        <v>0</v>
      </c>
      <c r="L9" s="15">
        <f t="shared" si="4"/>
        <v>0</v>
      </c>
      <c r="M9" s="13" t="s">
        <v>52</v>
      </c>
      <c r="N9" s="2" t="s">
        <v>82</v>
      </c>
      <c r="O9" s="2" t="s">
        <v>52</v>
      </c>
      <c r="P9" s="2" t="s">
        <v>57</v>
      </c>
      <c r="Q9" s="2" t="s">
        <v>52</v>
      </c>
      <c r="R9" s="3">
        <v>4</v>
      </c>
      <c r="S9" s="2" t="s">
        <v>52</v>
      </c>
      <c r="T9" s="11"/>
      <c r="U9" s="10">
        <f t="shared" si="5"/>
        <v>0</v>
      </c>
      <c r="W9" s="13" t="s">
        <v>81</v>
      </c>
      <c r="X9" s="13" t="s">
        <v>52</v>
      </c>
      <c r="Y9" s="13" t="s">
        <v>52</v>
      </c>
      <c r="Z9" s="14">
        <v>1</v>
      </c>
      <c r="AA9" s="15"/>
      <c r="AB9" s="15"/>
      <c r="AC9" s="15"/>
      <c r="AD9" s="15"/>
      <c r="AE9" s="15"/>
      <c r="AF9" s="15"/>
      <c r="AG9" s="15"/>
      <c r="AH9" s="15"/>
      <c r="AI9" s="13" t="s">
        <v>52</v>
      </c>
    </row>
    <row r="10" spans="1:35" ht="30" customHeight="1" x14ac:dyDescent="0.3">
      <c r="A10" s="13" t="s">
        <v>93</v>
      </c>
      <c r="B10" s="13" t="s">
        <v>52</v>
      </c>
      <c r="C10" s="13" t="s">
        <v>52</v>
      </c>
      <c r="D10" s="14">
        <v>1</v>
      </c>
      <c r="E10" s="15">
        <f>공종별내역서!F72</f>
        <v>0</v>
      </c>
      <c r="F10" s="15">
        <f t="shared" si="0"/>
        <v>0</v>
      </c>
      <c r="G10" s="15">
        <f>공종별내역서!H72</f>
        <v>0</v>
      </c>
      <c r="H10" s="15">
        <f t="shared" si="1"/>
        <v>0</v>
      </c>
      <c r="I10" s="15">
        <f>공종별내역서!J72</f>
        <v>0</v>
      </c>
      <c r="J10" s="15">
        <f t="shared" si="2"/>
        <v>0</v>
      </c>
      <c r="K10" s="15">
        <f t="shared" si="3"/>
        <v>0</v>
      </c>
      <c r="L10" s="15">
        <f t="shared" si="4"/>
        <v>0</v>
      </c>
      <c r="M10" s="13" t="s">
        <v>52</v>
      </c>
      <c r="N10" s="2" t="s">
        <v>94</v>
      </c>
      <c r="O10" s="2" t="s">
        <v>52</v>
      </c>
      <c r="P10" s="2" t="s">
        <v>57</v>
      </c>
      <c r="Q10" s="2" t="s">
        <v>52</v>
      </c>
      <c r="R10" s="3">
        <v>4</v>
      </c>
      <c r="S10" s="2" t="s">
        <v>52</v>
      </c>
      <c r="T10" s="11"/>
      <c r="U10" s="10">
        <f t="shared" si="5"/>
        <v>0</v>
      </c>
      <c r="W10" s="13" t="s">
        <v>93</v>
      </c>
      <c r="X10" s="13" t="s">
        <v>52</v>
      </c>
      <c r="Y10" s="13" t="s">
        <v>52</v>
      </c>
      <c r="Z10" s="14">
        <v>1</v>
      </c>
      <c r="AA10" s="15"/>
      <c r="AB10" s="15"/>
      <c r="AC10" s="15"/>
      <c r="AD10" s="15"/>
      <c r="AE10" s="15"/>
      <c r="AF10" s="15"/>
      <c r="AG10" s="15"/>
      <c r="AH10" s="15"/>
      <c r="AI10" s="13" t="s">
        <v>52</v>
      </c>
    </row>
    <row r="11" spans="1:35" ht="30" customHeight="1" x14ac:dyDescent="0.3">
      <c r="A11" s="13" t="s">
        <v>158</v>
      </c>
      <c r="B11" s="13" t="s">
        <v>52</v>
      </c>
      <c r="C11" s="13" t="s">
        <v>52</v>
      </c>
      <c r="D11" s="14">
        <v>1</v>
      </c>
      <c r="E11" s="15">
        <f>공종별내역서!F95</f>
        <v>0</v>
      </c>
      <c r="F11" s="15">
        <f t="shared" si="0"/>
        <v>0</v>
      </c>
      <c r="G11" s="15">
        <f>공종별내역서!H95</f>
        <v>0</v>
      </c>
      <c r="H11" s="15">
        <f t="shared" si="1"/>
        <v>0</v>
      </c>
      <c r="I11" s="15">
        <f>공종별내역서!J95</f>
        <v>0</v>
      </c>
      <c r="J11" s="15">
        <f t="shared" si="2"/>
        <v>0</v>
      </c>
      <c r="K11" s="15">
        <f t="shared" si="3"/>
        <v>0</v>
      </c>
      <c r="L11" s="15">
        <f t="shared" si="4"/>
        <v>0</v>
      </c>
      <c r="M11" s="13" t="s">
        <v>52</v>
      </c>
      <c r="N11" s="2" t="s">
        <v>159</v>
      </c>
      <c r="O11" s="2" t="s">
        <v>52</v>
      </c>
      <c r="P11" s="2" t="s">
        <v>57</v>
      </c>
      <c r="Q11" s="2" t="s">
        <v>52</v>
      </c>
      <c r="R11" s="3">
        <v>4</v>
      </c>
      <c r="S11" s="2" t="s">
        <v>52</v>
      </c>
      <c r="T11" s="11"/>
      <c r="U11" s="10">
        <f t="shared" si="5"/>
        <v>0</v>
      </c>
      <c r="W11" s="13" t="s">
        <v>158</v>
      </c>
      <c r="X11" s="13" t="s">
        <v>52</v>
      </c>
      <c r="Y11" s="13" t="s">
        <v>52</v>
      </c>
      <c r="Z11" s="14">
        <v>1</v>
      </c>
      <c r="AA11" s="15"/>
      <c r="AB11" s="15"/>
      <c r="AC11" s="15"/>
      <c r="AD11" s="15"/>
      <c r="AE11" s="15"/>
      <c r="AF11" s="15"/>
      <c r="AG11" s="15"/>
      <c r="AH11" s="15"/>
      <c r="AI11" s="13" t="s">
        <v>52</v>
      </c>
    </row>
    <row r="12" spans="1:35" ht="30" customHeight="1" x14ac:dyDescent="0.3">
      <c r="A12" s="13" t="s">
        <v>169</v>
      </c>
      <c r="B12" s="13" t="s">
        <v>52</v>
      </c>
      <c r="C12" s="13" t="s">
        <v>52</v>
      </c>
      <c r="D12" s="14">
        <v>1</v>
      </c>
      <c r="E12" s="15">
        <f>공종별내역서!F118</f>
        <v>0</v>
      </c>
      <c r="F12" s="15">
        <f t="shared" si="0"/>
        <v>0</v>
      </c>
      <c r="G12" s="15">
        <f>공종별내역서!H118</f>
        <v>0</v>
      </c>
      <c r="H12" s="15">
        <f t="shared" si="1"/>
        <v>0</v>
      </c>
      <c r="I12" s="15">
        <f>공종별내역서!J118</f>
        <v>0</v>
      </c>
      <c r="J12" s="15">
        <f t="shared" si="2"/>
        <v>0</v>
      </c>
      <c r="K12" s="15">
        <f t="shared" si="3"/>
        <v>0</v>
      </c>
      <c r="L12" s="15">
        <f t="shared" si="4"/>
        <v>0</v>
      </c>
      <c r="M12" s="13" t="s">
        <v>52</v>
      </c>
      <c r="N12" s="2" t="s">
        <v>170</v>
      </c>
      <c r="O12" s="2" t="s">
        <v>52</v>
      </c>
      <c r="P12" s="2" t="s">
        <v>57</v>
      </c>
      <c r="Q12" s="2" t="s">
        <v>52</v>
      </c>
      <c r="R12" s="3">
        <v>4</v>
      </c>
      <c r="S12" s="2" t="s">
        <v>52</v>
      </c>
      <c r="T12" s="11"/>
      <c r="U12" s="10">
        <f t="shared" si="5"/>
        <v>0</v>
      </c>
      <c r="W12" s="13" t="s">
        <v>169</v>
      </c>
      <c r="X12" s="13" t="s">
        <v>52</v>
      </c>
      <c r="Y12" s="13" t="s">
        <v>52</v>
      </c>
      <c r="Z12" s="14">
        <v>1</v>
      </c>
      <c r="AA12" s="15"/>
      <c r="AB12" s="15"/>
      <c r="AC12" s="15"/>
      <c r="AD12" s="15"/>
      <c r="AE12" s="15"/>
      <c r="AF12" s="15"/>
      <c r="AG12" s="15"/>
      <c r="AH12" s="15"/>
      <c r="AI12" s="13" t="s">
        <v>52</v>
      </c>
    </row>
    <row r="13" spans="1:35" ht="30" customHeight="1" x14ac:dyDescent="0.3">
      <c r="A13" s="13" t="s">
        <v>240</v>
      </c>
      <c r="B13" s="13" t="s">
        <v>52</v>
      </c>
      <c r="C13" s="13" t="s">
        <v>52</v>
      </c>
      <c r="D13" s="14">
        <v>1</v>
      </c>
      <c r="E13" s="15">
        <f>공종별내역서!F141</f>
        <v>0</v>
      </c>
      <c r="F13" s="15">
        <f t="shared" si="0"/>
        <v>0</v>
      </c>
      <c r="G13" s="15">
        <f>공종별내역서!H141</f>
        <v>0</v>
      </c>
      <c r="H13" s="15">
        <f t="shared" si="1"/>
        <v>0</v>
      </c>
      <c r="I13" s="15">
        <f>공종별내역서!J141</f>
        <v>0</v>
      </c>
      <c r="J13" s="15">
        <f t="shared" si="2"/>
        <v>0</v>
      </c>
      <c r="K13" s="15">
        <f t="shared" si="3"/>
        <v>0</v>
      </c>
      <c r="L13" s="15">
        <f t="shared" si="4"/>
        <v>0</v>
      </c>
      <c r="M13" s="13" t="s">
        <v>52</v>
      </c>
      <c r="N13" s="2" t="s">
        <v>241</v>
      </c>
      <c r="O13" s="2" t="s">
        <v>52</v>
      </c>
      <c r="P13" s="2" t="s">
        <v>57</v>
      </c>
      <c r="Q13" s="2" t="s">
        <v>52</v>
      </c>
      <c r="R13" s="3">
        <v>4</v>
      </c>
      <c r="S13" s="2" t="s">
        <v>52</v>
      </c>
      <c r="T13" s="11"/>
      <c r="U13" s="10">
        <f t="shared" si="5"/>
        <v>0</v>
      </c>
      <c r="W13" s="13" t="s">
        <v>240</v>
      </c>
      <c r="X13" s="13" t="s">
        <v>52</v>
      </c>
      <c r="Y13" s="13" t="s">
        <v>52</v>
      </c>
      <c r="Z13" s="14">
        <v>1</v>
      </c>
      <c r="AA13" s="15"/>
      <c r="AB13" s="15"/>
      <c r="AC13" s="15"/>
      <c r="AD13" s="15"/>
      <c r="AE13" s="15"/>
      <c r="AF13" s="15"/>
      <c r="AG13" s="15"/>
      <c r="AH13" s="15"/>
      <c r="AI13" s="13" t="s">
        <v>52</v>
      </c>
    </row>
    <row r="14" spans="1:35" ht="30" customHeight="1" x14ac:dyDescent="0.3">
      <c r="A14" s="13" t="s">
        <v>260</v>
      </c>
      <c r="B14" s="13" t="s">
        <v>52</v>
      </c>
      <c r="C14" s="13" t="s">
        <v>52</v>
      </c>
      <c r="D14" s="14">
        <v>1</v>
      </c>
      <c r="E14" s="15">
        <f>공종별내역서!F187</f>
        <v>0</v>
      </c>
      <c r="F14" s="15">
        <f t="shared" si="0"/>
        <v>0</v>
      </c>
      <c r="G14" s="15">
        <f>공종별내역서!H187</f>
        <v>0</v>
      </c>
      <c r="H14" s="15">
        <f t="shared" si="1"/>
        <v>0</v>
      </c>
      <c r="I14" s="15">
        <f>공종별내역서!J187</f>
        <v>0</v>
      </c>
      <c r="J14" s="15">
        <f t="shared" si="2"/>
        <v>0</v>
      </c>
      <c r="K14" s="15">
        <f t="shared" si="3"/>
        <v>0</v>
      </c>
      <c r="L14" s="15">
        <f t="shared" si="4"/>
        <v>0</v>
      </c>
      <c r="M14" s="13" t="s">
        <v>52</v>
      </c>
      <c r="N14" s="2" t="s">
        <v>261</v>
      </c>
      <c r="O14" s="2" t="s">
        <v>52</v>
      </c>
      <c r="P14" s="2" t="s">
        <v>57</v>
      </c>
      <c r="Q14" s="2" t="s">
        <v>52</v>
      </c>
      <c r="R14" s="3">
        <v>4</v>
      </c>
      <c r="S14" s="2" t="s">
        <v>52</v>
      </c>
      <c r="T14" s="11"/>
      <c r="U14" s="10">
        <f t="shared" si="5"/>
        <v>0</v>
      </c>
      <c r="W14" s="13" t="s">
        <v>260</v>
      </c>
      <c r="X14" s="13" t="s">
        <v>52</v>
      </c>
      <c r="Y14" s="13" t="s">
        <v>52</v>
      </c>
      <c r="Z14" s="14">
        <v>1</v>
      </c>
      <c r="AA14" s="15"/>
      <c r="AB14" s="15"/>
      <c r="AC14" s="15"/>
      <c r="AD14" s="15"/>
      <c r="AE14" s="15"/>
      <c r="AF14" s="15"/>
      <c r="AG14" s="15"/>
      <c r="AH14" s="15"/>
      <c r="AI14" s="13" t="s">
        <v>52</v>
      </c>
    </row>
    <row r="15" spans="1:35" ht="30" customHeight="1" x14ac:dyDescent="0.3">
      <c r="A15" s="13" t="s">
        <v>393</v>
      </c>
      <c r="B15" s="13" t="s">
        <v>52</v>
      </c>
      <c r="C15" s="13" t="s">
        <v>52</v>
      </c>
      <c r="D15" s="14">
        <v>1</v>
      </c>
      <c r="E15" s="15">
        <f>공종별내역서!F210</f>
        <v>0</v>
      </c>
      <c r="F15" s="15">
        <f t="shared" si="0"/>
        <v>0</v>
      </c>
      <c r="G15" s="15">
        <f>공종별내역서!H210</f>
        <v>0</v>
      </c>
      <c r="H15" s="15">
        <f t="shared" si="1"/>
        <v>0</v>
      </c>
      <c r="I15" s="15">
        <f>공종별내역서!J210</f>
        <v>0</v>
      </c>
      <c r="J15" s="15">
        <f t="shared" si="2"/>
        <v>0</v>
      </c>
      <c r="K15" s="15">
        <f t="shared" si="3"/>
        <v>0</v>
      </c>
      <c r="L15" s="15">
        <f t="shared" si="4"/>
        <v>0</v>
      </c>
      <c r="M15" s="13" t="s">
        <v>52</v>
      </c>
      <c r="N15" s="2" t="s">
        <v>394</v>
      </c>
      <c r="O15" s="2" t="s">
        <v>52</v>
      </c>
      <c r="P15" s="2" t="s">
        <v>57</v>
      </c>
      <c r="Q15" s="2" t="s">
        <v>52</v>
      </c>
      <c r="R15" s="3">
        <v>4</v>
      </c>
      <c r="S15" s="2" t="s">
        <v>52</v>
      </c>
      <c r="T15" s="11"/>
      <c r="U15" s="10">
        <f t="shared" si="5"/>
        <v>0</v>
      </c>
      <c r="W15" s="13" t="s">
        <v>393</v>
      </c>
      <c r="X15" s="13" t="s">
        <v>52</v>
      </c>
      <c r="Y15" s="13" t="s">
        <v>52</v>
      </c>
      <c r="Z15" s="14">
        <v>1</v>
      </c>
      <c r="AA15" s="15"/>
      <c r="AB15" s="15"/>
      <c r="AC15" s="15"/>
      <c r="AD15" s="15"/>
      <c r="AE15" s="15"/>
      <c r="AF15" s="15"/>
      <c r="AG15" s="15"/>
      <c r="AH15" s="15"/>
      <c r="AI15" s="13" t="s">
        <v>52</v>
      </c>
    </row>
    <row r="16" spans="1:35" ht="30" customHeight="1" x14ac:dyDescent="0.3">
      <c r="A16" s="13" t="s">
        <v>429</v>
      </c>
      <c r="B16" s="13" t="s">
        <v>52</v>
      </c>
      <c r="C16" s="13" t="s">
        <v>52</v>
      </c>
      <c r="D16" s="14">
        <v>1</v>
      </c>
      <c r="E16" s="15">
        <f>공종별내역서!F233</f>
        <v>0</v>
      </c>
      <c r="F16" s="15">
        <f t="shared" si="0"/>
        <v>0</v>
      </c>
      <c r="G16" s="15">
        <f>공종별내역서!H233</f>
        <v>0</v>
      </c>
      <c r="H16" s="15">
        <f t="shared" si="1"/>
        <v>0</v>
      </c>
      <c r="I16" s="15">
        <f>공종별내역서!J233</f>
        <v>0</v>
      </c>
      <c r="J16" s="15">
        <f t="shared" si="2"/>
        <v>0</v>
      </c>
      <c r="K16" s="15">
        <f t="shared" si="3"/>
        <v>0</v>
      </c>
      <c r="L16" s="15">
        <f t="shared" si="4"/>
        <v>0</v>
      </c>
      <c r="M16" s="13" t="s">
        <v>52</v>
      </c>
      <c r="N16" s="2" t="s">
        <v>430</v>
      </c>
      <c r="O16" s="2" t="s">
        <v>52</v>
      </c>
      <c r="P16" s="2" t="s">
        <v>57</v>
      </c>
      <c r="Q16" s="2" t="s">
        <v>52</v>
      </c>
      <c r="R16" s="3">
        <v>4</v>
      </c>
      <c r="S16" s="2" t="s">
        <v>52</v>
      </c>
      <c r="T16" s="11"/>
      <c r="U16" s="10">
        <f t="shared" si="5"/>
        <v>0</v>
      </c>
      <c r="W16" s="13" t="s">
        <v>429</v>
      </c>
      <c r="X16" s="13" t="s">
        <v>52</v>
      </c>
      <c r="Y16" s="13" t="s">
        <v>52</v>
      </c>
      <c r="Z16" s="14">
        <v>1</v>
      </c>
      <c r="AA16" s="15"/>
      <c r="AB16" s="15"/>
      <c r="AC16" s="15"/>
      <c r="AD16" s="15"/>
      <c r="AE16" s="15"/>
      <c r="AF16" s="15"/>
      <c r="AG16" s="15"/>
      <c r="AH16" s="15"/>
      <c r="AI16" s="13" t="s">
        <v>52</v>
      </c>
    </row>
    <row r="17" spans="1:35" ht="30" customHeight="1" x14ac:dyDescent="0.3">
      <c r="A17" s="13" t="s">
        <v>448</v>
      </c>
      <c r="B17" s="13" t="s">
        <v>52</v>
      </c>
      <c r="C17" s="13" t="s">
        <v>52</v>
      </c>
      <c r="D17" s="14">
        <v>1</v>
      </c>
      <c r="E17" s="15">
        <f>F18+F19+F20+F21+F22+F23+F24+F25+F26+F27</f>
        <v>0</v>
      </c>
      <c r="F17" s="15">
        <f t="shared" si="0"/>
        <v>0</v>
      </c>
      <c r="G17" s="15">
        <f>H18+H19+H20+H21+H22+H23+H24+H25+H26+H27</f>
        <v>0</v>
      </c>
      <c r="H17" s="15">
        <f t="shared" si="1"/>
        <v>0</v>
      </c>
      <c r="I17" s="15">
        <f>J18+J19+J20+J21+J22+J23+J24+J25+J26+J27</f>
        <v>0</v>
      </c>
      <c r="J17" s="15">
        <f t="shared" si="2"/>
        <v>0</v>
      </c>
      <c r="K17" s="15">
        <f t="shared" si="3"/>
        <v>0</v>
      </c>
      <c r="L17" s="15">
        <f t="shared" si="4"/>
        <v>0</v>
      </c>
      <c r="M17" s="13" t="s">
        <v>52</v>
      </c>
      <c r="N17" s="2" t="s">
        <v>449</v>
      </c>
      <c r="O17" s="2" t="s">
        <v>52</v>
      </c>
      <c r="P17" s="2" t="s">
        <v>55</v>
      </c>
      <c r="Q17" s="2" t="s">
        <v>52</v>
      </c>
      <c r="R17" s="3">
        <v>3</v>
      </c>
      <c r="S17" s="2" t="s">
        <v>52</v>
      </c>
      <c r="T17" s="11"/>
      <c r="U17" s="10">
        <f t="shared" si="5"/>
        <v>0</v>
      </c>
      <c r="W17" s="13" t="s">
        <v>448</v>
      </c>
      <c r="X17" s="13" t="s">
        <v>52</v>
      </c>
      <c r="Y17" s="13" t="s">
        <v>52</v>
      </c>
      <c r="Z17" s="14">
        <v>1</v>
      </c>
      <c r="AA17" s="15"/>
      <c r="AB17" s="15"/>
      <c r="AC17" s="15"/>
      <c r="AD17" s="15"/>
      <c r="AE17" s="15"/>
      <c r="AF17" s="15"/>
      <c r="AG17" s="15"/>
      <c r="AH17" s="15"/>
      <c r="AI17" s="13" t="s">
        <v>52</v>
      </c>
    </row>
    <row r="18" spans="1:35" ht="30" customHeight="1" x14ac:dyDescent="0.3">
      <c r="A18" s="13" t="s">
        <v>450</v>
      </c>
      <c r="B18" s="13" t="s">
        <v>52</v>
      </c>
      <c r="C18" s="13" t="s">
        <v>52</v>
      </c>
      <c r="D18" s="14">
        <v>1</v>
      </c>
      <c r="E18" s="15">
        <f>공종별내역서!F256</f>
        <v>0</v>
      </c>
      <c r="F18" s="15">
        <f t="shared" si="0"/>
        <v>0</v>
      </c>
      <c r="G18" s="15">
        <f>공종별내역서!H256</f>
        <v>0</v>
      </c>
      <c r="H18" s="15">
        <f t="shared" si="1"/>
        <v>0</v>
      </c>
      <c r="I18" s="15">
        <f>공종별내역서!J256</f>
        <v>0</v>
      </c>
      <c r="J18" s="15">
        <f t="shared" si="2"/>
        <v>0</v>
      </c>
      <c r="K18" s="15">
        <f t="shared" si="3"/>
        <v>0</v>
      </c>
      <c r="L18" s="15">
        <f t="shared" si="4"/>
        <v>0</v>
      </c>
      <c r="M18" s="13" t="s">
        <v>52</v>
      </c>
      <c r="N18" s="2" t="s">
        <v>451</v>
      </c>
      <c r="O18" s="2" t="s">
        <v>52</v>
      </c>
      <c r="P18" s="2" t="s">
        <v>449</v>
      </c>
      <c r="Q18" s="2" t="s">
        <v>52</v>
      </c>
      <c r="R18" s="3">
        <v>4</v>
      </c>
      <c r="S18" s="2" t="s">
        <v>52</v>
      </c>
      <c r="T18" s="11"/>
      <c r="U18" s="10">
        <f t="shared" si="5"/>
        <v>0</v>
      </c>
      <c r="W18" s="13" t="s">
        <v>450</v>
      </c>
      <c r="X18" s="13" t="s">
        <v>52</v>
      </c>
      <c r="Y18" s="13" t="s">
        <v>52</v>
      </c>
      <c r="Z18" s="14">
        <v>1</v>
      </c>
      <c r="AA18" s="15"/>
      <c r="AB18" s="15"/>
      <c r="AC18" s="15"/>
      <c r="AD18" s="15"/>
      <c r="AE18" s="15"/>
      <c r="AF18" s="15"/>
      <c r="AG18" s="15"/>
      <c r="AH18" s="15"/>
      <c r="AI18" s="13" t="s">
        <v>52</v>
      </c>
    </row>
    <row r="19" spans="1:35" ht="30" customHeight="1" x14ac:dyDescent="0.3">
      <c r="A19" s="13" t="s">
        <v>455</v>
      </c>
      <c r="B19" s="13" t="s">
        <v>52</v>
      </c>
      <c r="C19" s="13" t="s">
        <v>52</v>
      </c>
      <c r="D19" s="14">
        <v>1</v>
      </c>
      <c r="E19" s="15">
        <f>공종별내역서!F279</f>
        <v>0</v>
      </c>
      <c r="F19" s="15">
        <f t="shared" si="0"/>
        <v>0</v>
      </c>
      <c r="G19" s="15">
        <f>공종별내역서!H279</f>
        <v>0</v>
      </c>
      <c r="H19" s="15">
        <f t="shared" si="1"/>
        <v>0</v>
      </c>
      <c r="I19" s="15">
        <f>공종별내역서!J279</f>
        <v>0</v>
      </c>
      <c r="J19" s="15">
        <f t="shared" si="2"/>
        <v>0</v>
      </c>
      <c r="K19" s="15">
        <f t="shared" si="3"/>
        <v>0</v>
      </c>
      <c r="L19" s="15">
        <f t="shared" si="4"/>
        <v>0</v>
      </c>
      <c r="M19" s="13" t="s">
        <v>52</v>
      </c>
      <c r="N19" s="2" t="s">
        <v>456</v>
      </c>
      <c r="O19" s="2" t="s">
        <v>52</v>
      </c>
      <c r="P19" s="2" t="s">
        <v>449</v>
      </c>
      <c r="Q19" s="2" t="s">
        <v>52</v>
      </c>
      <c r="R19" s="3">
        <v>4</v>
      </c>
      <c r="S19" s="2" t="s">
        <v>52</v>
      </c>
      <c r="T19" s="11"/>
      <c r="U19" s="10">
        <f t="shared" si="5"/>
        <v>0</v>
      </c>
      <c r="W19" s="13" t="s">
        <v>455</v>
      </c>
      <c r="X19" s="13" t="s">
        <v>52</v>
      </c>
      <c r="Y19" s="13" t="s">
        <v>52</v>
      </c>
      <c r="Z19" s="14">
        <v>1</v>
      </c>
      <c r="AA19" s="15"/>
      <c r="AB19" s="15"/>
      <c r="AC19" s="15"/>
      <c r="AD19" s="15"/>
      <c r="AE19" s="15"/>
      <c r="AF19" s="15"/>
      <c r="AG19" s="15"/>
      <c r="AH19" s="15"/>
      <c r="AI19" s="13" t="s">
        <v>52</v>
      </c>
    </row>
    <row r="20" spans="1:35" ht="30" customHeight="1" x14ac:dyDescent="0.3">
      <c r="A20" s="13" t="s">
        <v>462</v>
      </c>
      <c r="B20" s="13" t="s">
        <v>52</v>
      </c>
      <c r="C20" s="13" t="s">
        <v>52</v>
      </c>
      <c r="D20" s="14">
        <v>1</v>
      </c>
      <c r="E20" s="15">
        <f>공종별내역서!F302</f>
        <v>0</v>
      </c>
      <c r="F20" s="15">
        <f t="shared" si="0"/>
        <v>0</v>
      </c>
      <c r="G20" s="15">
        <f>공종별내역서!H302</f>
        <v>0</v>
      </c>
      <c r="H20" s="15">
        <f t="shared" si="1"/>
        <v>0</v>
      </c>
      <c r="I20" s="15">
        <f>공종별내역서!J302</f>
        <v>0</v>
      </c>
      <c r="J20" s="15">
        <f t="shared" si="2"/>
        <v>0</v>
      </c>
      <c r="K20" s="15">
        <f t="shared" si="3"/>
        <v>0</v>
      </c>
      <c r="L20" s="15">
        <f t="shared" si="4"/>
        <v>0</v>
      </c>
      <c r="M20" s="13" t="s">
        <v>52</v>
      </c>
      <c r="N20" s="2" t="s">
        <v>463</v>
      </c>
      <c r="O20" s="2" t="s">
        <v>52</v>
      </c>
      <c r="P20" s="2" t="s">
        <v>449</v>
      </c>
      <c r="Q20" s="2" t="s">
        <v>52</v>
      </c>
      <c r="R20" s="3">
        <v>4</v>
      </c>
      <c r="S20" s="2" t="s">
        <v>52</v>
      </c>
      <c r="T20" s="11"/>
      <c r="U20" s="10">
        <f t="shared" si="5"/>
        <v>0</v>
      </c>
      <c r="W20" s="13" t="s">
        <v>462</v>
      </c>
      <c r="X20" s="13" t="s">
        <v>52</v>
      </c>
      <c r="Y20" s="13" t="s">
        <v>52</v>
      </c>
      <c r="Z20" s="14">
        <v>1</v>
      </c>
      <c r="AA20" s="15"/>
      <c r="AB20" s="15"/>
      <c r="AC20" s="15"/>
      <c r="AD20" s="15"/>
      <c r="AE20" s="15"/>
      <c r="AF20" s="15"/>
      <c r="AG20" s="15"/>
      <c r="AH20" s="15"/>
      <c r="AI20" s="13" t="s">
        <v>52</v>
      </c>
    </row>
    <row r="21" spans="1:35" ht="30" customHeight="1" x14ac:dyDescent="0.3">
      <c r="A21" s="13" t="s">
        <v>466</v>
      </c>
      <c r="B21" s="13" t="s">
        <v>52</v>
      </c>
      <c r="C21" s="13" t="s">
        <v>52</v>
      </c>
      <c r="D21" s="14">
        <v>1</v>
      </c>
      <c r="E21" s="15">
        <f>공종별내역서!F325</f>
        <v>0</v>
      </c>
      <c r="F21" s="15">
        <f t="shared" si="0"/>
        <v>0</v>
      </c>
      <c r="G21" s="15">
        <f>공종별내역서!H325</f>
        <v>0</v>
      </c>
      <c r="H21" s="15">
        <f t="shared" si="1"/>
        <v>0</v>
      </c>
      <c r="I21" s="15">
        <f>공종별내역서!J325</f>
        <v>0</v>
      </c>
      <c r="J21" s="15">
        <f t="shared" si="2"/>
        <v>0</v>
      </c>
      <c r="K21" s="15">
        <f t="shared" si="3"/>
        <v>0</v>
      </c>
      <c r="L21" s="15">
        <f t="shared" si="4"/>
        <v>0</v>
      </c>
      <c r="M21" s="13" t="s">
        <v>52</v>
      </c>
      <c r="N21" s="2" t="s">
        <v>467</v>
      </c>
      <c r="O21" s="2" t="s">
        <v>52</v>
      </c>
      <c r="P21" s="2" t="s">
        <v>449</v>
      </c>
      <c r="Q21" s="2" t="s">
        <v>52</v>
      </c>
      <c r="R21" s="3">
        <v>4</v>
      </c>
      <c r="S21" s="2" t="s">
        <v>52</v>
      </c>
      <c r="T21" s="11"/>
      <c r="U21" s="10">
        <f t="shared" si="5"/>
        <v>0</v>
      </c>
      <c r="W21" s="13" t="s">
        <v>466</v>
      </c>
      <c r="X21" s="13" t="s">
        <v>52</v>
      </c>
      <c r="Y21" s="13" t="s">
        <v>52</v>
      </c>
      <c r="Z21" s="14">
        <v>1</v>
      </c>
      <c r="AA21" s="15"/>
      <c r="AB21" s="15"/>
      <c r="AC21" s="15"/>
      <c r="AD21" s="15"/>
      <c r="AE21" s="15"/>
      <c r="AF21" s="15"/>
      <c r="AG21" s="15"/>
      <c r="AH21" s="15"/>
      <c r="AI21" s="13" t="s">
        <v>52</v>
      </c>
    </row>
    <row r="22" spans="1:35" ht="30" customHeight="1" x14ac:dyDescent="0.3">
      <c r="A22" s="13" t="s">
        <v>473</v>
      </c>
      <c r="B22" s="13" t="s">
        <v>52</v>
      </c>
      <c r="C22" s="13" t="s">
        <v>52</v>
      </c>
      <c r="D22" s="14">
        <v>1</v>
      </c>
      <c r="E22" s="15">
        <f>공종별내역서!F348</f>
        <v>0</v>
      </c>
      <c r="F22" s="15">
        <f t="shared" si="0"/>
        <v>0</v>
      </c>
      <c r="G22" s="15">
        <f>공종별내역서!H348</f>
        <v>0</v>
      </c>
      <c r="H22" s="15">
        <f t="shared" si="1"/>
        <v>0</v>
      </c>
      <c r="I22" s="15">
        <f>공종별내역서!J348</f>
        <v>0</v>
      </c>
      <c r="J22" s="15">
        <f t="shared" si="2"/>
        <v>0</v>
      </c>
      <c r="K22" s="15">
        <f t="shared" si="3"/>
        <v>0</v>
      </c>
      <c r="L22" s="15">
        <f t="shared" si="4"/>
        <v>0</v>
      </c>
      <c r="M22" s="13" t="s">
        <v>52</v>
      </c>
      <c r="N22" s="2" t="s">
        <v>474</v>
      </c>
      <c r="O22" s="2" t="s">
        <v>52</v>
      </c>
      <c r="P22" s="2" t="s">
        <v>449</v>
      </c>
      <c r="Q22" s="2" t="s">
        <v>52</v>
      </c>
      <c r="R22" s="3">
        <v>4</v>
      </c>
      <c r="S22" s="2" t="s">
        <v>52</v>
      </c>
      <c r="T22" s="11"/>
      <c r="U22" s="10">
        <f t="shared" si="5"/>
        <v>0</v>
      </c>
      <c r="W22" s="13" t="s">
        <v>473</v>
      </c>
      <c r="X22" s="13" t="s">
        <v>52</v>
      </c>
      <c r="Y22" s="13" t="s">
        <v>52</v>
      </c>
      <c r="Z22" s="14">
        <v>1</v>
      </c>
      <c r="AA22" s="15"/>
      <c r="AB22" s="15"/>
      <c r="AC22" s="15"/>
      <c r="AD22" s="15"/>
      <c r="AE22" s="15"/>
      <c r="AF22" s="15"/>
      <c r="AG22" s="15"/>
      <c r="AH22" s="15"/>
      <c r="AI22" s="13" t="s">
        <v>52</v>
      </c>
    </row>
    <row r="23" spans="1:35" ht="30" customHeight="1" x14ac:dyDescent="0.3">
      <c r="A23" s="13" t="s">
        <v>477</v>
      </c>
      <c r="B23" s="13" t="s">
        <v>52</v>
      </c>
      <c r="C23" s="13" t="s">
        <v>52</v>
      </c>
      <c r="D23" s="14">
        <v>1</v>
      </c>
      <c r="E23" s="15">
        <f>공종별내역서!F371</f>
        <v>0</v>
      </c>
      <c r="F23" s="15">
        <f t="shared" si="0"/>
        <v>0</v>
      </c>
      <c r="G23" s="15">
        <f>공종별내역서!H371</f>
        <v>0</v>
      </c>
      <c r="H23" s="15">
        <f t="shared" si="1"/>
        <v>0</v>
      </c>
      <c r="I23" s="15">
        <f>공종별내역서!J371</f>
        <v>0</v>
      </c>
      <c r="J23" s="15">
        <f t="shared" si="2"/>
        <v>0</v>
      </c>
      <c r="K23" s="15">
        <f t="shared" si="3"/>
        <v>0</v>
      </c>
      <c r="L23" s="15">
        <f t="shared" si="4"/>
        <v>0</v>
      </c>
      <c r="M23" s="13" t="s">
        <v>52</v>
      </c>
      <c r="N23" s="2" t="s">
        <v>478</v>
      </c>
      <c r="O23" s="2" t="s">
        <v>52</v>
      </c>
      <c r="P23" s="2" t="s">
        <v>449</v>
      </c>
      <c r="Q23" s="2" t="s">
        <v>52</v>
      </c>
      <c r="R23" s="3">
        <v>4</v>
      </c>
      <c r="S23" s="2" t="s">
        <v>52</v>
      </c>
      <c r="T23" s="11"/>
      <c r="U23" s="10">
        <f t="shared" si="5"/>
        <v>0</v>
      </c>
      <c r="W23" s="13" t="s">
        <v>477</v>
      </c>
      <c r="X23" s="13" t="s">
        <v>52</v>
      </c>
      <c r="Y23" s="13" t="s">
        <v>52</v>
      </c>
      <c r="Z23" s="14">
        <v>1</v>
      </c>
      <c r="AA23" s="15"/>
      <c r="AB23" s="15"/>
      <c r="AC23" s="15"/>
      <c r="AD23" s="15"/>
      <c r="AE23" s="15"/>
      <c r="AF23" s="15"/>
      <c r="AG23" s="15"/>
      <c r="AH23" s="15"/>
      <c r="AI23" s="13" t="s">
        <v>52</v>
      </c>
    </row>
    <row r="24" spans="1:35" ht="30" customHeight="1" x14ac:dyDescent="0.3">
      <c r="A24" s="13" t="s">
        <v>485</v>
      </c>
      <c r="B24" s="13" t="s">
        <v>52</v>
      </c>
      <c r="C24" s="13" t="s">
        <v>52</v>
      </c>
      <c r="D24" s="14">
        <v>1</v>
      </c>
      <c r="E24" s="15">
        <f>공종별내역서!F394</f>
        <v>0</v>
      </c>
      <c r="F24" s="15">
        <f t="shared" si="0"/>
        <v>0</v>
      </c>
      <c r="G24" s="15">
        <f>공종별내역서!H394</f>
        <v>0</v>
      </c>
      <c r="H24" s="15">
        <f t="shared" si="1"/>
        <v>0</v>
      </c>
      <c r="I24" s="15">
        <f>공종별내역서!J394</f>
        <v>0</v>
      </c>
      <c r="J24" s="15">
        <f t="shared" si="2"/>
        <v>0</v>
      </c>
      <c r="K24" s="15">
        <f t="shared" si="3"/>
        <v>0</v>
      </c>
      <c r="L24" s="15">
        <f t="shared" si="4"/>
        <v>0</v>
      </c>
      <c r="M24" s="13" t="s">
        <v>52</v>
      </c>
      <c r="N24" s="2" t="s">
        <v>486</v>
      </c>
      <c r="O24" s="2" t="s">
        <v>52</v>
      </c>
      <c r="P24" s="2" t="s">
        <v>449</v>
      </c>
      <c r="Q24" s="2" t="s">
        <v>52</v>
      </c>
      <c r="R24" s="3">
        <v>4</v>
      </c>
      <c r="S24" s="2" t="s">
        <v>52</v>
      </c>
      <c r="T24" s="11"/>
      <c r="U24" s="10">
        <f t="shared" si="5"/>
        <v>0</v>
      </c>
      <c r="W24" s="13" t="s">
        <v>485</v>
      </c>
      <c r="X24" s="13" t="s">
        <v>52</v>
      </c>
      <c r="Y24" s="13" t="s">
        <v>52</v>
      </c>
      <c r="Z24" s="14">
        <v>1</v>
      </c>
      <c r="AA24" s="15"/>
      <c r="AB24" s="15"/>
      <c r="AC24" s="15"/>
      <c r="AD24" s="15"/>
      <c r="AE24" s="15"/>
      <c r="AF24" s="15"/>
      <c r="AG24" s="15"/>
      <c r="AH24" s="15"/>
      <c r="AI24" s="13" t="s">
        <v>52</v>
      </c>
    </row>
    <row r="25" spans="1:35" ht="30" customHeight="1" x14ac:dyDescent="0.3">
      <c r="A25" s="13" t="s">
        <v>488</v>
      </c>
      <c r="B25" s="13" t="s">
        <v>52</v>
      </c>
      <c r="C25" s="13" t="s">
        <v>52</v>
      </c>
      <c r="D25" s="14">
        <v>1</v>
      </c>
      <c r="E25" s="15">
        <f>공종별내역서!F417</f>
        <v>0</v>
      </c>
      <c r="F25" s="15">
        <f t="shared" si="0"/>
        <v>0</v>
      </c>
      <c r="G25" s="15">
        <f>공종별내역서!H417</f>
        <v>0</v>
      </c>
      <c r="H25" s="15">
        <f t="shared" si="1"/>
        <v>0</v>
      </c>
      <c r="I25" s="15">
        <f>공종별내역서!J417</f>
        <v>0</v>
      </c>
      <c r="J25" s="15">
        <f t="shared" si="2"/>
        <v>0</v>
      </c>
      <c r="K25" s="15">
        <f t="shared" si="3"/>
        <v>0</v>
      </c>
      <c r="L25" s="15">
        <f t="shared" si="4"/>
        <v>0</v>
      </c>
      <c r="M25" s="13" t="s">
        <v>52</v>
      </c>
      <c r="N25" s="2" t="s">
        <v>489</v>
      </c>
      <c r="O25" s="2" t="s">
        <v>52</v>
      </c>
      <c r="P25" s="2" t="s">
        <v>449</v>
      </c>
      <c r="Q25" s="2" t="s">
        <v>52</v>
      </c>
      <c r="R25" s="3">
        <v>4</v>
      </c>
      <c r="S25" s="2" t="s">
        <v>52</v>
      </c>
      <c r="T25" s="11"/>
      <c r="U25" s="10">
        <f t="shared" si="5"/>
        <v>0</v>
      </c>
      <c r="W25" s="13" t="s">
        <v>488</v>
      </c>
      <c r="X25" s="13" t="s">
        <v>52</v>
      </c>
      <c r="Y25" s="13" t="s">
        <v>52</v>
      </c>
      <c r="Z25" s="14">
        <v>1</v>
      </c>
      <c r="AA25" s="15"/>
      <c r="AB25" s="15"/>
      <c r="AC25" s="15"/>
      <c r="AD25" s="15"/>
      <c r="AE25" s="15"/>
      <c r="AF25" s="15"/>
      <c r="AG25" s="15"/>
      <c r="AH25" s="15"/>
      <c r="AI25" s="13" t="s">
        <v>52</v>
      </c>
    </row>
    <row r="26" spans="1:35" ht="30" customHeight="1" x14ac:dyDescent="0.3">
      <c r="A26" s="13" t="s">
        <v>506</v>
      </c>
      <c r="B26" s="13" t="s">
        <v>52</v>
      </c>
      <c r="C26" s="13" t="s">
        <v>52</v>
      </c>
      <c r="D26" s="14">
        <v>1</v>
      </c>
      <c r="E26" s="15">
        <f>공종별내역서!F440</f>
        <v>0</v>
      </c>
      <c r="F26" s="15">
        <f t="shared" si="0"/>
        <v>0</v>
      </c>
      <c r="G26" s="15">
        <f>공종별내역서!H440</f>
        <v>0</v>
      </c>
      <c r="H26" s="15">
        <f t="shared" si="1"/>
        <v>0</v>
      </c>
      <c r="I26" s="15">
        <f>공종별내역서!J440</f>
        <v>0</v>
      </c>
      <c r="J26" s="15">
        <f t="shared" si="2"/>
        <v>0</v>
      </c>
      <c r="K26" s="15">
        <f t="shared" si="3"/>
        <v>0</v>
      </c>
      <c r="L26" s="15">
        <f t="shared" si="4"/>
        <v>0</v>
      </c>
      <c r="M26" s="13" t="s">
        <v>52</v>
      </c>
      <c r="N26" s="2" t="s">
        <v>507</v>
      </c>
      <c r="O26" s="2" t="s">
        <v>52</v>
      </c>
      <c r="P26" s="2" t="s">
        <v>449</v>
      </c>
      <c r="Q26" s="2" t="s">
        <v>52</v>
      </c>
      <c r="R26" s="3">
        <v>4</v>
      </c>
      <c r="S26" s="2" t="s">
        <v>52</v>
      </c>
      <c r="T26" s="11"/>
      <c r="U26" s="10">
        <f t="shared" si="5"/>
        <v>0</v>
      </c>
      <c r="W26" s="13" t="s">
        <v>506</v>
      </c>
      <c r="X26" s="13" t="s">
        <v>52</v>
      </c>
      <c r="Y26" s="13" t="s">
        <v>52</v>
      </c>
      <c r="Z26" s="14">
        <v>1</v>
      </c>
      <c r="AA26" s="15"/>
      <c r="AB26" s="15"/>
      <c r="AC26" s="15"/>
      <c r="AD26" s="15"/>
      <c r="AE26" s="15"/>
      <c r="AF26" s="15"/>
      <c r="AG26" s="15"/>
      <c r="AH26" s="15"/>
      <c r="AI26" s="13" t="s">
        <v>52</v>
      </c>
    </row>
    <row r="27" spans="1:35" ht="30" customHeight="1" x14ac:dyDescent="0.3">
      <c r="A27" s="13" t="s">
        <v>510</v>
      </c>
      <c r="B27" s="13" t="s">
        <v>52</v>
      </c>
      <c r="C27" s="13" t="s">
        <v>52</v>
      </c>
      <c r="D27" s="14">
        <v>1</v>
      </c>
      <c r="E27" s="15">
        <f>공종별내역서!F463</f>
        <v>0</v>
      </c>
      <c r="F27" s="15">
        <f t="shared" si="0"/>
        <v>0</v>
      </c>
      <c r="G27" s="15">
        <f>공종별내역서!H463</f>
        <v>0</v>
      </c>
      <c r="H27" s="15">
        <f t="shared" si="1"/>
        <v>0</v>
      </c>
      <c r="I27" s="15">
        <f>공종별내역서!J463</f>
        <v>0</v>
      </c>
      <c r="J27" s="15">
        <f t="shared" si="2"/>
        <v>0</v>
      </c>
      <c r="K27" s="15">
        <f t="shared" si="3"/>
        <v>0</v>
      </c>
      <c r="L27" s="15">
        <f t="shared" si="4"/>
        <v>0</v>
      </c>
      <c r="M27" s="13" t="s">
        <v>52</v>
      </c>
      <c r="N27" s="2" t="s">
        <v>511</v>
      </c>
      <c r="O27" s="2" t="s">
        <v>52</v>
      </c>
      <c r="P27" s="2" t="s">
        <v>449</v>
      </c>
      <c r="Q27" s="2" t="s">
        <v>52</v>
      </c>
      <c r="R27" s="3">
        <v>4</v>
      </c>
      <c r="S27" s="2" t="s">
        <v>52</v>
      </c>
      <c r="T27" s="11"/>
      <c r="U27" s="10">
        <f t="shared" si="5"/>
        <v>0</v>
      </c>
      <c r="W27" s="13" t="s">
        <v>510</v>
      </c>
      <c r="X27" s="13" t="s">
        <v>52</v>
      </c>
      <c r="Y27" s="13" t="s">
        <v>52</v>
      </c>
      <c r="Z27" s="14">
        <v>1</v>
      </c>
      <c r="AA27" s="15"/>
      <c r="AB27" s="15"/>
      <c r="AC27" s="15"/>
      <c r="AD27" s="15"/>
      <c r="AE27" s="15"/>
      <c r="AF27" s="15"/>
      <c r="AG27" s="15"/>
      <c r="AH27" s="15"/>
      <c r="AI27" s="13" t="s">
        <v>52</v>
      </c>
    </row>
    <row r="28" spans="1:35" ht="30" customHeight="1" x14ac:dyDescent="0.3">
      <c r="A28" s="13" t="s">
        <v>515</v>
      </c>
      <c r="B28" s="13" t="s">
        <v>52</v>
      </c>
      <c r="C28" s="13" t="s">
        <v>52</v>
      </c>
      <c r="D28" s="14">
        <v>1</v>
      </c>
      <c r="E28" s="15">
        <f>F29+F30+F31+F32+F33+F34+F35</f>
        <v>0</v>
      </c>
      <c r="F28" s="15">
        <f t="shared" si="0"/>
        <v>0</v>
      </c>
      <c r="G28" s="15">
        <f>H29+H30+H31+H32+H33+H34+H35</f>
        <v>0</v>
      </c>
      <c r="H28" s="15">
        <f t="shared" si="1"/>
        <v>0</v>
      </c>
      <c r="I28" s="15">
        <f>J29+J30+J31+J32+J33+J34+J35</f>
        <v>0</v>
      </c>
      <c r="J28" s="15">
        <f t="shared" si="2"/>
        <v>0</v>
      </c>
      <c r="K28" s="15">
        <f t="shared" si="3"/>
        <v>0</v>
      </c>
      <c r="L28" s="15">
        <f t="shared" si="4"/>
        <v>0</v>
      </c>
      <c r="M28" s="13" t="s">
        <v>52</v>
      </c>
      <c r="N28" s="2" t="s">
        <v>516</v>
      </c>
      <c r="O28" s="2" t="s">
        <v>52</v>
      </c>
      <c r="P28" s="2" t="s">
        <v>55</v>
      </c>
      <c r="Q28" s="2" t="s">
        <v>52</v>
      </c>
      <c r="R28" s="3">
        <v>3</v>
      </c>
      <c r="S28" s="2" t="s">
        <v>52</v>
      </c>
      <c r="T28" s="11"/>
      <c r="U28" s="10">
        <f t="shared" si="5"/>
        <v>0</v>
      </c>
      <c r="W28" s="13" t="s">
        <v>515</v>
      </c>
      <c r="X28" s="13" t="s">
        <v>52</v>
      </c>
      <c r="Y28" s="13" t="s">
        <v>52</v>
      </c>
      <c r="Z28" s="14">
        <v>1</v>
      </c>
      <c r="AA28" s="15"/>
      <c r="AB28" s="15"/>
      <c r="AC28" s="15"/>
      <c r="AD28" s="15"/>
      <c r="AE28" s="15"/>
      <c r="AF28" s="15"/>
      <c r="AG28" s="15"/>
      <c r="AH28" s="15"/>
      <c r="AI28" s="13" t="s">
        <v>52</v>
      </c>
    </row>
    <row r="29" spans="1:35" ht="30" customHeight="1" x14ac:dyDescent="0.3">
      <c r="A29" s="13" t="s">
        <v>517</v>
      </c>
      <c r="B29" s="13" t="s">
        <v>52</v>
      </c>
      <c r="C29" s="13" t="s">
        <v>52</v>
      </c>
      <c r="D29" s="14">
        <v>1</v>
      </c>
      <c r="E29" s="15">
        <f>공종별내역서!F486</f>
        <v>0</v>
      </c>
      <c r="F29" s="15">
        <f t="shared" si="0"/>
        <v>0</v>
      </c>
      <c r="G29" s="15">
        <f>공종별내역서!H486</f>
        <v>0</v>
      </c>
      <c r="H29" s="15">
        <f t="shared" si="1"/>
        <v>0</v>
      </c>
      <c r="I29" s="15">
        <f>공종별내역서!J486</f>
        <v>0</v>
      </c>
      <c r="J29" s="15">
        <f t="shared" si="2"/>
        <v>0</v>
      </c>
      <c r="K29" s="15">
        <f t="shared" si="3"/>
        <v>0</v>
      </c>
      <c r="L29" s="15">
        <f t="shared" si="4"/>
        <v>0</v>
      </c>
      <c r="M29" s="13" t="s">
        <v>52</v>
      </c>
      <c r="N29" s="2" t="s">
        <v>518</v>
      </c>
      <c r="O29" s="2" t="s">
        <v>52</v>
      </c>
      <c r="P29" s="2" t="s">
        <v>516</v>
      </c>
      <c r="Q29" s="2" t="s">
        <v>52</v>
      </c>
      <c r="R29" s="3">
        <v>4</v>
      </c>
      <c r="S29" s="2" t="s">
        <v>52</v>
      </c>
      <c r="T29" s="11"/>
      <c r="U29" s="10">
        <f t="shared" si="5"/>
        <v>0</v>
      </c>
      <c r="W29" s="13" t="s">
        <v>517</v>
      </c>
      <c r="X29" s="13" t="s">
        <v>52</v>
      </c>
      <c r="Y29" s="13" t="s">
        <v>52</v>
      </c>
      <c r="Z29" s="14">
        <v>1</v>
      </c>
      <c r="AA29" s="15"/>
      <c r="AB29" s="15"/>
      <c r="AC29" s="15"/>
      <c r="AD29" s="15"/>
      <c r="AE29" s="15"/>
      <c r="AF29" s="15"/>
      <c r="AG29" s="15"/>
      <c r="AH29" s="15"/>
      <c r="AI29" s="13" t="s">
        <v>52</v>
      </c>
    </row>
    <row r="30" spans="1:35" ht="30" customHeight="1" x14ac:dyDescent="0.3">
      <c r="A30" s="13" t="s">
        <v>521</v>
      </c>
      <c r="B30" s="13" t="s">
        <v>52</v>
      </c>
      <c r="C30" s="13" t="s">
        <v>52</v>
      </c>
      <c r="D30" s="14"/>
      <c r="E30" s="15"/>
      <c r="F30" s="15"/>
      <c r="G30" s="15"/>
      <c r="H30" s="15"/>
      <c r="I30" s="15"/>
      <c r="J30" s="15"/>
      <c r="K30" s="15"/>
      <c r="L30" s="15"/>
      <c r="M30" s="13" t="s">
        <v>52</v>
      </c>
      <c r="N30" s="2" t="s">
        <v>522</v>
      </c>
      <c r="O30" s="2" t="s">
        <v>52</v>
      </c>
      <c r="P30" s="2" t="s">
        <v>516</v>
      </c>
      <c r="Q30" s="2" t="s">
        <v>52</v>
      </c>
      <c r="R30" s="3">
        <v>4</v>
      </c>
      <c r="S30" s="2" t="s">
        <v>52</v>
      </c>
      <c r="T30" s="11"/>
      <c r="U30" s="10">
        <f t="shared" si="5"/>
        <v>0</v>
      </c>
      <c r="W30" s="13" t="s">
        <v>521</v>
      </c>
      <c r="X30" s="13" t="s">
        <v>52</v>
      </c>
      <c r="Y30" s="13" t="s">
        <v>52</v>
      </c>
      <c r="Z30" s="14"/>
      <c r="AA30" s="15"/>
      <c r="AB30" s="15"/>
      <c r="AC30" s="15"/>
      <c r="AD30" s="15"/>
      <c r="AE30" s="15"/>
      <c r="AF30" s="15"/>
      <c r="AG30" s="15"/>
      <c r="AH30" s="15"/>
      <c r="AI30" s="13" t="s">
        <v>52</v>
      </c>
    </row>
    <row r="31" spans="1:35" ht="30" customHeight="1" x14ac:dyDescent="0.3">
      <c r="A31" s="13" t="s">
        <v>544</v>
      </c>
      <c r="B31" s="13" t="s">
        <v>52</v>
      </c>
      <c r="C31" s="13" t="s">
        <v>52</v>
      </c>
      <c r="D31" s="14"/>
      <c r="E31" s="15"/>
      <c r="F31" s="15"/>
      <c r="G31" s="15"/>
      <c r="H31" s="15"/>
      <c r="I31" s="15"/>
      <c r="J31" s="15"/>
      <c r="K31" s="15"/>
      <c r="L31" s="15"/>
      <c r="M31" s="13" t="s">
        <v>52</v>
      </c>
      <c r="N31" s="2" t="s">
        <v>545</v>
      </c>
      <c r="O31" s="2" t="s">
        <v>52</v>
      </c>
      <c r="P31" s="2" t="s">
        <v>516</v>
      </c>
      <c r="Q31" s="2" t="s">
        <v>52</v>
      </c>
      <c r="R31" s="3">
        <v>4</v>
      </c>
      <c r="S31" s="2" t="s">
        <v>52</v>
      </c>
      <c r="T31" s="11"/>
      <c r="U31" s="10">
        <f t="shared" si="5"/>
        <v>0</v>
      </c>
      <c r="W31" s="13" t="s">
        <v>544</v>
      </c>
      <c r="X31" s="13" t="s">
        <v>52</v>
      </c>
      <c r="Y31" s="13" t="s">
        <v>52</v>
      </c>
      <c r="Z31" s="14"/>
      <c r="AA31" s="15"/>
      <c r="AB31" s="15"/>
      <c r="AC31" s="15"/>
      <c r="AD31" s="15"/>
      <c r="AE31" s="15"/>
      <c r="AF31" s="15"/>
      <c r="AG31" s="15"/>
      <c r="AH31" s="15"/>
      <c r="AI31" s="13" t="s">
        <v>52</v>
      </c>
    </row>
    <row r="32" spans="1:35" ht="30" customHeight="1" x14ac:dyDescent="0.3">
      <c r="A32" s="13" t="s">
        <v>552</v>
      </c>
      <c r="B32" s="13" t="s">
        <v>52</v>
      </c>
      <c r="C32" s="13" t="s">
        <v>52</v>
      </c>
      <c r="D32" s="14"/>
      <c r="E32" s="15"/>
      <c r="F32" s="15"/>
      <c r="G32" s="15"/>
      <c r="H32" s="15"/>
      <c r="I32" s="15"/>
      <c r="J32" s="15"/>
      <c r="K32" s="15"/>
      <c r="L32" s="15"/>
      <c r="M32" s="13" t="s">
        <v>52</v>
      </c>
      <c r="N32" s="2" t="s">
        <v>553</v>
      </c>
      <c r="O32" s="2" t="s">
        <v>52</v>
      </c>
      <c r="P32" s="2" t="s">
        <v>516</v>
      </c>
      <c r="Q32" s="2" t="s">
        <v>52</v>
      </c>
      <c r="R32" s="3">
        <v>4</v>
      </c>
      <c r="S32" s="2" t="s">
        <v>52</v>
      </c>
      <c r="T32" s="11"/>
      <c r="U32" s="10">
        <f t="shared" si="5"/>
        <v>0</v>
      </c>
      <c r="W32" s="13" t="s">
        <v>552</v>
      </c>
      <c r="X32" s="13" t="s">
        <v>52</v>
      </c>
      <c r="Y32" s="13" t="s">
        <v>52</v>
      </c>
      <c r="Z32" s="14"/>
      <c r="AA32" s="15"/>
      <c r="AB32" s="15"/>
      <c r="AC32" s="15"/>
      <c r="AD32" s="15"/>
      <c r="AE32" s="15"/>
      <c r="AF32" s="15"/>
      <c r="AG32" s="15"/>
      <c r="AH32" s="15"/>
      <c r="AI32" s="13" t="s">
        <v>52</v>
      </c>
    </row>
    <row r="33" spans="1:35" ht="30" customHeight="1" x14ac:dyDescent="0.3">
      <c r="A33" s="13" t="s">
        <v>556</v>
      </c>
      <c r="B33" s="13" t="s">
        <v>52</v>
      </c>
      <c r="C33" s="13" t="s">
        <v>52</v>
      </c>
      <c r="D33" s="14"/>
      <c r="E33" s="15"/>
      <c r="F33" s="15"/>
      <c r="G33" s="15"/>
      <c r="H33" s="15"/>
      <c r="I33" s="15"/>
      <c r="J33" s="15"/>
      <c r="K33" s="15"/>
      <c r="L33" s="15"/>
      <c r="M33" s="13" t="s">
        <v>52</v>
      </c>
      <c r="N33" s="2" t="s">
        <v>557</v>
      </c>
      <c r="O33" s="2" t="s">
        <v>52</v>
      </c>
      <c r="P33" s="2" t="s">
        <v>516</v>
      </c>
      <c r="Q33" s="2" t="s">
        <v>52</v>
      </c>
      <c r="R33" s="3">
        <v>4</v>
      </c>
      <c r="S33" s="2" t="s">
        <v>52</v>
      </c>
      <c r="T33" s="11"/>
      <c r="U33" s="10">
        <f t="shared" si="5"/>
        <v>0</v>
      </c>
      <c r="W33" s="13" t="s">
        <v>556</v>
      </c>
      <c r="X33" s="13" t="s">
        <v>52</v>
      </c>
      <c r="Y33" s="13" t="s">
        <v>52</v>
      </c>
      <c r="Z33" s="14"/>
      <c r="AA33" s="15"/>
      <c r="AB33" s="15"/>
      <c r="AC33" s="15"/>
      <c r="AD33" s="15"/>
      <c r="AE33" s="15"/>
      <c r="AF33" s="15"/>
      <c r="AG33" s="15"/>
      <c r="AH33" s="15"/>
      <c r="AI33" s="13" t="s">
        <v>52</v>
      </c>
    </row>
    <row r="34" spans="1:35" ht="30" customHeight="1" x14ac:dyDescent="0.3">
      <c r="A34" s="13" t="s">
        <v>569</v>
      </c>
      <c r="B34" s="13" t="s">
        <v>52</v>
      </c>
      <c r="C34" s="13" t="s">
        <v>52</v>
      </c>
      <c r="D34" s="14"/>
      <c r="E34" s="15"/>
      <c r="F34" s="15"/>
      <c r="G34" s="15"/>
      <c r="H34" s="15"/>
      <c r="I34" s="15"/>
      <c r="J34" s="15"/>
      <c r="K34" s="15"/>
      <c r="L34" s="15"/>
      <c r="M34" s="13" t="s">
        <v>52</v>
      </c>
      <c r="N34" s="2" t="s">
        <v>570</v>
      </c>
      <c r="O34" s="2" t="s">
        <v>52</v>
      </c>
      <c r="P34" s="2" t="s">
        <v>516</v>
      </c>
      <c r="Q34" s="2" t="s">
        <v>52</v>
      </c>
      <c r="R34" s="3">
        <v>4</v>
      </c>
      <c r="S34" s="2" t="s">
        <v>52</v>
      </c>
      <c r="T34" s="11"/>
      <c r="U34" s="10">
        <f t="shared" si="5"/>
        <v>0</v>
      </c>
      <c r="W34" s="13" t="s">
        <v>569</v>
      </c>
      <c r="X34" s="13" t="s">
        <v>52</v>
      </c>
      <c r="Y34" s="13" t="s">
        <v>52</v>
      </c>
      <c r="Z34" s="14"/>
      <c r="AA34" s="15"/>
      <c r="AB34" s="15"/>
      <c r="AC34" s="15"/>
      <c r="AD34" s="15"/>
      <c r="AE34" s="15"/>
      <c r="AF34" s="15"/>
      <c r="AG34" s="15"/>
      <c r="AH34" s="15"/>
      <c r="AI34" s="13" t="s">
        <v>52</v>
      </c>
    </row>
    <row r="35" spans="1:35" ht="30" customHeight="1" x14ac:dyDescent="0.3">
      <c r="A35" s="13" t="s">
        <v>576</v>
      </c>
      <c r="B35" s="13" t="s">
        <v>52</v>
      </c>
      <c r="C35" s="13" t="s">
        <v>52</v>
      </c>
      <c r="D35" s="14"/>
      <c r="E35" s="15"/>
      <c r="F35" s="15"/>
      <c r="G35" s="15"/>
      <c r="H35" s="15"/>
      <c r="I35" s="15"/>
      <c r="J35" s="15"/>
      <c r="K35" s="15"/>
      <c r="L35" s="15"/>
      <c r="M35" s="13" t="s">
        <v>52</v>
      </c>
      <c r="N35" s="2" t="s">
        <v>577</v>
      </c>
      <c r="O35" s="2" t="s">
        <v>52</v>
      </c>
      <c r="P35" s="2" t="s">
        <v>516</v>
      </c>
      <c r="Q35" s="2" t="s">
        <v>52</v>
      </c>
      <c r="R35" s="3">
        <v>4</v>
      </c>
      <c r="S35" s="2" t="s">
        <v>52</v>
      </c>
      <c r="T35" s="11"/>
      <c r="U35" s="10">
        <f t="shared" si="5"/>
        <v>0</v>
      </c>
      <c r="W35" s="13" t="s">
        <v>576</v>
      </c>
      <c r="X35" s="13" t="s">
        <v>52</v>
      </c>
      <c r="Y35" s="13" t="s">
        <v>52</v>
      </c>
      <c r="Z35" s="14"/>
      <c r="AA35" s="15"/>
      <c r="AB35" s="15"/>
      <c r="AC35" s="15"/>
      <c r="AD35" s="15"/>
      <c r="AE35" s="15"/>
      <c r="AF35" s="15"/>
      <c r="AG35" s="15"/>
      <c r="AH35" s="15"/>
      <c r="AI35" s="13" t="s">
        <v>52</v>
      </c>
    </row>
    <row r="36" spans="1:35" ht="30" customHeight="1" x14ac:dyDescent="0.3">
      <c r="A36" s="13" t="s">
        <v>581</v>
      </c>
      <c r="B36" s="13" t="s">
        <v>52</v>
      </c>
      <c r="C36" s="13" t="s">
        <v>52</v>
      </c>
      <c r="D36" s="14"/>
      <c r="E36" s="15"/>
      <c r="F36" s="15"/>
      <c r="G36" s="15"/>
      <c r="H36" s="15"/>
      <c r="I36" s="15"/>
      <c r="J36" s="15"/>
      <c r="K36" s="15"/>
      <c r="L36" s="15"/>
      <c r="M36" s="13" t="s">
        <v>52</v>
      </c>
      <c r="N36" s="2" t="s">
        <v>582</v>
      </c>
      <c r="O36" s="2" t="s">
        <v>52</v>
      </c>
      <c r="P36" s="2" t="s">
        <v>55</v>
      </c>
      <c r="Q36" s="2" t="s">
        <v>52</v>
      </c>
      <c r="R36" s="3">
        <v>3</v>
      </c>
      <c r="S36" s="2" t="s">
        <v>52</v>
      </c>
      <c r="T36" s="11"/>
      <c r="U36" s="10">
        <f t="shared" si="5"/>
        <v>0</v>
      </c>
      <c r="W36" s="13" t="s">
        <v>581</v>
      </c>
      <c r="X36" s="13" t="s">
        <v>52</v>
      </c>
      <c r="Y36" s="13" t="s">
        <v>52</v>
      </c>
      <c r="Z36" s="14"/>
      <c r="AA36" s="15"/>
      <c r="AB36" s="15"/>
      <c r="AC36" s="15"/>
      <c r="AD36" s="15"/>
      <c r="AE36" s="15"/>
      <c r="AF36" s="15"/>
      <c r="AG36" s="15"/>
      <c r="AH36" s="15"/>
      <c r="AI36" s="13" t="s">
        <v>52</v>
      </c>
    </row>
    <row r="37" spans="1:35" ht="30" customHeight="1" x14ac:dyDescent="0.3">
      <c r="A37" s="13" t="s">
        <v>583</v>
      </c>
      <c r="B37" s="13" t="s">
        <v>52</v>
      </c>
      <c r="C37" s="13" t="s">
        <v>52</v>
      </c>
      <c r="D37" s="14"/>
      <c r="E37" s="15"/>
      <c r="F37" s="15"/>
      <c r="G37" s="15"/>
      <c r="H37" s="15"/>
      <c r="I37" s="15"/>
      <c r="J37" s="15"/>
      <c r="K37" s="15"/>
      <c r="L37" s="15"/>
      <c r="M37" s="13" t="s">
        <v>52</v>
      </c>
      <c r="N37" s="2" t="s">
        <v>584</v>
      </c>
      <c r="O37" s="2" t="s">
        <v>52</v>
      </c>
      <c r="P37" s="2" t="s">
        <v>582</v>
      </c>
      <c r="Q37" s="2" t="s">
        <v>52</v>
      </c>
      <c r="R37" s="3">
        <v>4</v>
      </c>
      <c r="S37" s="2" t="s">
        <v>52</v>
      </c>
      <c r="T37" s="11"/>
      <c r="U37" s="10">
        <f t="shared" si="5"/>
        <v>0</v>
      </c>
      <c r="W37" s="13" t="s">
        <v>583</v>
      </c>
      <c r="X37" s="13" t="s">
        <v>52</v>
      </c>
      <c r="Y37" s="13" t="s">
        <v>52</v>
      </c>
      <c r="Z37" s="14"/>
      <c r="AA37" s="15"/>
      <c r="AB37" s="15"/>
      <c r="AC37" s="15"/>
      <c r="AD37" s="15"/>
      <c r="AE37" s="15"/>
      <c r="AF37" s="15"/>
      <c r="AG37" s="15"/>
      <c r="AH37" s="15"/>
      <c r="AI37" s="13" t="s">
        <v>52</v>
      </c>
    </row>
    <row r="38" spans="1:35" ht="30" customHeight="1" x14ac:dyDescent="0.3">
      <c r="A38" s="13" t="s">
        <v>586</v>
      </c>
      <c r="B38" s="13" t="s">
        <v>52</v>
      </c>
      <c r="C38" s="13" t="s">
        <v>52</v>
      </c>
      <c r="D38" s="14"/>
      <c r="E38" s="15"/>
      <c r="F38" s="15"/>
      <c r="G38" s="15"/>
      <c r="H38" s="15"/>
      <c r="I38" s="15"/>
      <c r="J38" s="15"/>
      <c r="K38" s="15"/>
      <c r="L38" s="15"/>
      <c r="M38" s="13" t="s">
        <v>52</v>
      </c>
      <c r="N38" s="2" t="s">
        <v>587</v>
      </c>
      <c r="O38" s="2" t="s">
        <v>52</v>
      </c>
      <c r="P38" s="2" t="s">
        <v>582</v>
      </c>
      <c r="Q38" s="2" t="s">
        <v>52</v>
      </c>
      <c r="R38" s="3">
        <v>4</v>
      </c>
      <c r="S38" s="2" t="s">
        <v>52</v>
      </c>
      <c r="T38" s="11"/>
      <c r="U38" s="10">
        <f t="shared" si="5"/>
        <v>0</v>
      </c>
      <c r="W38" s="13" t="s">
        <v>586</v>
      </c>
      <c r="X38" s="13" t="s">
        <v>52</v>
      </c>
      <c r="Y38" s="13" t="s">
        <v>52</v>
      </c>
      <c r="Z38" s="14"/>
      <c r="AA38" s="15"/>
      <c r="AB38" s="15"/>
      <c r="AC38" s="15"/>
      <c r="AD38" s="15"/>
      <c r="AE38" s="15"/>
      <c r="AF38" s="15"/>
      <c r="AG38" s="15"/>
      <c r="AH38" s="15"/>
      <c r="AI38" s="13" t="s">
        <v>52</v>
      </c>
    </row>
    <row r="39" spans="1:35" ht="30" customHeight="1" x14ac:dyDescent="0.3">
      <c r="A39" s="13" t="s">
        <v>592</v>
      </c>
      <c r="B39" s="13" t="s">
        <v>52</v>
      </c>
      <c r="C39" s="13" t="s">
        <v>52</v>
      </c>
      <c r="D39" s="14"/>
      <c r="E39" s="15"/>
      <c r="F39" s="15"/>
      <c r="G39" s="15"/>
      <c r="H39" s="15"/>
      <c r="I39" s="15"/>
      <c r="J39" s="15"/>
      <c r="K39" s="15"/>
      <c r="L39" s="15"/>
      <c r="M39" s="13" t="s">
        <v>52</v>
      </c>
      <c r="N39" s="2" t="s">
        <v>593</v>
      </c>
      <c r="O39" s="2" t="s">
        <v>52</v>
      </c>
      <c r="P39" s="2" t="s">
        <v>582</v>
      </c>
      <c r="Q39" s="2" t="s">
        <v>52</v>
      </c>
      <c r="R39" s="3">
        <v>4</v>
      </c>
      <c r="S39" s="2" t="s">
        <v>52</v>
      </c>
      <c r="T39" s="11"/>
      <c r="U39" s="10">
        <f t="shared" si="5"/>
        <v>0</v>
      </c>
      <c r="W39" s="13" t="s">
        <v>592</v>
      </c>
      <c r="X39" s="13" t="s">
        <v>52</v>
      </c>
      <c r="Y39" s="13" t="s">
        <v>52</v>
      </c>
      <c r="Z39" s="14"/>
      <c r="AA39" s="15"/>
      <c r="AB39" s="15"/>
      <c r="AC39" s="15"/>
      <c r="AD39" s="15"/>
      <c r="AE39" s="15"/>
      <c r="AF39" s="15"/>
      <c r="AG39" s="15"/>
      <c r="AH39" s="15"/>
      <c r="AI39" s="13" t="s">
        <v>52</v>
      </c>
    </row>
    <row r="40" spans="1:35" ht="30" customHeight="1" x14ac:dyDescent="0.3">
      <c r="A40" s="13" t="s">
        <v>599</v>
      </c>
      <c r="B40" s="13" t="s">
        <v>52</v>
      </c>
      <c r="C40" s="13" t="s">
        <v>52</v>
      </c>
      <c r="D40" s="14"/>
      <c r="E40" s="15"/>
      <c r="F40" s="15"/>
      <c r="G40" s="15"/>
      <c r="H40" s="15"/>
      <c r="I40" s="15"/>
      <c r="J40" s="15"/>
      <c r="K40" s="15"/>
      <c r="L40" s="15"/>
      <c r="M40" s="13" t="s">
        <v>52</v>
      </c>
      <c r="N40" s="2" t="s">
        <v>600</v>
      </c>
      <c r="O40" s="2" t="s">
        <v>52</v>
      </c>
      <c r="P40" s="2" t="s">
        <v>53</v>
      </c>
      <c r="Q40" s="2" t="s">
        <v>52</v>
      </c>
      <c r="R40" s="3">
        <v>2</v>
      </c>
      <c r="S40" s="2" t="s">
        <v>52</v>
      </c>
      <c r="T40" s="11"/>
      <c r="U40" s="10">
        <f t="shared" si="5"/>
        <v>0</v>
      </c>
      <c r="W40" s="13" t="s">
        <v>599</v>
      </c>
      <c r="X40" s="13" t="s">
        <v>52</v>
      </c>
      <c r="Y40" s="13" t="s">
        <v>52</v>
      </c>
      <c r="Z40" s="14"/>
      <c r="AA40" s="15"/>
      <c r="AB40" s="15"/>
      <c r="AC40" s="15"/>
      <c r="AD40" s="15"/>
      <c r="AE40" s="15"/>
      <c r="AF40" s="15"/>
      <c r="AG40" s="15"/>
      <c r="AH40" s="15"/>
      <c r="AI40" s="13" t="s">
        <v>52</v>
      </c>
    </row>
    <row r="41" spans="1:35" ht="30" customHeight="1" x14ac:dyDescent="0.3">
      <c r="A41" s="13" t="s">
        <v>601</v>
      </c>
      <c r="B41" s="13" t="s">
        <v>52</v>
      </c>
      <c r="C41" s="13" t="s">
        <v>52</v>
      </c>
      <c r="D41" s="14"/>
      <c r="E41" s="15"/>
      <c r="F41" s="15"/>
      <c r="G41" s="15"/>
      <c r="H41" s="15"/>
      <c r="I41" s="15"/>
      <c r="J41" s="15"/>
      <c r="K41" s="15"/>
      <c r="L41" s="15"/>
      <c r="M41" s="13" t="s">
        <v>52</v>
      </c>
      <c r="N41" s="2" t="s">
        <v>602</v>
      </c>
      <c r="O41" s="2" t="s">
        <v>52</v>
      </c>
      <c r="P41" s="2" t="s">
        <v>600</v>
      </c>
      <c r="Q41" s="2" t="s">
        <v>52</v>
      </c>
      <c r="R41" s="3">
        <v>3</v>
      </c>
      <c r="S41" s="2" t="s">
        <v>52</v>
      </c>
      <c r="T41" s="11"/>
      <c r="U41" s="10">
        <f t="shared" si="5"/>
        <v>0</v>
      </c>
      <c r="W41" s="13" t="s">
        <v>601</v>
      </c>
      <c r="X41" s="13" t="s">
        <v>52</v>
      </c>
      <c r="Y41" s="13" t="s">
        <v>52</v>
      </c>
      <c r="Z41" s="14"/>
      <c r="AA41" s="15"/>
      <c r="AB41" s="15"/>
      <c r="AC41" s="15"/>
      <c r="AD41" s="15"/>
      <c r="AE41" s="15"/>
      <c r="AF41" s="15"/>
      <c r="AG41" s="15"/>
      <c r="AH41" s="15"/>
      <c r="AI41" s="13" t="s">
        <v>52</v>
      </c>
    </row>
    <row r="42" spans="1:35" ht="30" customHeight="1" x14ac:dyDescent="0.3">
      <c r="A42" s="13" t="s">
        <v>603</v>
      </c>
      <c r="B42" s="13" t="s">
        <v>52</v>
      </c>
      <c r="C42" s="13" t="s">
        <v>52</v>
      </c>
      <c r="D42" s="14"/>
      <c r="E42" s="15"/>
      <c r="F42" s="15"/>
      <c r="G42" s="15"/>
      <c r="H42" s="15"/>
      <c r="I42" s="15"/>
      <c r="J42" s="15"/>
      <c r="K42" s="15"/>
      <c r="L42" s="15"/>
      <c r="M42" s="13" t="s">
        <v>52</v>
      </c>
      <c r="N42" s="2" t="s">
        <v>604</v>
      </c>
      <c r="O42" s="2" t="s">
        <v>52</v>
      </c>
      <c r="P42" s="2" t="s">
        <v>602</v>
      </c>
      <c r="Q42" s="2" t="s">
        <v>52</v>
      </c>
      <c r="R42" s="3">
        <v>4</v>
      </c>
      <c r="S42" s="2" t="s">
        <v>52</v>
      </c>
      <c r="T42" s="11"/>
      <c r="U42" s="10">
        <f t="shared" si="5"/>
        <v>0</v>
      </c>
      <c r="W42" s="13" t="s">
        <v>603</v>
      </c>
      <c r="X42" s="13" t="s">
        <v>52</v>
      </c>
      <c r="Y42" s="13" t="s">
        <v>52</v>
      </c>
      <c r="Z42" s="14"/>
      <c r="AA42" s="15"/>
      <c r="AB42" s="15"/>
      <c r="AC42" s="15"/>
      <c r="AD42" s="15"/>
      <c r="AE42" s="15"/>
      <c r="AF42" s="15"/>
      <c r="AG42" s="15"/>
      <c r="AH42" s="15"/>
      <c r="AI42" s="13" t="s">
        <v>52</v>
      </c>
    </row>
    <row r="43" spans="1:35" ht="30" customHeight="1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T43" s="10"/>
      <c r="U43" s="10">
        <f t="shared" si="5"/>
        <v>0</v>
      </c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</row>
    <row r="44" spans="1:35" ht="30" customHeight="1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T44" s="10"/>
      <c r="U44" s="10">
        <f t="shared" si="5"/>
        <v>0</v>
      </c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</row>
    <row r="45" spans="1:35" ht="30" customHeight="1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T45" s="10"/>
      <c r="U45" s="10">
        <f t="shared" si="5"/>
        <v>0</v>
      </c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</row>
    <row r="46" spans="1:35" ht="30" customHeight="1" x14ac:dyDescent="0.3">
      <c r="A46" s="13" t="s">
        <v>79</v>
      </c>
      <c r="B46" s="14"/>
      <c r="C46" s="14"/>
      <c r="D46" s="14"/>
      <c r="E46" s="14"/>
      <c r="F46" s="15"/>
      <c r="G46" s="14"/>
      <c r="H46" s="15"/>
      <c r="I46" s="14"/>
      <c r="J46" s="15"/>
      <c r="K46" s="14"/>
      <c r="L46" s="15"/>
      <c r="M46" s="14"/>
      <c r="T46" s="10"/>
      <c r="U46" s="10">
        <f t="shared" si="5"/>
        <v>0</v>
      </c>
      <c r="W46" s="13" t="s">
        <v>79</v>
      </c>
      <c r="X46" s="14"/>
      <c r="Y46" s="14"/>
      <c r="Z46" s="14"/>
      <c r="AA46" s="14"/>
      <c r="AB46" s="15"/>
      <c r="AC46" s="14"/>
      <c r="AD46" s="15"/>
      <c r="AE46" s="14"/>
      <c r="AF46" s="15"/>
      <c r="AG46" s="14"/>
      <c r="AH46" s="15"/>
      <c r="AI46" s="14"/>
    </row>
  </sheetData>
  <mergeCells count="25">
    <mergeCell ref="G3:H3"/>
    <mergeCell ref="A3:A4"/>
    <mergeCell ref="B3:B4"/>
    <mergeCell ref="C3:C4"/>
    <mergeCell ref="D3:D4"/>
    <mergeCell ref="E3:F3"/>
    <mergeCell ref="Q3:Q4"/>
    <mergeCell ref="R3:R4"/>
    <mergeCell ref="S3:S4"/>
    <mergeCell ref="T3:T4"/>
    <mergeCell ref="I3:J3"/>
    <mergeCell ref="K3:L3"/>
    <mergeCell ref="M3:M4"/>
    <mergeCell ref="N3:N4"/>
    <mergeCell ref="O3:O4"/>
    <mergeCell ref="P3:P4"/>
    <mergeCell ref="AG3:AH3"/>
    <mergeCell ref="AI3:AI4"/>
    <mergeCell ref="AA3:AB3"/>
    <mergeCell ref="AC3:AD3"/>
    <mergeCell ref="W3:W4"/>
    <mergeCell ref="X3:X4"/>
    <mergeCell ref="Y3:Y4"/>
    <mergeCell ref="Z3:Z4"/>
    <mergeCell ref="AE3:AF3"/>
  </mergeCells>
  <phoneticPr fontId="1" type="noConversion"/>
  <pageMargins left="0.78740157480314965" right="0.39370078740157483" top="0.78740157480314965" bottom="0.39370078740157483" header="0.31496062992125984" footer="0.31496062992125984"/>
  <pageSetup paperSize="9" scale="6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716"/>
  <sheetViews>
    <sheetView zoomScale="70" zoomScaleNormal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K716" sqref="BB5:BK716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  <col min="49" max="49" width="15.125" style="3" customWidth="1"/>
    <col min="51" max="52" width="30.625" customWidth="1"/>
    <col min="53" max="53" width="4.625" customWidth="1"/>
    <col min="54" max="54" width="8.625" customWidth="1"/>
    <col min="55" max="62" width="13.625" customWidth="1"/>
    <col min="63" max="63" width="12.625" customWidth="1"/>
  </cols>
  <sheetData>
    <row r="1" spans="1:63" ht="30" customHeight="1" x14ac:dyDescent="0.3">
      <c r="A1" s="6" t="s">
        <v>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AY1" s="6" t="s">
        <v>1</v>
      </c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8"/>
    </row>
    <row r="2" spans="1:63" ht="30" customHeight="1" x14ac:dyDescent="0.3">
      <c r="A2" s="66" t="s">
        <v>2</v>
      </c>
      <c r="B2" s="66" t="s">
        <v>3</v>
      </c>
      <c r="C2" s="66" t="s">
        <v>4</v>
      </c>
      <c r="D2" s="66" t="s">
        <v>5</v>
      </c>
      <c r="E2" s="66" t="s">
        <v>6</v>
      </c>
      <c r="F2" s="66"/>
      <c r="G2" s="66" t="s">
        <v>9</v>
      </c>
      <c r="H2" s="66"/>
      <c r="I2" s="66" t="s">
        <v>10</v>
      </c>
      <c r="J2" s="66"/>
      <c r="K2" s="66" t="s">
        <v>11</v>
      </c>
      <c r="L2" s="66"/>
      <c r="M2" s="66" t="s">
        <v>12</v>
      </c>
      <c r="N2" s="68" t="s">
        <v>20</v>
      </c>
      <c r="O2" s="68" t="s">
        <v>14</v>
      </c>
      <c r="P2" s="68" t="s">
        <v>21</v>
      </c>
      <c r="Q2" s="68" t="s">
        <v>13</v>
      </c>
      <c r="R2" s="68" t="s">
        <v>22</v>
      </c>
      <c r="S2" s="68" t="s">
        <v>23</v>
      </c>
      <c r="T2" s="68" t="s">
        <v>24</v>
      </c>
      <c r="U2" s="68" t="s">
        <v>25</v>
      </c>
      <c r="V2" s="68" t="s">
        <v>26</v>
      </c>
      <c r="W2" s="68" t="s">
        <v>27</v>
      </c>
      <c r="X2" s="68" t="s">
        <v>28</v>
      </c>
      <c r="Y2" s="68" t="s">
        <v>29</v>
      </c>
      <c r="Z2" s="68" t="s">
        <v>30</v>
      </c>
      <c r="AA2" s="68" t="s">
        <v>31</v>
      </c>
      <c r="AB2" s="68" t="s">
        <v>32</v>
      </c>
      <c r="AC2" s="68" t="s">
        <v>33</v>
      </c>
      <c r="AD2" s="68" t="s">
        <v>34</v>
      </c>
      <c r="AE2" s="68" t="s">
        <v>35</v>
      </c>
      <c r="AF2" s="68" t="s">
        <v>36</v>
      </c>
      <c r="AG2" s="68" t="s">
        <v>37</v>
      </c>
      <c r="AH2" s="68" t="s">
        <v>38</v>
      </c>
      <c r="AI2" s="68" t="s">
        <v>39</v>
      </c>
      <c r="AJ2" s="68" t="s">
        <v>40</v>
      </c>
      <c r="AK2" s="68" t="s">
        <v>41</v>
      </c>
      <c r="AL2" s="68" t="s">
        <v>42</v>
      </c>
      <c r="AM2" s="68" t="s">
        <v>43</v>
      </c>
      <c r="AN2" s="68" t="s">
        <v>44</v>
      </c>
      <c r="AO2" s="68" t="s">
        <v>45</v>
      </c>
      <c r="AP2" s="68" t="s">
        <v>46</v>
      </c>
      <c r="AQ2" s="68" t="s">
        <v>47</v>
      </c>
      <c r="AR2" s="68" t="s">
        <v>48</v>
      </c>
      <c r="AS2" s="68" t="s">
        <v>16</v>
      </c>
      <c r="AT2" s="68" t="s">
        <v>17</v>
      </c>
      <c r="AU2" s="68" t="s">
        <v>49</v>
      </c>
      <c r="AV2" s="68" t="s">
        <v>50</v>
      </c>
      <c r="AY2" s="66" t="s">
        <v>2</v>
      </c>
      <c r="AZ2" s="66" t="s">
        <v>3</v>
      </c>
      <c r="BA2" s="66" t="s">
        <v>4</v>
      </c>
      <c r="BB2" s="66" t="s">
        <v>5</v>
      </c>
      <c r="BC2" s="66" t="s">
        <v>6</v>
      </c>
      <c r="BD2" s="66"/>
      <c r="BE2" s="66" t="s">
        <v>9</v>
      </c>
      <c r="BF2" s="66"/>
      <c r="BG2" s="66" t="s">
        <v>10</v>
      </c>
      <c r="BH2" s="66"/>
      <c r="BI2" s="66" t="s">
        <v>11</v>
      </c>
      <c r="BJ2" s="66"/>
      <c r="BK2" s="66" t="s">
        <v>12</v>
      </c>
    </row>
    <row r="3" spans="1:63" ht="30" customHeight="1" x14ac:dyDescent="0.3">
      <c r="A3" s="66"/>
      <c r="B3" s="66"/>
      <c r="C3" s="66"/>
      <c r="D3" s="66"/>
      <c r="E3" s="9" t="s">
        <v>7</v>
      </c>
      <c r="F3" s="9" t="s">
        <v>8</v>
      </c>
      <c r="G3" s="9" t="s">
        <v>7</v>
      </c>
      <c r="H3" s="9" t="s">
        <v>8</v>
      </c>
      <c r="I3" s="9" t="s">
        <v>7</v>
      </c>
      <c r="J3" s="9" t="s">
        <v>8</v>
      </c>
      <c r="K3" s="9" t="s">
        <v>7</v>
      </c>
      <c r="L3" s="9" t="s">
        <v>8</v>
      </c>
      <c r="M3" s="66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Y3" s="66"/>
      <c r="AZ3" s="66"/>
      <c r="BA3" s="66"/>
      <c r="BB3" s="66"/>
      <c r="BC3" s="34" t="s">
        <v>7</v>
      </c>
      <c r="BD3" s="34" t="s">
        <v>8</v>
      </c>
      <c r="BE3" s="34" t="s">
        <v>7</v>
      </c>
      <c r="BF3" s="34" t="s">
        <v>8</v>
      </c>
      <c r="BG3" s="34" t="s">
        <v>7</v>
      </c>
      <c r="BH3" s="34" t="s">
        <v>8</v>
      </c>
      <c r="BI3" s="34" t="s">
        <v>7</v>
      </c>
      <c r="BJ3" s="34" t="s">
        <v>8</v>
      </c>
      <c r="BK3" s="66"/>
    </row>
    <row r="4" spans="1:63" ht="30" customHeight="1" x14ac:dyDescent="0.3">
      <c r="A4" s="16" t="s">
        <v>58</v>
      </c>
      <c r="B4" s="16" t="s">
        <v>52</v>
      </c>
      <c r="C4" s="14"/>
      <c r="D4" s="14"/>
      <c r="E4" s="15"/>
      <c r="F4" s="15"/>
      <c r="G4" s="15"/>
      <c r="H4" s="15"/>
      <c r="I4" s="15"/>
      <c r="J4" s="15"/>
      <c r="K4" s="15"/>
      <c r="L4" s="15"/>
      <c r="M4" s="14"/>
      <c r="N4" s="3"/>
      <c r="O4" s="3"/>
      <c r="P4" s="3"/>
      <c r="Q4" s="2" t="s">
        <v>59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Y4" s="16" t="s">
        <v>58</v>
      </c>
      <c r="AZ4" s="16" t="s">
        <v>52</v>
      </c>
      <c r="BA4" s="14"/>
      <c r="BB4" s="14"/>
      <c r="BC4" s="15"/>
      <c r="BD4" s="15"/>
      <c r="BE4" s="15"/>
      <c r="BF4" s="15"/>
      <c r="BG4" s="15"/>
      <c r="BH4" s="15"/>
      <c r="BI4" s="15"/>
      <c r="BJ4" s="15"/>
      <c r="BK4" s="14"/>
    </row>
    <row r="5" spans="1:63" ht="30" customHeight="1" x14ac:dyDescent="0.3">
      <c r="A5" s="16" t="s">
        <v>60</v>
      </c>
      <c r="B5" s="16" t="s">
        <v>61</v>
      </c>
      <c r="C5" s="16" t="s">
        <v>62</v>
      </c>
      <c r="D5" s="14"/>
      <c r="E5" s="15"/>
      <c r="F5" s="15"/>
      <c r="G5" s="15"/>
      <c r="H5" s="15"/>
      <c r="I5" s="15"/>
      <c r="J5" s="15"/>
      <c r="K5" s="15"/>
      <c r="L5" s="15"/>
      <c r="M5" s="16" t="s">
        <v>63</v>
      </c>
      <c r="N5" s="2" t="s">
        <v>64</v>
      </c>
      <c r="O5" s="2" t="s">
        <v>52</v>
      </c>
      <c r="P5" s="2" t="s">
        <v>52</v>
      </c>
      <c r="Q5" s="2" t="s">
        <v>59</v>
      </c>
      <c r="R5" s="2" t="s">
        <v>65</v>
      </c>
      <c r="S5" s="2" t="s">
        <v>66</v>
      </c>
      <c r="T5" s="2" t="s">
        <v>66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2" t="s">
        <v>52</v>
      </c>
      <c r="AS5" s="2" t="s">
        <v>52</v>
      </c>
      <c r="AT5" s="3"/>
      <c r="AU5" s="2" t="s">
        <v>67</v>
      </c>
      <c r="AV5" s="3">
        <v>4</v>
      </c>
      <c r="AW5" s="11">
        <f>+L5-BJ5</f>
        <v>0</v>
      </c>
      <c r="AY5" s="16" t="s">
        <v>60</v>
      </c>
      <c r="AZ5" s="16" t="s">
        <v>61</v>
      </c>
      <c r="BA5" s="16" t="s">
        <v>62</v>
      </c>
      <c r="BB5" s="14"/>
      <c r="BC5" s="15"/>
      <c r="BD5" s="15"/>
      <c r="BE5" s="15"/>
      <c r="BF5" s="15"/>
      <c r="BG5" s="15"/>
      <c r="BH5" s="15"/>
      <c r="BI5" s="15"/>
      <c r="BJ5" s="15"/>
      <c r="BK5" s="16"/>
    </row>
    <row r="6" spans="1:63" ht="30" customHeight="1" x14ac:dyDescent="0.3">
      <c r="A6" s="16" t="s">
        <v>68</v>
      </c>
      <c r="B6" s="16" t="s">
        <v>69</v>
      </c>
      <c r="C6" s="16" t="s">
        <v>70</v>
      </c>
      <c r="D6" s="14"/>
      <c r="E6" s="15"/>
      <c r="F6" s="15"/>
      <c r="G6" s="15"/>
      <c r="H6" s="15"/>
      <c r="I6" s="15"/>
      <c r="J6" s="15"/>
      <c r="K6" s="15"/>
      <c r="L6" s="15"/>
      <c r="M6" s="16" t="s">
        <v>71</v>
      </c>
      <c r="N6" s="2" t="s">
        <v>72</v>
      </c>
      <c r="O6" s="2" t="s">
        <v>52</v>
      </c>
      <c r="P6" s="2" t="s">
        <v>52</v>
      </c>
      <c r="Q6" s="2" t="s">
        <v>59</v>
      </c>
      <c r="R6" s="2" t="s">
        <v>65</v>
      </c>
      <c r="S6" s="2" t="s">
        <v>66</v>
      </c>
      <c r="T6" s="2" t="s">
        <v>66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" t="s">
        <v>52</v>
      </c>
      <c r="AS6" s="2" t="s">
        <v>52</v>
      </c>
      <c r="AT6" s="3"/>
      <c r="AU6" s="2" t="s">
        <v>73</v>
      </c>
      <c r="AV6" s="3">
        <v>5</v>
      </c>
      <c r="AW6" s="11">
        <f t="shared" ref="AW6:AW69" si="0">+L6-BJ6</f>
        <v>0</v>
      </c>
      <c r="AY6" s="16" t="s">
        <v>68</v>
      </c>
      <c r="AZ6" s="16" t="s">
        <v>69</v>
      </c>
      <c r="BA6" s="16" t="s">
        <v>70</v>
      </c>
      <c r="BB6" s="14"/>
      <c r="BC6" s="15"/>
      <c r="BD6" s="15"/>
      <c r="BE6" s="15"/>
      <c r="BF6" s="15"/>
      <c r="BG6" s="15"/>
      <c r="BH6" s="15"/>
      <c r="BI6" s="15"/>
      <c r="BJ6" s="15"/>
      <c r="BK6" s="16"/>
    </row>
    <row r="7" spans="1:63" ht="30" customHeight="1" x14ac:dyDescent="0.3">
      <c r="A7" s="16" t="s">
        <v>74</v>
      </c>
      <c r="B7" s="16" t="s">
        <v>75</v>
      </c>
      <c r="C7" s="16" t="s">
        <v>70</v>
      </c>
      <c r="D7" s="14"/>
      <c r="E7" s="15"/>
      <c r="F7" s="15"/>
      <c r="G7" s="15"/>
      <c r="H7" s="15"/>
      <c r="I7" s="15"/>
      <c r="J7" s="15"/>
      <c r="K7" s="15"/>
      <c r="L7" s="15"/>
      <c r="M7" s="16" t="s">
        <v>76</v>
      </c>
      <c r="N7" s="2" t="s">
        <v>77</v>
      </c>
      <c r="O7" s="2" t="s">
        <v>52</v>
      </c>
      <c r="P7" s="2" t="s">
        <v>52</v>
      </c>
      <c r="Q7" s="2" t="s">
        <v>59</v>
      </c>
      <c r="R7" s="2" t="s">
        <v>65</v>
      </c>
      <c r="S7" s="2" t="s">
        <v>66</v>
      </c>
      <c r="T7" s="2" t="s">
        <v>66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2" t="s">
        <v>52</v>
      </c>
      <c r="AS7" s="2" t="s">
        <v>52</v>
      </c>
      <c r="AT7" s="3"/>
      <c r="AU7" s="2" t="s">
        <v>78</v>
      </c>
      <c r="AV7" s="3">
        <v>6</v>
      </c>
      <c r="AW7" s="11">
        <f t="shared" si="0"/>
        <v>0</v>
      </c>
      <c r="AY7" s="16" t="s">
        <v>74</v>
      </c>
      <c r="AZ7" s="16" t="s">
        <v>75</v>
      </c>
      <c r="BA7" s="16" t="s">
        <v>70</v>
      </c>
      <c r="BB7" s="14"/>
      <c r="BC7" s="15"/>
      <c r="BD7" s="15"/>
      <c r="BE7" s="15"/>
      <c r="BF7" s="15"/>
      <c r="BG7" s="15"/>
      <c r="BH7" s="15"/>
      <c r="BI7" s="15"/>
      <c r="BJ7" s="15"/>
      <c r="BK7" s="16"/>
    </row>
    <row r="8" spans="1:63" ht="30" customHeight="1" x14ac:dyDescent="0.3">
      <c r="A8" s="14"/>
      <c r="B8" s="14"/>
      <c r="C8" s="14"/>
      <c r="D8" s="14"/>
      <c r="E8" s="15"/>
      <c r="F8" s="15"/>
      <c r="G8" s="15"/>
      <c r="H8" s="15"/>
      <c r="I8" s="15"/>
      <c r="J8" s="15"/>
      <c r="K8" s="15"/>
      <c r="L8" s="15"/>
      <c r="M8" s="14"/>
      <c r="Q8" s="1" t="s">
        <v>59</v>
      </c>
      <c r="AW8" s="11">
        <f t="shared" si="0"/>
        <v>0</v>
      </c>
      <c r="AY8" s="14"/>
      <c r="AZ8" s="14"/>
      <c r="BA8" s="14"/>
      <c r="BB8" s="14"/>
      <c r="BC8" s="15"/>
      <c r="BD8" s="15"/>
      <c r="BE8" s="15"/>
      <c r="BF8" s="15"/>
      <c r="BG8" s="15"/>
      <c r="BH8" s="15"/>
      <c r="BI8" s="15"/>
      <c r="BJ8" s="15"/>
      <c r="BK8" s="14"/>
    </row>
    <row r="9" spans="1:63" ht="30" customHeight="1" x14ac:dyDescent="0.3">
      <c r="A9" s="14"/>
      <c r="B9" s="14"/>
      <c r="C9" s="14"/>
      <c r="D9" s="14"/>
      <c r="E9" s="15"/>
      <c r="F9" s="15"/>
      <c r="G9" s="15"/>
      <c r="H9" s="15"/>
      <c r="I9" s="15"/>
      <c r="J9" s="15"/>
      <c r="K9" s="15"/>
      <c r="L9" s="15"/>
      <c r="M9" s="14"/>
      <c r="Q9" s="1" t="s">
        <v>59</v>
      </c>
      <c r="AW9" s="11">
        <f t="shared" si="0"/>
        <v>0</v>
      </c>
      <c r="AY9" s="14"/>
      <c r="AZ9" s="14"/>
      <c r="BA9" s="14"/>
      <c r="BB9" s="14"/>
      <c r="BC9" s="15"/>
      <c r="BD9" s="15"/>
      <c r="BE9" s="15"/>
      <c r="BF9" s="15"/>
      <c r="BG9" s="15"/>
      <c r="BH9" s="15"/>
      <c r="BI9" s="15"/>
      <c r="BJ9" s="15"/>
      <c r="BK9" s="14"/>
    </row>
    <row r="10" spans="1:63" ht="30" customHeight="1" x14ac:dyDescent="0.3">
      <c r="A10" s="14"/>
      <c r="B10" s="14"/>
      <c r="C10" s="14"/>
      <c r="D10" s="14"/>
      <c r="E10" s="15"/>
      <c r="F10" s="15"/>
      <c r="G10" s="15"/>
      <c r="H10" s="15"/>
      <c r="I10" s="15"/>
      <c r="J10" s="15"/>
      <c r="K10" s="15"/>
      <c r="L10" s="15"/>
      <c r="M10" s="14"/>
      <c r="Q10" s="1" t="s">
        <v>59</v>
      </c>
      <c r="AW10" s="11">
        <f t="shared" si="0"/>
        <v>0</v>
      </c>
      <c r="AY10" s="14"/>
      <c r="AZ10" s="14"/>
      <c r="BA10" s="14"/>
      <c r="BB10" s="14"/>
      <c r="BC10" s="15"/>
      <c r="BD10" s="15"/>
      <c r="BE10" s="15"/>
      <c r="BF10" s="15"/>
      <c r="BG10" s="15"/>
      <c r="BH10" s="15"/>
      <c r="BI10" s="15"/>
      <c r="BJ10" s="15"/>
      <c r="BK10" s="14"/>
    </row>
    <row r="11" spans="1:63" ht="30" customHeight="1" x14ac:dyDescent="0.3">
      <c r="A11" s="14"/>
      <c r="B11" s="14"/>
      <c r="C11" s="14"/>
      <c r="D11" s="14"/>
      <c r="E11" s="15"/>
      <c r="F11" s="15"/>
      <c r="G11" s="15"/>
      <c r="H11" s="15"/>
      <c r="I11" s="15"/>
      <c r="J11" s="15"/>
      <c r="K11" s="15"/>
      <c r="L11" s="15"/>
      <c r="M11" s="14"/>
      <c r="Q11" s="1" t="s">
        <v>59</v>
      </c>
      <c r="AW11" s="11">
        <f t="shared" si="0"/>
        <v>0</v>
      </c>
      <c r="AY11" s="14"/>
      <c r="AZ11" s="14"/>
      <c r="BA11" s="14"/>
      <c r="BB11" s="14"/>
      <c r="BC11" s="15"/>
      <c r="BD11" s="15"/>
      <c r="BE11" s="15"/>
      <c r="BF11" s="15"/>
      <c r="BG11" s="15"/>
      <c r="BH11" s="15"/>
      <c r="BI11" s="15"/>
      <c r="BJ11" s="15"/>
      <c r="BK11" s="14"/>
    </row>
    <row r="12" spans="1:63" ht="30" customHeight="1" x14ac:dyDescent="0.3">
      <c r="A12" s="14"/>
      <c r="B12" s="14"/>
      <c r="C12" s="14"/>
      <c r="D12" s="14"/>
      <c r="E12" s="15"/>
      <c r="F12" s="15"/>
      <c r="G12" s="15"/>
      <c r="H12" s="15"/>
      <c r="I12" s="15"/>
      <c r="J12" s="15"/>
      <c r="K12" s="15"/>
      <c r="L12" s="15"/>
      <c r="M12" s="14"/>
      <c r="Q12" s="1" t="s">
        <v>59</v>
      </c>
      <c r="AW12" s="11">
        <f t="shared" si="0"/>
        <v>0</v>
      </c>
      <c r="AY12" s="14"/>
      <c r="AZ12" s="14"/>
      <c r="BA12" s="14"/>
      <c r="BB12" s="14"/>
      <c r="BC12" s="15"/>
      <c r="BD12" s="15"/>
      <c r="BE12" s="15"/>
      <c r="BF12" s="15"/>
      <c r="BG12" s="15"/>
      <c r="BH12" s="15"/>
      <c r="BI12" s="15"/>
      <c r="BJ12" s="15"/>
      <c r="BK12" s="14"/>
    </row>
    <row r="13" spans="1:63" ht="30" customHeight="1" x14ac:dyDescent="0.3">
      <c r="A13" s="14"/>
      <c r="B13" s="14"/>
      <c r="C13" s="14"/>
      <c r="D13" s="14"/>
      <c r="E13" s="15"/>
      <c r="F13" s="15"/>
      <c r="G13" s="15"/>
      <c r="H13" s="15"/>
      <c r="I13" s="15"/>
      <c r="J13" s="15"/>
      <c r="K13" s="15"/>
      <c r="L13" s="15"/>
      <c r="M13" s="14"/>
      <c r="Q13" s="1" t="s">
        <v>59</v>
      </c>
      <c r="AW13" s="11">
        <f t="shared" si="0"/>
        <v>0</v>
      </c>
      <c r="AY13" s="14"/>
      <c r="AZ13" s="14"/>
      <c r="BA13" s="14"/>
      <c r="BB13" s="14"/>
      <c r="BC13" s="15"/>
      <c r="BD13" s="15"/>
      <c r="BE13" s="15"/>
      <c r="BF13" s="15"/>
      <c r="BG13" s="15"/>
      <c r="BH13" s="15"/>
      <c r="BI13" s="15"/>
      <c r="BJ13" s="15"/>
      <c r="BK13" s="14"/>
    </row>
    <row r="14" spans="1:63" ht="30" customHeight="1" x14ac:dyDescent="0.3">
      <c r="A14" s="14"/>
      <c r="B14" s="14"/>
      <c r="C14" s="14"/>
      <c r="D14" s="14"/>
      <c r="E14" s="15"/>
      <c r="F14" s="15"/>
      <c r="G14" s="15"/>
      <c r="H14" s="15"/>
      <c r="I14" s="15"/>
      <c r="J14" s="15"/>
      <c r="K14" s="15"/>
      <c r="L14" s="15"/>
      <c r="M14" s="14"/>
      <c r="Q14" s="1" t="s">
        <v>59</v>
      </c>
      <c r="AW14" s="11">
        <f t="shared" si="0"/>
        <v>0</v>
      </c>
      <c r="AY14" s="14"/>
      <c r="AZ14" s="14"/>
      <c r="BA14" s="14"/>
      <c r="BB14" s="14"/>
      <c r="BC14" s="15"/>
      <c r="BD14" s="15"/>
      <c r="BE14" s="15"/>
      <c r="BF14" s="15"/>
      <c r="BG14" s="15"/>
      <c r="BH14" s="15"/>
      <c r="BI14" s="15"/>
      <c r="BJ14" s="15"/>
      <c r="BK14" s="14"/>
    </row>
    <row r="15" spans="1:63" ht="30" customHeight="1" x14ac:dyDescent="0.3">
      <c r="A15" s="14"/>
      <c r="B15" s="14"/>
      <c r="C15" s="14"/>
      <c r="D15" s="14"/>
      <c r="E15" s="15"/>
      <c r="F15" s="15"/>
      <c r="G15" s="15"/>
      <c r="H15" s="15"/>
      <c r="I15" s="15"/>
      <c r="J15" s="15"/>
      <c r="K15" s="15"/>
      <c r="L15" s="15"/>
      <c r="M15" s="14"/>
      <c r="Q15" s="1" t="s">
        <v>59</v>
      </c>
      <c r="AW15" s="11">
        <f t="shared" si="0"/>
        <v>0</v>
      </c>
      <c r="AY15" s="14"/>
      <c r="AZ15" s="14"/>
      <c r="BA15" s="14"/>
      <c r="BB15" s="14"/>
      <c r="BC15" s="15"/>
      <c r="BD15" s="15"/>
      <c r="BE15" s="15"/>
      <c r="BF15" s="15"/>
      <c r="BG15" s="15"/>
      <c r="BH15" s="15"/>
      <c r="BI15" s="15"/>
      <c r="BJ15" s="15"/>
      <c r="BK15" s="14"/>
    </row>
    <row r="16" spans="1:63" ht="30" customHeight="1" x14ac:dyDescent="0.3">
      <c r="A16" s="14"/>
      <c r="B16" s="14"/>
      <c r="C16" s="14"/>
      <c r="D16" s="14"/>
      <c r="E16" s="15"/>
      <c r="F16" s="15"/>
      <c r="G16" s="15"/>
      <c r="H16" s="15"/>
      <c r="I16" s="15"/>
      <c r="J16" s="15"/>
      <c r="K16" s="15"/>
      <c r="L16" s="15"/>
      <c r="M16" s="14"/>
      <c r="Q16" s="1" t="s">
        <v>59</v>
      </c>
      <c r="AW16" s="11">
        <f t="shared" si="0"/>
        <v>0</v>
      </c>
      <c r="AY16" s="14"/>
      <c r="AZ16" s="14"/>
      <c r="BA16" s="14"/>
      <c r="BB16" s="14"/>
      <c r="BC16" s="15"/>
      <c r="BD16" s="15"/>
      <c r="BE16" s="15"/>
      <c r="BF16" s="15"/>
      <c r="BG16" s="15"/>
      <c r="BH16" s="15"/>
      <c r="BI16" s="15"/>
      <c r="BJ16" s="15"/>
      <c r="BK16" s="14"/>
    </row>
    <row r="17" spans="1:63" ht="30" customHeight="1" x14ac:dyDescent="0.3">
      <c r="A17" s="14"/>
      <c r="B17" s="14"/>
      <c r="C17" s="14"/>
      <c r="D17" s="14"/>
      <c r="E17" s="15"/>
      <c r="F17" s="15"/>
      <c r="G17" s="15"/>
      <c r="H17" s="15"/>
      <c r="I17" s="15"/>
      <c r="J17" s="15"/>
      <c r="K17" s="15"/>
      <c r="L17" s="15"/>
      <c r="M17" s="14"/>
      <c r="Q17" s="1" t="s">
        <v>59</v>
      </c>
      <c r="AW17" s="11">
        <f t="shared" si="0"/>
        <v>0</v>
      </c>
      <c r="AY17" s="14"/>
      <c r="AZ17" s="14"/>
      <c r="BA17" s="14"/>
      <c r="BB17" s="14"/>
      <c r="BC17" s="15"/>
      <c r="BD17" s="15"/>
      <c r="BE17" s="15"/>
      <c r="BF17" s="15"/>
      <c r="BG17" s="15"/>
      <c r="BH17" s="15"/>
      <c r="BI17" s="15"/>
      <c r="BJ17" s="15"/>
      <c r="BK17" s="14"/>
    </row>
    <row r="18" spans="1:63" ht="30" customHeight="1" x14ac:dyDescent="0.3">
      <c r="A18" s="14"/>
      <c r="B18" s="14"/>
      <c r="C18" s="14"/>
      <c r="D18" s="14"/>
      <c r="E18" s="15"/>
      <c r="F18" s="15"/>
      <c r="G18" s="15"/>
      <c r="H18" s="15"/>
      <c r="I18" s="15"/>
      <c r="J18" s="15"/>
      <c r="K18" s="15"/>
      <c r="L18" s="15"/>
      <c r="M18" s="14"/>
      <c r="Q18" s="1" t="s">
        <v>59</v>
      </c>
      <c r="AW18" s="11">
        <f t="shared" si="0"/>
        <v>0</v>
      </c>
      <c r="AY18" s="14"/>
      <c r="AZ18" s="14"/>
      <c r="BA18" s="14"/>
      <c r="BB18" s="14"/>
      <c r="BC18" s="15"/>
      <c r="BD18" s="15"/>
      <c r="BE18" s="15"/>
      <c r="BF18" s="15"/>
      <c r="BG18" s="15"/>
      <c r="BH18" s="15"/>
      <c r="BI18" s="15"/>
      <c r="BJ18" s="15"/>
      <c r="BK18" s="14"/>
    </row>
    <row r="19" spans="1:63" ht="30" customHeight="1" x14ac:dyDescent="0.3">
      <c r="A19" s="14"/>
      <c r="B19" s="14"/>
      <c r="C19" s="14"/>
      <c r="D19" s="14"/>
      <c r="E19" s="15"/>
      <c r="F19" s="15"/>
      <c r="G19" s="15"/>
      <c r="H19" s="15"/>
      <c r="I19" s="15"/>
      <c r="J19" s="15"/>
      <c r="K19" s="15"/>
      <c r="L19" s="15"/>
      <c r="M19" s="14"/>
      <c r="Q19" s="1" t="s">
        <v>59</v>
      </c>
      <c r="AW19" s="11">
        <f t="shared" si="0"/>
        <v>0</v>
      </c>
      <c r="AY19" s="14"/>
      <c r="AZ19" s="14"/>
      <c r="BA19" s="14"/>
      <c r="BB19" s="14"/>
      <c r="BC19" s="15"/>
      <c r="BD19" s="15"/>
      <c r="BE19" s="15"/>
      <c r="BF19" s="15"/>
      <c r="BG19" s="15"/>
      <c r="BH19" s="15"/>
      <c r="BI19" s="15"/>
      <c r="BJ19" s="15"/>
      <c r="BK19" s="14"/>
    </row>
    <row r="20" spans="1:63" ht="30" customHeight="1" x14ac:dyDescent="0.3">
      <c r="A20" s="14"/>
      <c r="B20" s="14"/>
      <c r="C20" s="14"/>
      <c r="D20" s="14"/>
      <c r="E20" s="15"/>
      <c r="F20" s="15"/>
      <c r="G20" s="15"/>
      <c r="H20" s="15"/>
      <c r="I20" s="15"/>
      <c r="J20" s="15"/>
      <c r="K20" s="15"/>
      <c r="L20" s="15"/>
      <c r="M20" s="14"/>
      <c r="Q20" s="1" t="s">
        <v>59</v>
      </c>
      <c r="AW20" s="11">
        <f t="shared" si="0"/>
        <v>0</v>
      </c>
      <c r="AY20" s="14"/>
      <c r="AZ20" s="14"/>
      <c r="BA20" s="14"/>
      <c r="BB20" s="14"/>
      <c r="BC20" s="15"/>
      <c r="BD20" s="15"/>
      <c r="BE20" s="15"/>
      <c r="BF20" s="15"/>
      <c r="BG20" s="15"/>
      <c r="BH20" s="15"/>
      <c r="BI20" s="15"/>
      <c r="BJ20" s="15"/>
      <c r="BK20" s="14"/>
    </row>
    <row r="21" spans="1:63" ht="30" customHeight="1" x14ac:dyDescent="0.3">
      <c r="A21" s="14"/>
      <c r="B21" s="14"/>
      <c r="C21" s="14"/>
      <c r="D21" s="14"/>
      <c r="E21" s="15"/>
      <c r="F21" s="15"/>
      <c r="G21" s="15"/>
      <c r="H21" s="15"/>
      <c r="I21" s="15"/>
      <c r="J21" s="15"/>
      <c r="K21" s="15"/>
      <c r="L21" s="15"/>
      <c r="M21" s="14"/>
      <c r="Q21" s="1" t="s">
        <v>59</v>
      </c>
      <c r="AW21" s="11">
        <f t="shared" si="0"/>
        <v>0</v>
      </c>
      <c r="AY21" s="14"/>
      <c r="AZ21" s="14"/>
      <c r="BA21" s="14"/>
      <c r="BB21" s="14"/>
      <c r="BC21" s="15"/>
      <c r="BD21" s="15"/>
      <c r="BE21" s="15"/>
      <c r="BF21" s="15"/>
      <c r="BG21" s="15"/>
      <c r="BH21" s="15"/>
      <c r="BI21" s="15"/>
      <c r="BJ21" s="15"/>
      <c r="BK21" s="14"/>
    </row>
    <row r="22" spans="1:63" ht="30" customHeight="1" x14ac:dyDescent="0.3">
      <c r="A22" s="14"/>
      <c r="B22" s="14"/>
      <c r="C22" s="14"/>
      <c r="D22" s="14"/>
      <c r="E22" s="15"/>
      <c r="F22" s="15"/>
      <c r="G22" s="15"/>
      <c r="H22" s="15"/>
      <c r="I22" s="15"/>
      <c r="J22" s="15"/>
      <c r="K22" s="15"/>
      <c r="L22" s="15"/>
      <c r="M22" s="14"/>
      <c r="Q22" s="1" t="s">
        <v>59</v>
      </c>
      <c r="AW22" s="11">
        <f t="shared" si="0"/>
        <v>0</v>
      </c>
      <c r="AY22" s="14"/>
      <c r="AZ22" s="14"/>
      <c r="BA22" s="14"/>
      <c r="BB22" s="14"/>
      <c r="BC22" s="15"/>
      <c r="BD22" s="15"/>
      <c r="BE22" s="15"/>
      <c r="BF22" s="15"/>
      <c r="BG22" s="15"/>
      <c r="BH22" s="15"/>
      <c r="BI22" s="15"/>
      <c r="BJ22" s="15"/>
      <c r="BK22" s="14"/>
    </row>
    <row r="23" spans="1:63" ht="30" customHeight="1" x14ac:dyDescent="0.3">
      <c r="A23" s="14"/>
      <c r="B23" s="14"/>
      <c r="C23" s="14"/>
      <c r="D23" s="14"/>
      <c r="E23" s="15"/>
      <c r="F23" s="15"/>
      <c r="G23" s="15"/>
      <c r="H23" s="15"/>
      <c r="I23" s="15"/>
      <c r="J23" s="15"/>
      <c r="K23" s="15"/>
      <c r="L23" s="15"/>
      <c r="M23" s="14"/>
      <c r="Q23" s="1" t="s">
        <v>59</v>
      </c>
      <c r="AW23" s="11">
        <f t="shared" si="0"/>
        <v>0</v>
      </c>
      <c r="AY23" s="14"/>
      <c r="AZ23" s="14"/>
      <c r="BA23" s="14"/>
      <c r="BB23" s="14"/>
      <c r="BC23" s="15"/>
      <c r="BD23" s="15"/>
      <c r="BE23" s="15"/>
      <c r="BF23" s="15"/>
      <c r="BG23" s="15"/>
      <c r="BH23" s="15"/>
      <c r="BI23" s="15"/>
      <c r="BJ23" s="15"/>
      <c r="BK23" s="14"/>
    </row>
    <row r="24" spans="1:63" ht="30" customHeight="1" x14ac:dyDescent="0.3">
      <c r="A24" s="14"/>
      <c r="B24" s="14"/>
      <c r="C24" s="14"/>
      <c r="D24" s="14"/>
      <c r="E24" s="15"/>
      <c r="F24" s="15"/>
      <c r="G24" s="15"/>
      <c r="H24" s="15"/>
      <c r="I24" s="15"/>
      <c r="J24" s="15"/>
      <c r="K24" s="15"/>
      <c r="L24" s="15"/>
      <c r="M24" s="14"/>
      <c r="Q24" s="1" t="s">
        <v>59</v>
      </c>
      <c r="AW24" s="11">
        <f t="shared" si="0"/>
        <v>0</v>
      </c>
      <c r="AY24" s="14"/>
      <c r="AZ24" s="14"/>
      <c r="BA24" s="14"/>
      <c r="BB24" s="14"/>
      <c r="BC24" s="15"/>
      <c r="BD24" s="15"/>
      <c r="BE24" s="15"/>
      <c r="BF24" s="15"/>
      <c r="BG24" s="15"/>
      <c r="BH24" s="15"/>
      <c r="BI24" s="15"/>
      <c r="BJ24" s="15"/>
      <c r="BK24" s="14"/>
    </row>
    <row r="25" spans="1:63" ht="30" customHeight="1" x14ac:dyDescent="0.3">
      <c r="A25" s="14"/>
      <c r="B25" s="14"/>
      <c r="C25" s="14"/>
      <c r="D25" s="14"/>
      <c r="E25" s="15"/>
      <c r="F25" s="15"/>
      <c r="G25" s="15"/>
      <c r="H25" s="15"/>
      <c r="I25" s="15"/>
      <c r="J25" s="15"/>
      <c r="K25" s="15"/>
      <c r="L25" s="15"/>
      <c r="M25" s="14"/>
      <c r="Q25" s="1" t="s">
        <v>59</v>
      </c>
      <c r="AW25" s="11">
        <f t="shared" si="0"/>
        <v>0</v>
      </c>
      <c r="AY25" s="14"/>
      <c r="AZ25" s="14"/>
      <c r="BA25" s="14"/>
      <c r="BB25" s="14"/>
      <c r="BC25" s="15"/>
      <c r="BD25" s="15"/>
      <c r="BE25" s="15"/>
      <c r="BF25" s="15"/>
      <c r="BG25" s="15"/>
      <c r="BH25" s="15"/>
      <c r="BI25" s="15"/>
      <c r="BJ25" s="15"/>
      <c r="BK25" s="14"/>
    </row>
    <row r="26" spans="1:63" ht="30" customHeight="1" x14ac:dyDescent="0.3">
      <c r="A26" s="16" t="s">
        <v>79</v>
      </c>
      <c r="B26" s="14"/>
      <c r="C26" s="14"/>
      <c r="D26" s="14"/>
      <c r="E26" s="15"/>
      <c r="F26" s="15"/>
      <c r="G26" s="15"/>
      <c r="H26" s="15"/>
      <c r="I26" s="15"/>
      <c r="J26" s="15"/>
      <c r="K26" s="15"/>
      <c r="L26" s="15"/>
      <c r="M26" s="14"/>
      <c r="N26" t="s">
        <v>80</v>
      </c>
      <c r="AW26" s="11">
        <f t="shared" si="0"/>
        <v>0</v>
      </c>
      <c r="AY26" s="16" t="s">
        <v>79</v>
      </c>
      <c r="AZ26" s="14"/>
      <c r="BA26" s="14"/>
      <c r="BB26" s="14"/>
      <c r="BC26" s="15"/>
      <c r="BD26" s="15"/>
      <c r="BE26" s="15"/>
      <c r="BF26" s="15"/>
      <c r="BG26" s="15"/>
      <c r="BH26" s="15"/>
      <c r="BI26" s="15"/>
      <c r="BJ26" s="15"/>
      <c r="BK26" s="14"/>
    </row>
    <row r="27" spans="1:63" ht="30" customHeight="1" x14ac:dyDescent="0.3">
      <c r="A27" s="16" t="s">
        <v>81</v>
      </c>
      <c r="B27" s="16" t="s">
        <v>52</v>
      </c>
      <c r="C27" s="14"/>
      <c r="D27" s="14"/>
      <c r="E27" s="15"/>
      <c r="F27" s="15"/>
      <c r="G27" s="15"/>
      <c r="H27" s="15"/>
      <c r="I27" s="15"/>
      <c r="J27" s="15"/>
      <c r="K27" s="15"/>
      <c r="L27" s="15"/>
      <c r="M27" s="14"/>
      <c r="N27" s="3"/>
      <c r="O27" s="3"/>
      <c r="P27" s="3"/>
      <c r="Q27" s="2" t="s">
        <v>82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11">
        <f t="shared" si="0"/>
        <v>0</v>
      </c>
      <c r="AY27" s="16" t="s">
        <v>81</v>
      </c>
      <c r="AZ27" s="16" t="s">
        <v>52</v>
      </c>
      <c r="BA27" s="14"/>
      <c r="BB27" s="14"/>
      <c r="BC27" s="15"/>
      <c r="BD27" s="15"/>
      <c r="BE27" s="15"/>
      <c r="BF27" s="15"/>
      <c r="BG27" s="15"/>
      <c r="BH27" s="15"/>
      <c r="BI27" s="15"/>
      <c r="BJ27" s="15"/>
      <c r="BK27" s="14"/>
    </row>
    <row r="28" spans="1:63" ht="30" customHeight="1" x14ac:dyDescent="0.3">
      <c r="A28" s="16" t="s">
        <v>83</v>
      </c>
      <c r="B28" s="16" t="s">
        <v>84</v>
      </c>
      <c r="C28" s="16" t="s">
        <v>70</v>
      </c>
      <c r="D28" s="14"/>
      <c r="E28" s="15"/>
      <c r="F28" s="15"/>
      <c r="G28" s="15"/>
      <c r="H28" s="15"/>
      <c r="I28" s="15"/>
      <c r="J28" s="15"/>
      <c r="K28" s="15"/>
      <c r="L28" s="15"/>
      <c r="M28" s="16" t="s">
        <v>85</v>
      </c>
      <c r="N28" s="2" t="s">
        <v>86</v>
      </c>
      <c r="O28" s="2" t="s">
        <v>52</v>
      </c>
      <c r="P28" s="2" t="s">
        <v>52</v>
      </c>
      <c r="Q28" s="2" t="s">
        <v>82</v>
      </c>
      <c r="R28" s="2" t="s">
        <v>65</v>
      </c>
      <c r="S28" s="2" t="s">
        <v>66</v>
      </c>
      <c r="T28" s="2" t="s">
        <v>66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2" t="s">
        <v>52</v>
      </c>
      <c r="AS28" s="2" t="s">
        <v>52</v>
      </c>
      <c r="AT28" s="3"/>
      <c r="AU28" s="2" t="s">
        <v>87</v>
      </c>
      <c r="AV28" s="3">
        <v>8</v>
      </c>
      <c r="AW28" s="11">
        <f t="shared" si="0"/>
        <v>0</v>
      </c>
      <c r="AY28" s="16" t="s">
        <v>83</v>
      </c>
      <c r="AZ28" s="16" t="s">
        <v>84</v>
      </c>
      <c r="BA28" s="16" t="s">
        <v>70</v>
      </c>
      <c r="BB28" s="14"/>
      <c r="BC28" s="15"/>
      <c r="BD28" s="15"/>
      <c r="BE28" s="15"/>
      <c r="BF28" s="15"/>
      <c r="BG28" s="15"/>
      <c r="BH28" s="15"/>
      <c r="BI28" s="15"/>
      <c r="BJ28" s="15"/>
      <c r="BK28" s="16"/>
    </row>
    <row r="29" spans="1:63" ht="30" customHeight="1" x14ac:dyDescent="0.3">
      <c r="A29" s="16" t="s">
        <v>88</v>
      </c>
      <c r="B29" s="16" t="s">
        <v>89</v>
      </c>
      <c r="C29" s="16" t="s">
        <v>70</v>
      </c>
      <c r="D29" s="14"/>
      <c r="E29" s="15"/>
      <c r="F29" s="15"/>
      <c r="G29" s="15"/>
      <c r="H29" s="15"/>
      <c r="I29" s="15"/>
      <c r="J29" s="15"/>
      <c r="K29" s="15"/>
      <c r="L29" s="15"/>
      <c r="M29" s="16" t="s">
        <v>90</v>
      </c>
      <c r="N29" s="2" t="s">
        <v>91</v>
      </c>
      <c r="O29" s="2" t="s">
        <v>52</v>
      </c>
      <c r="P29" s="2" t="s">
        <v>52</v>
      </c>
      <c r="Q29" s="2" t="s">
        <v>82</v>
      </c>
      <c r="R29" s="2" t="s">
        <v>65</v>
      </c>
      <c r="S29" s="2" t="s">
        <v>66</v>
      </c>
      <c r="T29" s="2" t="s">
        <v>66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2" t="s">
        <v>52</v>
      </c>
      <c r="AS29" s="2" t="s">
        <v>52</v>
      </c>
      <c r="AT29" s="3"/>
      <c r="AU29" s="2" t="s">
        <v>92</v>
      </c>
      <c r="AV29" s="3">
        <v>9</v>
      </c>
      <c r="AW29" s="11">
        <f t="shared" si="0"/>
        <v>0</v>
      </c>
      <c r="AY29" s="16" t="s">
        <v>88</v>
      </c>
      <c r="AZ29" s="16" t="s">
        <v>89</v>
      </c>
      <c r="BA29" s="16" t="s">
        <v>70</v>
      </c>
      <c r="BB29" s="14"/>
      <c r="BC29" s="15"/>
      <c r="BD29" s="15"/>
      <c r="BE29" s="15"/>
      <c r="BF29" s="15"/>
      <c r="BG29" s="15"/>
      <c r="BH29" s="15"/>
      <c r="BI29" s="15"/>
      <c r="BJ29" s="15"/>
      <c r="BK29" s="16"/>
    </row>
    <row r="30" spans="1:63" ht="30" customHeight="1" x14ac:dyDescent="0.3">
      <c r="A30" s="14"/>
      <c r="B30" s="14"/>
      <c r="C30" s="14"/>
      <c r="D30" s="14"/>
      <c r="E30" s="15"/>
      <c r="F30" s="15"/>
      <c r="G30" s="15"/>
      <c r="H30" s="15"/>
      <c r="I30" s="15"/>
      <c r="J30" s="15"/>
      <c r="K30" s="15"/>
      <c r="L30" s="15"/>
      <c r="M30" s="14"/>
      <c r="Q30" s="1" t="s">
        <v>82</v>
      </c>
      <c r="AW30" s="11">
        <f t="shared" si="0"/>
        <v>0</v>
      </c>
      <c r="AY30" s="14"/>
      <c r="AZ30" s="14"/>
      <c r="BA30" s="14"/>
      <c r="BB30" s="14"/>
      <c r="BC30" s="15"/>
      <c r="BD30" s="15"/>
      <c r="BE30" s="15"/>
      <c r="BF30" s="15"/>
      <c r="BG30" s="15"/>
      <c r="BH30" s="15"/>
      <c r="BI30" s="15"/>
      <c r="BJ30" s="15"/>
      <c r="BK30" s="14"/>
    </row>
    <row r="31" spans="1:63" ht="30" customHeight="1" x14ac:dyDescent="0.3">
      <c r="A31" s="14"/>
      <c r="B31" s="14"/>
      <c r="C31" s="14"/>
      <c r="D31" s="14"/>
      <c r="E31" s="15"/>
      <c r="F31" s="15"/>
      <c r="G31" s="15"/>
      <c r="H31" s="15"/>
      <c r="I31" s="15"/>
      <c r="J31" s="15"/>
      <c r="K31" s="15"/>
      <c r="L31" s="15"/>
      <c r="M31" s="14"/>
      <c r="Q31" s="1" t="s">
        <v>82</v>
      </c>
      <c r="AW31" s="11">
        <f t="shared" si="0"/>
        <v>0</v>
      </c>
      <c r="AY31" s="14"/>
      <c r="AZ31" s="14"/>
      <c r="BA31" s="14"/>
      <c r="BB31" s="14"/>
      <c r="BC31" s="15"/>
      <c r="BD31" s="15"/>
      <c r="BE31" s="15"/>
      <c r="BF31" s="15"/>
      <c r="BG31" s="15"/>
      <c r="BH31" s="15"/>
      <c r="BI31" s="15"/>
      <c r="BJ31" s="15"/>
      <c r="BK31" s="14"/>
    </row>
    <row r="32" spans="1:63" ht="30" customHeight="1" x14ac:dyDescent="0.3">
      <c r="A32" s="14"/>
      <c r="B32" s="14"/>
      <c r="C32" s="14"/>
      <c r="D32" s="14"/>
      <c r="E32" s="15"/>
      <c r="F32" s="15"/>
      <c r="G32" s="15"/>
      <c r="H32" s="15"/>
      <c r="I32" s="15"/>
      <c r="J32" s="15"/>
      <c r="K32" s="15"/>
      <c r="L32" s="15"/>
      <c r="M32" s="14"/>
      <c r="Q32" s="1" t="s">
        <v>82</v>
      </c>
      <c r="AW32" s="11">
        <f t="shared" si="0"/>
        <v>0</v>
      </c>
      <c r="AY32" s="14"/>
      <c r="AZ32" s="14"/>
      <c r="BA32" s="14"/>
      <c r="BB32" s="14"/>
      <c r="BC32" s="15"/>
      <c r="BD32" s="15"/>
      <c r="BE32" s="15"/>
      <c r="BF32" s="15"/>
      <c r="BG32" s="15"/>
      <c r="BH32" s="15"/>
      <c r="BI32" s="15"/>
      <c r="BJ32" s="15"/>
      <c r="BK32" s="14"/>
    </row>
    <row r="33" spans="1:63" ht="30" customHeight="1" x14ac:dyDescent="0.3">
      <c r="A33" s="14"/>
      <c r="B33" s="14"/>
      <c r="C33" s="14"/>
      <c r="D33" s="14"/>
      <c r="E33" s="15"/>
      <c r="F33" s="15"/>
      <c r="G33" s="15"/>
      <c r="H33" s="15"/>
      <c r="I33" s="15"/>
      <c r="J33" s="15"/>
      <c r="K33" s="15"/>
      <c r="L33" s="15"/>
      <c r="M33" s="14"/>
      <c r="Q33" s="1" t="s">
        <v>82</v>
      </c>
      <c r="AW33" s="11">
        <f t="shared" si="0"/>
        <v>0</v>
      </c>
      <c r="AY33" s="14"/>
      <c r="AZ33" s="14"/>
      <c r="BA33" s="14"/>
      <c r="BB33" s="14"/>
      <c r="BC33" s="15"/>
      <c r="BD33" s="15"/>
      <c r="BE33" s="15"/>
      <c r="BF33" s="15"/>
      <c r="BG33" s="15"/>
      <c r="BH33" s="15"/>
      <c r="BI33" s="15"/>
      <c r="BJ33" s="15"/>
      <c r="BK33" s="14"/>
    </row>
    <row r="34" spans="1:63" ht="30" customHeight="1" x14ac:dyDescent="0.3">
      <c r="A34" s="14"/>
      <c r="B34" s="14"/>
      <c r="C34" s="14"/>
      <c r="D34" s="14"/>
      <c r="E34" s="15"/>
      <c r="F34" s="15"/>
      <c r="G34" s="15"/>
      <c r="H34" s="15"/>
      <c r="I34" s="15"/>
      <c r="J34" s="15"/>
      <c r="K34" s="15"/>
      <c r="L34" s="15"/>
      <c r="M34" s="14"/>
      <c r="Q34" s="1" t="s">
        <v>82</v>
      </c>
      <c r="AW34" s="11">
        <f t="shared" si="0"/>
        <v>0</v>
      </c>
      <c r="AY34" s="14"/>
      <c r="AZ34" s="14"/>
      <c r="BA34" s="14"/>
      <c r="BB34" s="14"/>
      <c r="BC34" s="15"/>
      <c r="BD34" s="15"/>
      <c r="BE34" s="15"/>
      <c r="BF34" s="15"/>
      <c r="BG34" s="15"/>
      <c r="BH34" s="15"/>
      <c r="BI34" s="15"/>
      <c r="BJ34" s="15"/>
      <c r="BK34" s="14"/>
    </row>
    <row r="35" spans="1:63" ht="30" customHeight="1" x14ac:dyDescent="0.3">
      <c r="A35" s="14"/>
      <c r="B35" s="14"/>
      <c r="C35" s="14"/>
      <c r="D35" s="14"/>
      <c r="E35" s="15"/>
      <c r="F35" s="15"/>
      <c r="G35" s="15"/>
      <c r="H35" s="15"/>
      <c r="I35" s="15"/>
      <c r="J35" s="15"/>
      <c r="K35" s="15"/>
      <c r="L35" s="15"/>
      <c r="M35" s="14"/>
      <c r="Q35" s="1" t="s">
        <v>82</v>
      </c>
      <c r="AW35" s="11">
        <f t="shared" si="0"/>
        <v>0</v>
      </c>
      <c r="AY35" s="14"/>
      <c r="AZ35" s="14"/>
      <c r="BA35" s="14"/>
      <c r="BB35" s="14"/>
      <c r="BC35" s="15"/>
      <c r="BD35" s="15"/>
      <c r="BE35" s="15"/>
      <c r="BF35" s="15"/>
      <c r="BG35" s="15"/>
      <c r="BH35" s="15"/>
      <c r="BI35" s="15"/>
      <c r="BJ35" s="15"/>
      <c r="BK35" s="14"/>
    </row>
    <row r="36" spans="1:63" ht="30" customHeight="1" x14ac:dyDescent="0.3">
      <c r="A36" s="14"/>
      <c r="B36" s="14"/>
      <c r="C36" s="14"/>
      <c r="D36" s="14"/>
      <c r="E36" s="15"/>
      <c r="F36" s="15"/>
      <c r="G36" s="15"/>
      <c r="H36" s="15"/>
      <c r="I36" s="15"/>
      <c r="J36" s="15"/>
      <c r="K36" s="15"/>
      <c r="L36" s="15"/>
      <c r="M36" s="14"/>
      <c r="Q36" s="1" t="s">
        <v>82</v>
      </c>
      <c r="AW36" s="11">
        <f t="shared" si="0"/>
        <v>0</v>
      </c>
      <c r="AY36" s="14"/>
      <c r="AZ36" s="14"/>
      <c r="BA36" s="14"/>
      <c r="BB36" s="14"/>
      <c r="BC36" s="15"/>
      <c r="BD36" s="15"/>
      <c r="BE36" s="15"/>
      <c r="BF36" s="15"/>
      <c r="BG36" s="15"/>
      <c r="BH36" s="15"/>
      <c r="BI36" s="15"/>
      <c r="BJ36" s="15"/>
      <c r="BK36" s="14"/>
    </row>
    <row r="37" spans="1:63" ht="30" customHeight="1" x14ac:dyDescent="0.3">
      <c r="A37" s="14"/>
      <c r="B37" s="14"/>
      <c r="C37" s="14"/>
      <c r="D37" s="14"/>
      <c r="E37" s="15"/>
      <c r="F37" s="15"/>
      <c r="G37" s="15"/>
      <c r="H37" s="15"/>
      <c r="I37" s="15"/>
      <c r="J37" s="15"/>
      <c r="K37" s="15"/>
      <c r="L37" s="15"/>
      <c r="M37" s="14"/>
      <c r="Q37" s="1" t="s">
        <v>82</v>
      </c>
      <c r="AW37" s="11">
        <f t="shared" si="0"/>
        <v>0</v>
      </c>
      <c r="AY37" s="14"/>
      <c r="AZ37" s="14"/>
      <c r="BA37" s="14"/>
      <c r="BB37" s="14"/>
      <c r="BC37" s="15"/>
      <c r="BD37" s="15"/>
      <c r="BE37" s="15"/>
      <c r="BF37" s="15"/>
      <c r="BG37" s="15"/>
      <c r="BH37" s="15"/>
      <c r="BI37" s="15"/>
      <c r="BJ37" s="15"/>
      <c r="BK37" s="14"/>
    </row>
    <row r="38" spans="1:63" ht="30" customHeight="1" x14ac:dyDescent="0.3">
      <c r="A38" s="14"/>
      <c r="B38" s="14"/>
      <c r="C38" s="14"/>
      <c r="D38" s="14"/>
      <c r="E38" s="15"/>
      <c r="F38" s="15"/>
      <c r="G38" s="15"/>
      <c r="H38" s="15"/>
      <c r="I38" s="15"/>
      <c r="J38" s="15"/>
      <c r="K38" s="15"/>
      <c r="L38" s="15"/>
      <c r="M38" s="14"/>
      <c r="Q38" s="1" t="s">
        <v>82</v>
      </c>
      <c r="AW38" s="11">
        <f t="shared" si="0"/>
        <v>0</v>
      </c>
      <c r="AY38" s="14"/>
      <c r="AZ38" s="14"/>
      <c r="BA38" s="14"/>
      <c r="BB38" s="14"/>
      <c r="BC38" s="15"/>
      <c r="BD38" s="15"/>
      <c r="BE38" s="15"/>
      <c r="BF38" s="15"/>
      <c r="BG38" s="15"/>
      <c r="BH38" s="15"/>
      <c r="BI38" s="15"/>
      <c r="BJ38" s="15"/>
      <c r="BK38" s="14"/>
    </row>
    <row r="39" spans="1:63" ht="30" customHeight="1" x14ac:dyDescent="0.3">
      <c r="A39" s="14"/>
      <c r="B39" s="14"/>
      <c r="C39" s="14"/>
      <c r="D39" s="14"/>
      <c r="E39" s="15"/>
      <c r="F39" s="15"/>
      <c r="G39" s="15"/>
      <c r="H39" s="15"/>
      <c r="I39" s="15"/>
      <c r="J39" s="15"/>
      <c r="K39" s="15"/>
      <c r="L39" s="15"/>
      <c r="M39" s="14"/>
      <c r="Q39" s="1" t="s">
        <v>82</v>
      </c>
      <c r="AW39" s="11">
        <f t="shared" si="0"/>
        <v>0</v>
      </c>
      <c r="AY39" s="14"/>
      <c r="AZ39" s="14"/>
      <c r="BA39" s="14"/>
      <c r="BB39" s="14"/>
      <c r="BC39" s="15"/>
      <c r="BD39" s="15"/>
      <c r="BE39" s="15"/>
      <c r="BF39" s="15"/>
      <c r="BG39" s="15"/>
      <c r="BH39" s="15"/>
      <c r="BI39" s="15"/>
      <c r="BJ39" s="15"/>
      <c r="BK39" s="14"/>
    </row>
    <row r="40" spans="1:63" ht="30" customHeight="1" x14ac:dyDescent="0.3">
      <c r="A40" s="14"/>
      <c r="B40" s="14"/>
      <c r="C40" s="14"/>
      <c r="D40" s="14"/>
      <c r="E40" s="15"/>
      <c r="F40" s="15"/>
      <c r="G40" s="15"/>
      <c r="H40" s="15"/>
      <c r="I40" s="15"/>
      <c r="J40" s="15"/>
      <c r="K40" s="15"/>
      <c r="L40" s="15"/>
      <c r="M40" s="14"/>
      <c r="Q40" s="1" t="s">
        <v>82</v>
      </c>
      <c r="AW40" s="11">
        <f t="shared" si="0"/>
        <v>0</v>
      </c>
      <c r="AY40" s="14"/>
      <c r="AZ40" s="14"/>
      <c r="BA40" s="14"/>
      <c r="BB40" s="14"/>
      <c r="BC40" s="15"/>
      <c r="BD40" s="15"/>
      <c r="BE40" s="15"/>
      <c r="BF40" s="15"/>
      <c r="BG40" s="15"/>
      <c r="BH40" s="15"/>
      <c r="BI40" s="15"/>
      <c r="BJ40" s="15"/>
      <c r="BK40" s="14"/>
    </row>
    <row r="41" spans="1:63" ht="30" customHeight="1" x14ac:dyDescent="0.3">
      <c r="A41" s="14"/>
      <c r="B41" s="14"/>
      <c r="C41" s="14"/>
      <c r="D41" s="14"/>
      <c r="E41" s="15"/>
      <c r="F41" s="15"/>
      <c r="G41" s="15"/>
      <c r="H41" s="15"/>
      <c r="I41" s="15"/>
      <c r="J41" s="15"/>
      <c r="K41" s="15"/>
      <c r="L41" s="15"/>
      <c r="M41" s="14"/>
      <c r="Q41" s="1" t="s">
        <v>82</v>
      </c>
      <c r="AW41" s="11">
        <f t="shared" si="0"/>
        <v>0</v>
      </c>
      <c r="AY41" s="14"/>
      <c r="AZ41" s="14"/>
      <c r="BA41" s="14"/>
      <c r="BB41" s="14"/>
      <c r="BC41" s="15"/>
      <c r="BD41" s="15"/>
      <c r="BE41" s="15"/>
      <c r="BF41" s="15"/>
      <c r="BG41" s="15"/>
      <c r="BH41" s="15"/>
      <c r="BI41" s="15"/>
      <c r="BJ41" s="15"/>
      <c r="BK41" s="14"/>
    </row>
    <row r="42" spans="1:63" ht="30" customHeight="1" x14ac:dyDescent="0.3">
      <c r="A42" s="14"/>
      <c r="B42" s="14"/>
      <c r="C42" s="14"/>
      <c r="D42" s="14"/>
      <c r="E42" s="15"/>
      <c r="F42" s="15"/>
      <c r="G42" s="15"/>
      <c r="H42" s="15"/>
      <c r="I42" s="15"/>
      <c r="J42" s="15"/>
      <c r="K42" s="15"/>
      <c r="L42" s="15"/>
      <c r="M42" s="14"/>
      <c r="Q42" s="1" t="s">
        <v>82</v>
      </c>
      <c r="AW42" s="11">
        <f t="shared" si="0"/>
        <v>0</v>
      </c>
      <c r="AY42" s="14"/>
      <c r="AZ42" s="14"/>
      <c r="BA42" s="14"/>
      <c r="BB42" s="14"/>
      <c r="BC42" s="15"/>
      <c r="BD42" s="15"/>
      <c r="BE42" s="15"/>
      <c r="BF42" s="15"/>
      <c r="BG42" s="15"/>
      <c r="BH42" s="15"/>
      <c r="BI42" s="15"/>
      <c r="BJ42" s="15"/>
      <c r="BK42" s="14"/>
    </row>
    <row r="43" spans="1:63" ht="30" customHeight="1" x14ac:dyDescent="0.3">
      <c r="A43" s="14"/>
      <c r="B43" s="14"/>
      <c r="C43" s="14"/>
      <c r="D43" s="14"/>
      <c r="E43" s="15"/>
      <c r="F43" s="15"/>
      <c r="G43" s="15"/>
      <c r="H43" s="15"/>
      <c r="I43" s="15"/>
      <c r="J43" s="15"/>
      <c r="K43" s="15"/>
      <c r="L43" s="15"/>
      <c r="M43" s="14"/>
      <c r="Q43" s="1" t="s">
        <v>82</v>
      </c>
      <c r="AW43" s="11">
        <f t="shared" si="0"/>
        <v>0</v>
      </c>
      <c r="AY43" s="14"/>
      <c r="AZ43" s="14"/>
      <c r="BA43" s="14"/>
      <c r="BB43" s="14"/>
      <c r="BC43" s="15"/>
      <c r="BD43" s="15"/>
      <c r="BE43" s="15"/>
      <c r="BF43" s="15"/>
      <c r="BG43" s="15"/>
      <c r="BH43" s="15"/>
      <c r="BI43" s="15"/>
      <c r="BJ43" s="15"/>
      <c r="BK43" s="14"/>
    </row>
    <row r="44" spans="1:63" ht="30" customHeight="1" x14ac:dyDescent="0.3">
      <c r="A44" s="14"/>
      <c r="B44" s="14"/>
      <c r="C44" s="14"/>
      <c r="D44" s="14"/>
      <c r="E44" s="15"/>
      <c r="F44" s="15"/>
      <c r="G44" s="15"/>
      <c r="H44" s="15"/>
      <c r="I44" s="15"/>
      <c r="J44" s="15"/>
      <c r="K44" s="15"/>
      <c r="L44" s="15"/>
      <c r="M44" s="14"/>
      <c r="Q44" s="1" t="s">
        <v>82</v>
      </c>
      <c r="AW44" s="11">
        <f t="shared" si="0"/>
        <v>0</v>
      </c>
      <c r="AY44" s="14"/>
      <c r="AZ44" s="14"/>
      <c r="BA44" s="14"/>
      <c r="BB44" s="14"/>
      <c r="BC44" s="15"/>
      <c r="BD44" s="15"/>
      <c r="BE44" s="15"/>
      <c r="BF44" s="15"/>
      <c r="BG44" s="15"/>
      <c r="BH44" s="15"/>
      <c r="BI44" s="15"/>
      <c r="BJ44" s="15"/>
      <c r="BK44" s="14"/>
    </row>
    <row r="45" spans="1:63" ht="30" customHeight="1" x14ac:dyDescent="0.3">
      <c r="A45" s="14"/>
      <c r="B45" s="14"/>
      <c r="C45" s="14"/>
      <c r="D45" s="14"/>
      <c r="E45" s="15"/>
      <c r="F45" s="15"/>
      <c r="G45" s="15"/>
      <c r="H45" s="15"/>
      <c r="I45" s="15"/>
      <c r="J45" s="15"/>
      <c r="K45" s="15"/>
      <c r="L45" s="15"/>
      <c r="M45" s="14"/>
      <c r="Q45" s="1" t="s">
        <v>82</v>
      </c>
      <c r="AW45" s="11">
        <f t="shared" si="0"/>
        <v>0</v>
      </c>
      <c r="AY45" s="14"/>
      <c r="AZ45" s="14"/>
      <c r="BA45" s="14"/>
      <c r="BB45" s="14"/>
      <c r="BC45" s="15"/>
      <c r="BD45" s="15"/>
      <c r="BE45" s="15"/>
      <c r="BF45" s="15"/>
      <c r="BG45" s="15"/>
      <c r="BH45" s="15"/>
      <c r="BI45" s="15"/>
      <c r="BJ45" s="15"/>
      <c r="BK45" s="14"/>
    </row>
    <row r="46" spans="1:63" ht="30" customHeight="1" x14ac:dyDescent="0.3">
      <c r="A46" s="14"/>
      <c r="B46" s="14"/>
      <c r="C46" s="14"/>
      <c r="D46" s="14"/>
      <c r="E46" s="15"/>
      <c r="F46" s="15"/>
      <c r="G46" s="15"/>
      <c r="H46" s="15"/>
      <c r="I46" s="15"/>
      <c r="J46" s="15"/>
      <c r="K46" s="15"/>
      <c r="L46" s="15"/>
      <c r="M46" s="14"/>
      <c r="Q46" s="1" t="s">
        <v>82</v>
      </c>
      <c r="AW46" s="11">
        <f t="shared" si="0"/>
        <v>0</v>
      </c>
      <c r="AY46" s="14"/>
      <c r="AZ46" s="14"/>
      <c r="BA46" s="14"/>
      <c r="BB46" s="14"/>
      <c r="BC46" s="15"/>
      <c r="BD46" s="15"/>
      <c r="BE46" s="15"/>
      <c r="BF46" s="15"/>
      <c r="BG46" s="15"/>
      <c r="BH46" s="15"/>
      <c r="BI46" s="15"/>
      <c r="BJ46" s="15"/>
      <c r="BK46" s="14"/>
    </row>
    <row r="47" spans="1:63" ht="30" customHeight="1" x14ac:dyDescent="0.3">
      <c r="A47" s="14"/>
      <c r="B47" s="14"/>
      <c r="C47" s="14"/>
      <c r="D47" s="14"/>
      <c r="E47" s="15"/>
      <c r="F47" s="15"/>
      <c r="G47" s="15"/>
      <c r="H47" s="15"/>
      <c r="I47" s="15"/>
      <c r="J47" s="15"/>
      <c r="K47" s="15"/>
      <c r="L47" s="15"/>
      <c r="M47" s="14"/>
      <c r="Q47" s="1" t="s">
        <v>82</v>
      </c>
      <c r="AW47" s="11">
        <f t="shared" si="0"/>
        <v>0</v>
      </c>
      <c r="AY47" s="14"/>
      <c r="AZ47" s="14"/>
      <c r="BA47" s="14"/>
      <c r="BB47" s="14"/>
      <c r="BC47" s="15"/>
      <c r="BD47" s="15"/>
      <c r="BE47" s="15"/>
      <c r="BF47" s="15"/>
      <c r="BG47" s="15"/>
      <c r="BH47" s="15"/>
      <c r="BI47" s="15"/>
      <c r="BJ47" s="15"/>
      <c r="BK47" s="14"/>
    </row>
    <row r="48" spans="1:63" ht="30" customHeight="1" x14ac:dyDescent="0.3">
      <c r="A48" s="14"/>
      <c r="B48" s="14"/>
      <c r="C48" s="14"/>
      <c r="D48" s="14"/>
      <c r="E48" s="15"/>
      <c r="F48" s="15"/>
      <c r="G48" s="15"/>
      <c r="H48" s="15"/>
      <c r="I48" s="15"/>
      <c r="J48" s="15"/>
      <c r="K48" s="15"/>
      <c r="L48" s="15"/>
      <c r="M48" s="14"/>
      <c r="Q48" s="1" t="s">
        <v>82</v>
      </c>
      <c r="AW48" s="11">
        <f t="shared" si="0"/>
        <v>0</v>
      </c>
      <c r="AY48" s="14"/>
      <c r="AZ48" s="14"/>
      <c r="BA48" s="14"/>
      <c r="BB48" s="14"/>
      <c r="BC48" s="15"/>
      <c r="BD48" s="15"/>
      <c r="BE48" s="15"/>
      <c r="BF48" s="15"/>
      <c r="BG48" s="15"/>
      <c r="BH48" s="15"/>
      <c r="BI48" s="15"/>
      <c r="BJ48" s="15"/>
      <c r="BK48" s="14"/>
    </row>
    <row r="49" spans="1:63" ht="30" customHeight="1" x14ac:dyDescent="0.3">
      <c r="A49" s="16" t="s">
        <v>79</v>
      </c>
      <c r="B49" s="14"/>
      <c r="C49" s="14"/>
      <c r="D49" s="14"/>
      <c r="E49" s="15"/>
      <c r="F49" s="15"/>
      <c r="G49" s="15"/>
      <c r="H49" s="15"/>
      <c r="I49" s="15"/>
      <c r="J49" s="15"/>
      <c r="K49" s="15"/>
      <c r="L49" s="15"/>
      <c r="M49" s="14"/>
      <c r="N49" t="s">
        <v>80</v>
      </c>
      <c r="AW49" s="11">
        <f t="shared" si="0"/>
        <v>0</v>
      </c>
      <c r="AY49" s="16" t="s">
        <v>79</v>
      </c>
      <c r="AZ49" s="14"/>
      <c r="BA49" s="14"/>
      <c r="BB49" s="14"/>
      <c r="BC49" s="15"/>
      <c r="BD49" s="15"/>
      <c r="BE49" s="15"/>
      <c r="BF49" s="15"/>
      <c r="BG49" s="15"/>
      <c r="BH49" s="15"/>
      <c r="BI49" s="15"/>
      <c r="BJ49" s="15"/>
      <c r="BK49" s="14"/>
    </row>
    <row r="50" spans="1:63" ht="30" customHeight="1" x14ac:dyDescent="0.3">
      <c r="A50" s="16" t="s">
        <v>93</v>
      </c>
      <c r="B50" s="16" t="s">
        <v>52</v>
      </c>
      <c r="C50" s="14"/>
      <c r="D50" s="14"/>
      <c r="E50" s="15"/>
      <c r="F50" s="15"/>
      <c r="G50" s="15"/>
      <c r="H50" s="15"/>
      <c r="I50" s="15"/>
      <c r="J50" s="15"/>
      <c r="K50" s="15"/>
      <c r="L50" s="15"/>
      <c r="M50" s="14"/>
      <c r="N50" s="3"/>
      <c r="O50" s="3"/>
      <c r="P50" s="3"/>
      <c r="Q50" s="2" t="s">
        <v>94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11">
        <f t="shared" si="0"/>
        <v>0</v>
      </c>
      <c r="AY50" s="16" t="s">
        <v>93</v>
      </c>
      <c r="AZ50" s="16" t="s">
        <v>52</v>
      </c>
      <c r="BA50" s="14"/>
      <c r="BB50" s="14"/>
      <c r="BC50" s="15"/>
      <c r="BD50" s="15"/>
      <c r="BE50" s="15"/>
      <c r="BF50" s="15"/>
      <c r="BG50" s="15"/>
      <c r="BH50" s="15"/>
      <c r="BI50" s="15"/>
      <c r="BJ50" s="15"/>
      <c r="BK50" s="14"/>
    </row>
    <row r="51" spans="1:63" ht="30" customHeight="1" x14ac:dyDescent="0.3">
      <c r="A51" s="16" t="s">
        <v>95</v>
      </c>
      <c r="B51" s="16" t="s">
        <v>96</v>
      </c>
      <c r="C51" s="16" t="s">
        <v>70</v>
      </c>
      <c r="D51" s="14"/>
      <c r="E51" s="15"/>
      <c r="F51" s="15"/>
      <c r="G51" s="15"/>
      <c r="H51" s="15"/>
      <c r="I51" s="15"/>
      <c r="J51" s="15"/>
      <c r="K51" s="15"/>
      <c r="L51" s="15"/>
      <c r="M51" s="16" t="s">
        <v>97</v>
      </c>
      <c r="N51" s="2" t="s">
        <v>98</v>
      </c>
      <c r="O51" s="2" t="s">
        <v>52</v>
      </c>
      <c r="P51" s="2" t="s">
        <v>52</v>
      </c>
      <c r="Q51" s="2" t="s">
        <v>94</v>
      </c>
      <c r="R51" s="2" t="s">
        <v>66</v>
      </c>
      <c r="S51" s="2" t="s">
        <v>66</v>
      </c>
      <c r="T51" s="2" t="s">
        <v>65</v>
      </c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2" t="s">
        <v>52</v>
      </c>
      <c r="AS51" s="2" t="s">
        <v>52</v>
      </c>
      <c r="AT51" s="3"/>
      <c r="AU51" s="2" t="s">
        <v>99</v>
      </c>
      <c r="AV51" s="3">
        <v>201</v>
      </c>
      <c r="AW51" s="11">
        <f t="shared" si="0"/>
        <v>0</v>
      </c>
      <c r="AY51" s="16" t="s">
        <v>95</v>
      </c>
      <c r="AZ51" s="16" t="s">
        <v>96</v>
      </c>
      <c r="BA51" s="16" t="s">
        <v>70</v>
      </c>
      <c r="BB51" s="14"/>
      <c r="BC51" s="15"/>
      <c r="BD51" s="15"/>
      <c r="BE51" s="15"/>
      <c r="BF51" s="15"/>
      <c r="BG51" s="15"/>
      <c r="BH51" s="15"/>
      <c r="BI51" s="15"/>
      <c r="BJ51" s="15"/>
      <c r="BK51" s="16"/>
    </row>
    <row r="52" spans="1:63" ht="30" customHeight="1" x14ac:dyDescent="0.3">
      <c r="A52" s="16" t="s">
        <v>100</v>
      </c>
      <c r="B52" s="16" t="s">
        <v>101</v>
      </c>
      <c r="C52" s="16" t="s">
        <v>70</v>
      </c>
      <c r="D52" s="14"/>
      <c r="E52" s="15"/>
      <c r="F52" s="15"/>
      <c r="G52" s="15"/>
      <c r="H52" s="15"/>
      <c r="I52" s="15"/>
      <c r="J52" s="15"/>
      <c r="K52" s="15"/>
      <c r="L52" s="15"/>
      <c r="M52" s="16" t="s">
        <v>102</v>
      </c>
      <c r="N52" s="2" t="s">
        <v>103</v>
      </c>
      <c r="O52" s="2" t="s">
        <v>52</v>
      </c>
      <c r="P52" s="2" t="s">
        <v>52</v>
      </c>
      <c r="Q52" s="2" t="s">
        <v>94</v>
      </c>
      <c r="R52" s="2" t="s">
        <v>66</v>
      </c>
      <c r="S52" s="2" t="s">
        <v>66</v>
      </c>
      <c r="T52" s="2" t="s">
        <v>65</v>
      </c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2" t="s">
        <v>52</v>
      </c>
      <c r="AS52" s="2" t="s">
        <v>52</v>
      </c>
      <c r="AT52" s="3"/>
      <c r="AU52" s="2" t="s">
        <v>104</v>
      </c>
      <c r="AV52" s="3">
        <v>180</v>
      </c>
      <c r="AW52" s="11">
        <f t="shared" si="0"/>
        <v>0</v>
      </c>
      <c r="AY52" s="16" t="s">
        <v>100</v>
      </c>
      <c r="AZ52" s="16" t="s">
        <v>101</v>
      </c>
      <c r="BA52" s="16" t="s">
        <v>70</v>
      </c>
      <c r="BB52" s="14"/>
      <c r="BC52" s="15"/>
      <c r="BD52" s="15"/>
      <c r="BE52" s="15"/>
      <c r="BF52" s="15"/>
      <c r="BG52" s="15"/>
      <c r="BH52" s="15"/>
      <c r="BI52" s="15"/>
      <c r="BJ52" s="15"/>
      <c r="BK52" s="16"/>
    </row>
    <row r="53" spans="1:63" ht="30" customHeight="1" x14ac:dyDescent="0.3">
      <c r="A53" s="16" t="s">
        <v>105</v>
      </c>
      <c r="B53" s="16" t="s">
        <v>106</v>
      </c>
      <c r="C53" s="16" t="s">
        <v>70</v>
      </c>
      <c r="D53" s="14"/>
      <c r="E53" s="15"/>
      <c r="F53" s="15"/>
      <c r="G53" s="15"/>
      <c r="H53" s="15"/>
      <c r="I53" s="15"/>
      <c r="J53" s="15"/>
      <c r="K53" s="15"/>
      <c r="L53" s="15"/>
      <c r="M53" s="16" t="s">
        <v>107</v>
      </c>
      <c r="N53" s="2" t="s">
        <v>108</v>
      </c>
      <c r="O53" s="2" t="s">
        <v>52</v>
      </c>
      <c r="P53" s="2" t="s">
        <v>52</v>
      </c>
      <c r="Q53" s="2" t="s">
        <v>94</v>
      </c>
      <c r="R53" s="2" t="s">
        <v>66</v>
      </c>
      <c r="S53" s="2" t="s">
        <v>66</v>
      </c>
      <c r="T53" s="2" t="s">
        <v>65</v>
      </c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2" t="s">
        <v>52</v>
      </c>
      <c r="AS53" s="2" t="s">
        <v>52</v>
      </c>
      <c r="AT53" s="3"/>
      <c r="AU53" s="2" t="s">
        <v>109</v>
      </c>
      <c r="AV53" s="3">
        <v>13</v>
      </c>
      <c r="AW53" s="11">
        <f t="shared" si="0"/>
        <v>0</v>
      </c>
      <c r="AY53" s="16" t="s">
        <v>105</v>
      </c>
      <c r="AZ53" s="16" t="s">
        <v>106</v>
      </c>
      <c r="BA53" s="16" t="s">
        <v>70</v>
      </c>
      <c r="BB53" s="14"/>
      <c r="BC53" s="15"/>
      <c r="BD53" s="15"/>
      <c r="BE53" s="15"/>
      <c r="BF53" s="15"/>
      <c r="BG53" s="15"/>
      <c r="BH53" s="15"/>
      <c r="BI53" s="15"/>
      <c r="BJ53" s="15"/>
      <c r="BK53" s="16"/>
    </row>
    <row r="54" spans="1:63" ht="30" customHeight="1" x14ac:dyDescent="0.3">
      <c r="A54" s="16" t="s">
        <v>110</v>
      </c>
      <c r="B54" s="16" t="s">
        <v>52</v>
      </c>
      <c r="C54" s="16" t="s">
        <v>111</v>
      </c>
      <c r="D54" s="14"/>
      <c r="E54" s="15"/>
      <c r="F54" s="15"/>
      <c r="G54" s="15"/>
      <c r="H54" s="15"/>
      <c r="I54" s="15"/>
      <c r="J54" s="15"/>
      <c r="K54" s="15"/>
      <c r="L54" s="15"/>
      <c r="M54" s="16" t="s">
        <v>112</v>
      </c>
      <c r="N54" s="2" t="s">
        <v>113</v>
      </c>
      <c r="O54" s="2" t="s">
        <v>52</v>
      </c>
      <c r="P54" s="2" t="s">
        <v>52</v>
      </c>
      <c r="Q54" s="2" t="s">
        <v>94</v>
      </c>
      <c r="R54" s="2" t="s">
        <v>66</v>
      </c>
      <c r="S54" s="2" t="s">
        <v>66</v>
      </c>
      <c r="T54" s="2" t="s">
        <v>65</v>
      </c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2" t="s">
        <v>52</v>
      </c>
      <c r="AS54" s="2" t="s">
        <v>52</v>
      </c>
      <c r="AT54" s="3"/>
      <c r="AU54" s="2" t="s">
        <v>114</v>
      </c>
      <c r="AV54" s="3">
        <v>14</v>
      </c>
      <c r="AW54" s="11">
        <f t="shared" si="0"/>
        <v>0</v>
      </c>
      <c r="AY54" s="16" t="s">
        <v>110</v>
      </c>
      <c r="AZ54" s="16" t="s">
        <v>52</v>
      </c>
      <c r="BA54" s="16" t="s">
        <v>111</v>
      </c>
      <c r="BB54" s="14"/>
      <c r="BC54" s="15"/>
      <c r="BD54" s="15"/>
      <c r="BE54" s="15"/>
      <c r="BF54" s="15"/>
      <c r="BG54" s="15"/>
      <c r="BH54" s="15"/>
      <c r="BI54" s="15"/>
      <c r="BJ54" s="15"/>
      <c r="BK54" s="16"/>
    </row>
    <row r="55" spans="1:63" ht="30" customHeight="1" x14ac:dyDescent="0.3">
      <c r="A55" s="16" t="s">
        <v>115</v>
      </c>
      <c r="B55" s="16" t="s">
        <v>116</v>
      </c>
      <c r="C55" s="16" t="s">
        <v>70</v>
      </c>
      <c r="D55" s="14"/>
      <c r="E55" s="15"/>
      <c r="F55" s="15"/>
      <c r="G55" s="15"/>
      <c r="H55" s="15"/>
      <c r="I55" s="15"/>
      <c r="J55" s="15"/>
      <c r="K55" s="15"/>
      <c r="L55" s="15"/>
      <c r="M55" s="16" t="s">
        <v>117</v>
      </c>
      <c r="N55" s="2" t="s">
        <v>118</v>
      </c>
      <c r="O55" s="2" t="s">
        <v>52</v>
      </c>
      <c r="P55" s="2" t="s">
        <v>52</v>
      </c>
      <c r="Q55" s="2" t="s">
        <v>94</v>
      </c>
      <c r="R55" s="2" t="s">
        <v>65</v>
      </c>
      <c r="S55" s="2" t="s">
        <v>66</v>
      </c>
      <c r="T55" s="2" t="s">
        <v>66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2" t="s">
        <v>52</v>
      </c>
      <c r="AS55" s="2" t="s">
        <v>52</v>
      </c>
      <c r="AT55" s="3"/>
      <c r="AU55" s="2" t="s">
        <v>119</v>
      </c>
      <c r="AV55" s="3">
        <v>16</v>
      </c>
      <c r="AW55" s="11">
        <f t="shared" si="0"/>
        <v>0</v>
      </c>
      <c r="AY55" s="16" t="s">
        <v>115</v>
      </c>
      <c r="AZ55" s="16" t="s">
        <v>116</v>
      </c>
      <c r="BA55" s="16" t="s">
        <v>70</v>
      </c>
      <c r="BB55" s="14"/>
      <c r="BC55" s="15"/>
      <c r="BD55" s="15"/>
      <c r="BE55" s="15"/>
      <c r="BF55" s="15"/>
      <c r="BG55" s="15"/>
      <c r="BH55" s="15"/>
      <c r="BI55" s="15"/>
      <c r="BJ55" s="15"/>
      <c r="BK55" s="16"/>
    </row>
    <row r="56" spans="1:63" ht="30" customHeight="1" x14ac:dyDescent="0.3">
      <c r="A56" s="16" t="s">
        <v>120</v>
      </c>
      <c r="B56" s="16" t="s">
        <v>121</v>
      </c>
      <c r="C56" s="16" t="s">
        <v>70</v>
      </c>
      <c r="D56" s="14"/>
      <c r="E56" s="15"/>
      <c r="F56" s="15"/>
      <c r="G56" s="15"/>
      <c r="H56" s="15"/>
      <c r="I56" s="15"/>
      <c r="J56" s="15"/>
      <c r="K56" s="15"/>
      <c r="L56" s="15"/>
      <c r="M56" s="16" t="s">
        <v>122</v>
      </c>
      <c r="N56" s="2" t="s">
        <v>123</v>
      </c>
      <c r="O56" s="2" t="s">
        <v>52</v>
      </c>
      <c r="P56" s="2" t="s">
        <v>52</v>
      </c>
      <c r="Q56" s="2" t="s">
        <v>94</v>
      </c>
      <c r="R56" s="2" t="s">
        <v>65</v>
      </c>
      <c r="S56" s="2" t="s">
        <v>66</v>
      </c>
      <c r="T56" s="2" t="s">
        <v>66</v>
      </c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2" t="s">
        <v>52</v>
      </c>
      <c r="AS56" s="2" t="s">
        <v>52</v>
      </c>
      <c r="AT56" s="3"/>
      <c r="AU56" s="2" t="s">
        <v>124</v>
      </c>
      <c r="AV56" s="3">
        <v>17</v>
      </c>
      <c r="AW56" s="11">
        <f t="shared" si="0"/>
        <v>0</v>
      </c>
      <c r="AY56" s="16" t="s">
        <v>120</v>
      </c>
      <c r="AZ56" s="16" t="s">
        <v>121</v>
      </c>
      <c r="BA56" s="16" t="s">
        <v>70</v>
      </c>
      <c r="BB56" s="14"/>
      <c r="BC56" s="15"/>
      <c r="BD56" s="15"/>
      <c r="BE56" s="15"/>
      <c r="BF56" s="15"/>
      <c r="BG56" s="15"/>
      <c r="BH56" s="15"/>
      <c r="BI56" s="15"/>
      <c r="BJ56" s="15"/>
      <c r="BK56" s="16"/>
    </row>
    <row r="57" spans="1:63" ht="30" customHeight="1" x14ac:dyDescent="0.3">
      <c r="A57" s="16" t="s">
        <v>120</v>
      </c>
      <c r="B57" s="16" t="s">
        <v>125</v>
      </c>
      <c r="C57" s="16" t="s">
        <v>70</v>
      </c>
      <c r="D57" s="14"/>
      <c r="E57" s="15"/>
      <c r="F57" s="15"/>
      <c r="G57" s="15"/>
      <c r="H57" s="15"/>
      <c r="I57" s="15"/>
      <c r="J57" s="15"/>
      <c r="K57" s="15"/>
      <c r="L57" s="15"/>
      <c r="M57" s="16" t="s">
        <v>126</v>
      </c>
      <c r="N57" s="2" t="s">
        <v>127</v>
      </c>
      <c r="O57" s="2" t="s">
        <v>52</v>
      </c>
      <c r="P57" s="2" t="s">
        <v>52</v>
      </c>
      <c r="Q57" s="2" t="s">
        <v>94</v>
      </c>
      <c r="R57" s="2" t="s">
        <v>65</v>
      </c>
      <c r="S57" s="2" t="s">
        <v>66</v>
      </c>
      <c r="T57" s="2" t="s">
        <v>66</v>
      </c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2" t="s">
        <v>52</v>
      </c>
      <c r="AS57" s="2" t="s">
        <v>52</v>
      </c>
      <c r="AT57" s="3"/>
      <c r="AU57" s="2" t="s">
        <v>128</v>
      </c>
      <c r="AV57" s="3">
        <v>18</v>
      </c>
      <c r="AW57" s="11">
        <f t="shared" si="0"/>
        <v>0</v>
      </c>
      <c r="AY57" s="16" t="s">
        <v>120</v>
      </c>
      <c r="AZ57" s="16" t="s">
        <v>125</v>
      </c>
      <c r="BA57" s="16" t="s">
        <v>70</v>
      </c>
      <c r="BB57" s="14"/>
      <c r="BC57" s="15"/>
      <c r="BD57" s="15"/>
      <c r="BE57" s="15"/>
      <c r="BF57" s="15"/>
      <c r="BG57" s="15"/>
      <c r="BH57" s="15"/>
      <c r="BI57" s="15"/>
      <c r="BJ57" s="15"/>
      <c r="BK57" s="16"/>
    </row>
    <row r="58" spans="1:63" ht="30" customHeight="1" x14ac:dyDescent="0.3">
      <c r="A58" s="16" t="s">
        <v>129</v>
      </c>
      <c r="B58" s="16" t="s">
        <v>130</v>
      </c>
      <c r="C58" s="16" t="s">
        <v>70</v>
      </c>
      <c r="D58" s="14"/>
      <c r="E58" s="15"/>
      <c r="F58" s="15"/>
      <c r="G58" s="15"/>
      <c r="H58" s="15"/>
      <c r="I58" s="15"/>
      <c r="J58" s="15"/>
      <c r="K58" s="15"/>
      <c r="L58" s="15"/>
      <c r="M58" s="16" t="s">
        <v>131</v>
      </c>
      <c r="N58" s="2" t="s">
        <v>132</v>
      </c>
      <c r="O58" s="2" t="s">
        <v>52</v>
      </c>
      <c r="P58" s="2" t="s">
        <v>52</v>
      </c>
      <c r="Q58" s="2" t="s">
        <v>94</v>
      </c>
      <c r="R58" s="2" t="s">
        <v>65</v>
      </c>
      <c r="S58" s="2" t="s">
        <v>66</v>
      </c>
      <c r="T58" s="2" t="s">
        <v>66</v>
      </c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2" t="s">
        <v>52</v>
      </c>
      <c r="AS58" s="2" t="s">
        <v>52</v>
      </c>
      <c r="AT58" s="3"/>
      <c r="AU58" s="2" t="s">
        <v>133</v>
      </c>
      <c r="AV58" s="3">
        <v>19</v>
      </c>
      <c r="AW58" s="11">
        <f t="shared" si="0"/>
        <v>0</v>
      </c>
      <c r="AY58" s="16" t="s">
        <v>129</v>
      </c>
      <c r="AZ58" s="16" t="s">
        <v>130</v>
      </c>
      <c r="BA58" s="16" t="s">
        <v>70</v>
      </c>
      <c r="BB58" s="14"/>
      <c r="BC58" s="15"/>
      <c r="BD58" s="15"/>
      <c r="BE58" s="15"/>
      <c r="BF58" s="15"/>
      <c r="BG58" s="15"/>
      <c r="BH58" s="15"/>
      <c r="BI58" s="15"/>
      <c r="BJ58" s="15"/>
      <c r="BK58" s="16"/>
    </row>
    <row r="59" spans="1:63" ht="30" customHeight="1" x14ac:dyDescent="0.3">
      <c r="A59" s="16" t="s">
        <v>134</v>
      </c>
      <c r="B59" s="16" t="s">
        <v>135</v>
      </c>
      <c r="C59" s="16" t="s">
        <v>70</v>
      </c>
      <c r="D59" s="14"/>
      <c r="E59" s="15"/>
      <c r="F59" s="15"/>
      <c r="G59" s="15"/>
      <c r="H59" s="15"/>
      <c r="I59" s="15"/>
      <c r="J59" s="15"/>
      <c r="K59" s="15"/>
      <c r="L59" s="15"/>
      <c r="M59" s="16" t="s">
        <v>136</v>
      </c>
      <c r="N59" s="2" t="s">
        <v>137</v>
      </c>
      <c r="O59" s="2" t="s">
        <v>52</v>
      </c>
      <c r="P59" s="2" t="s">
        <v>52</v>
      </c>
      <c r="Q59" s="2" t="s">
        <v>94</v>
      </c>
      <c r="R59" s="2" t="s">
        <v>65</v>
      </c>
      <c r="S59" s="2" t="s">
        <v>66</v>
      </c>
      <c r="T59" s="2" t="s">
        <v>66</v>
      </c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2" t="s">
        <v>52</v>
      </c>
      <c r="AS59" s="2" t="s">
        <v>52</v>
      </c>
      <c r="AT59" s="3"/>
      <c r="AU59" s="2" t="s">
        <v>138</v>
      </c>
      <c r="AV59" s="3">
        <v>20</v>
      </c>
      <c r="AW59" s="11">
        <f t="shared" si="0"/>
        <v>0</v>
      </c>
      <c r="AY59" s="16" t="s">
        <v>134</v>
      </c>
      <c r="AZ59" s="16" t="s">
        <v>135</v>
      </c>
      <c r="BA59" s="16" t="s">
        <v>70</v>
      </c>
      <c r="BB59" s="14"/>
      <c r="BC59" s="15"/>
      <c r="BD59" s="15"/>
      <c r="BE59" s="15"/>
      <c r="BF59" s="15"/>
      <c r="BG59" s="15"/>
      <c r="BH59" s="15"/>
      <c r="BI59" s="15"/>
      <c r="BJ59" s="15"/>
      <c r="BK59" s="16"/>
    </row>
    <row r="60" spans="1:63" ht="30" customHeight="1" x14ac:dyDescent="0.3">
      <c r="A60" s="16" t="s">
        <v>139</v>
      </c>
      <c r="B60" s="16" t="s">
        <v>140</v>
      </c>
      <c r="C60" s="16" t="s">
        <v>70</v>
      </c>
      <c r="D60" s="14"/>
      <c r="E60" s="15"/>
      <c r="F60" s="15"/>
      <c r="G60" s="15"/>
      <c r="H60" s="15"/>
      <c r="I60" s="15"/>
      <c r="J60" s="15"/>
      <c r="K60" s="15"/>
      <c r="L60" s="15"/>
      <c r="M60" s="16" t="s">
        <v>141</v>
      </c>
      <c r="N60" s="2" t="s">
        <v>142</v>
      </c>
      <c r="O60" s="2" t="s">
        <v>52</v>
      </c>
      <c r="P60" s="2" t="s">
        <v>52</v>
      </c>
      <c r="Q60" s="2" t="s">
        <v>94</v>
      </c>
      <c r="R60" s="2" t="s">
        <v>65</v>
      </c>
      <c r="S60" s="2" t="s">
        <v>66</v>
      </c>
      <c r="T60" s="2" t="s">
        <v>66</v>
      </c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2" t="s">
        <v>52</v>
      </c>
      <c r="AS60" s="2" t="s">
        <v>52</v>
      </c>
      <c r="AT60" s="3"/>
      <c r="AU60" s="2" t="s">
        <v>143</v>
      </c>
      <c r="AV60" s="3">
        <v>21</v>
      </c>
      <c r="AW60" s="11">
        <f t="shared" si="0"/>
        <v>0</v>
      </c>
      <c r="AY60" s="16" t="s">
        <v>139</v>
      </c>
      <c r="AZ60" s="16" t="s">
        <v>140</v>
      </c>
      <c r="BA60" s="16" t="s">
        <v>70</v>
      </c>
      <c r="BB60" s="14"/>
      <c r="BC60" s="15"/>
      <c r="BD60" s="15"/>
      <c r="BE60" s="15"/>
      <c r="BF60" s="15"/>
      <c r="BG60" s="15"/>
      <c r="BH60" s="15"/>
      <c r="BI60" s="15"/>
      <c r="BJ60" s="15"/>
      <c r="BK60" s="16"/>
    </row>
    <row r="61" spans="1:63" ht="30" customHeight="1" x14ac:dyDescent="0.3">
      <c r="A61" s="16" t="s">
        <v>144</v>
      </c>
      <c r="B61" s="16" t="s">
        <v>145</v>
      </c>
      <c r="C61" s="16" t="s">
        <v>70</v>
      </c>
      <c r="D61" s="14"/>
      <c r="E61" s="15"/>
      <c r="F61" s="15"/>
      <c r="G61" s="15"/>
      <c r="H61" s="15"/>
      <c r="I61" s="15"/>
      <c r="J61" s="15"/>
      <c r="K61" s="15"/>
      <c r="L61" s="15"/>
      <c r="M61" s="16" t="s">
        <v>146</v>
      </c>
      <c r="N61" s="2" t="s">
        <v>147</v>
      </c>
      <c r="O61" s="2" t="s">
        <v>52</v>
      </c>
      <c r="P61" s="2" t="s">
        <v>52</v>
      </c>
      <c r="Q61" s="2" t="s">
        <v>94</v>
      </c>
      <c r="R61" s="2" t="s">
        <v>65</v>
      </c>
      <c r="S61" s="2" t="s">
        <v>66</v>
      </c>
      <c r="T61" s="2" t="s">
        <v>66</v>
      </c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2" t="s">
        <v>52</v>
      </c>
      <c r="AS61" s="2" t="s">
        <v>52</v>
      </c>
      <c r="AT61" s="3"/>
      <c r="AU61" s="2" t="s">
        <v>148</v>
      </c>
      <c r="AV61" s="3">
        <v>22</v>
      </c>
      <c r="AW61" s="11">
        <f t="shared" si="0"/>
        <v>0</v>
      </c>
      <c r="AY61" s="16" t="s">
        <v>144</v>
      </c>
      <c r="AZ61" s="16" t="s">
        <v>145</v>
      </c>
      <c r="BA61" s="16" t="s">
        <v>70</v>
      </c>
      <c r="BB61" s="14"/>
      <c r="BC61" s="15"/>
      <c r="BD61" s="15"/>
      <c r="BE61" s="15"/>
      <c r="BF61" s="15"/>
      <c r="BG61" s="15"/>
      <c r="BH61" s="15"/>
      <c r="BI61" s="15"/>
      <c r="BJ61" s="15"/>
      <c r="BK61" s="16"/>
    </row>
    <row r="62" spans="1:63" ht="30" customHeight="1" x14ac:dyDescent="0.3">
      <c r="A62" s="16" t="s">
        <v>144</v>
      </c>
      <c r="B62" s="16" t="s">
        <v>149</v>
      </c>
      <c r="C62" s="16" t="s">
        <v>70</v>
      </c>
      <c r="D62" s="14"/>
      <c r="E62" s="15"/>
      <c r="F62" s="15"/>
      <c r="G62" s="15"/>
      <c r="H62" s="15"/>
      <c r="I62" s="15"/>
      <c r="J62" s="15"/>
      <c r="K62" s="15"/>
      <c r="L62" s="15"/>
      <c r="M62" s="16" t="s">
        <v>150</v>
      </c>
      <c r="N62" s="2" t="s">
        <v>151</v>
      </c>
      <c r="O62" s="2" t="s">
        <v>52</v>
      </c>
      <c r="P62" s="2" t="s">
        <v>52</v>
      </c>
      <c r="Q62" s="2" t="s">
        <v>94</v>
      </c>
      <c r="R62" s="2" t="s">
        <v>65</v>
      </c>
      <c r="S62" s="2" t="s">
        <v>66</v>
      </c>
      <c r="T62" s="2" t="s">
        <v>66</v>
      </c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2" t="s">
        <v>52</v>
      </c>
      <c r="AS62" s="2" t="s">
        <v>52</v>
      </c>
      <c r="AT62" s="3"/>
      <c r="AU62" s="2" t="s">
        <v>152</v>
      </c>
      <c r="AV62" s="3">
        <v>23</v>
      </c>
      <c r="AW62" s="11">
        <f t="shared" si="0"/>
        <v>0</v>
      </c>
      <c r="AY62" s="16" t="s">
        <v>144</v>
      </c>
      <c r="AZ62" s="16" t="s">
        <v>149</v>
      </c>
      <c r="BA62" s="16" t="s">
        <v>70</v>
      </c>
      <c r="BB62" s="14"/>
      <c r="BC62" s="15"/>
      <c r="BD62" s="15"/>
      <c r="BE62" s="15"/>
      <c r="BF62" s="15"/>
      <c r="BG62" s="15"/>
      <c r="BH62" s="15"/>
      <c r="BI62" s="15"/>
      <c r="BJ62" s="15"/>
      <c r="BK62" s="16"/>
    </row>
    <row r="63" spans="1:63" ht="30" customHeight="1" x14ac:dyDescent="0.3">
      <c r="A63" s="16" t="s">
        <v>153</v>
      </c>
      <c r="B63" s="16" t="s">
        <v>154</v>
      </c>
      <c r="C63" s="16" t="s">
        <v>70</v>
      </c>
      <c r="D63" s="14"/>
      <c r="E63" s="15"/>
      <c r="F63" s="15"/>
      <c r="G63" s="15"/>
      <c r="H63" s="15"/>
      <c r="I63" s="15"/>
      <c r="J63" s="15"/>
      <c r="K63" s="15"/>
      <c r="L63" s="15"/>
      <c r="M63" s="16" t="s">
        <v>155</v>
      </c>
      <c r="N63" s="2" t="s">
        <v>156</v>
      </c>
      <c r="O63" s="2" t="s">
        <v>52</v>
      </c>
      <c r="P63" s="2" t="s">
        <v>52</v>
      </c>
      <c r="Q63" s="2" t="s">
        <v>94</v>
      </c>
      <c r="R63" s="2" t="s">
        <v>65</v>
      </c>
      <c r="S63" s="2" t="s">
        <v>66</v>
      </c>
      <c r="T63" s="2" t="s">
        <v>66</v>
      </c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2" t="s">
        <v>52</v>
      </c>
      <c r="AS63" s="2" t="s">
        <v>52</v>
      </c>
      <c r="AT63" s="3"/>
      <c r="AU63" s="2" t="s">
        <v>157</v>
      </c>
      <c r="AV63" s="3">
        <v>24</v>
      </c>
      <c r="AW63" s="11">
        <f t="shared" si="0"/>
        <v>0</v>
      </c>
      <c r="AY63" s="16" t="s">
        <v>153</v>
      </c>
      <c r="AZ63" s="16" t="s">
        <v>154</v>
      </c>
      <c r="BA63" s="16" t="s">
        <v>70</v>
      </c>
      <c r="BB63" s="14"/>
      <c r="BC63" s="15"/>
      <c r="BD63" s="15"/>
      <c r="BE63" s="15"/>
      <c r="BF63" s="15"/>
      <c r="BG63" s="15"/>
      <c r="BH63" s="15"/>
      <c r="BI63" s="15"/>
      <c r="BJ63" s="15"/>
      <c r="BK63" s="16"/>
    </row>
    <row r="64" spans="1:63" ht="30" customHeight="1" x14ac:dyDescent="0.3">
      <c r="A64" s="14"/>
      <c r="B64" s="14"/>
      <c r="C64" s="14"/>
      <c r="D64" s="14"/>
      <c r="E64" s="15"/>
      <c r="F64" s="15"/>
      <c r="G64" s="15"/>
      <c r="H64" s="15"/>
      <c r="I64" s="15"/>
      <c r="J64" s="15"/>
      <c r="K64" s="15"/>
      <c r="L64" s="15"/>
      <c r="M64" s="14"/>
      <c r="Q64" s="1" t="s">
        <v>94</v>
      </c>
      <c r="AW64" s="11">
        <f t="shared" si="0"/>
        <v>0</v>
      </c>
      <c r="AY64" s="14"/>
      <c r="AZ64" s="14"/>
      <c r="BA64" s="14"/>
      <c r="BB64" s="14"/>
      <c r="BC64" s="15"/>
      <c r="BD64" s="15"/>
      <c r="BE64" s="15"/>
      <c r="BF64" s="15"/>
      <c r="BG64" s="15"/>
      <c r="BH64" s="15"/>
      <c r="BI64" s="15"/>
      <c r="BJ64" s="15"/>
      <c r="BK64" s="14"/>
    </row>
    <row r="65" spans="1:63" ht="30" customHeight="1" x14ac:dyDescent="0.3">
      <c r="A65" s="14"/>
      <c r="B65" s="14"/>
      <c r="C65" s="14"/>
      <c r="D65" s="14"/>
      <c r="E65" s="15"/>
      <c r="F65" s="15"/>
      <c r="G65" s="15"/>
      <c r="H65" s="15"/>
      <c r="I65" s="15"/>
      <c r="J65" s="15"/>
      <c r="K65" s="15"/>
      <c r="L65" s="15"/>
      <c r="M65" s="14"/>
      <c r="Q65" s="1" t="s">
        <v>94</v>
      </c>
      <c r="AW65" s="11">
        <f t="shared" si="0"/>
        <v>0</v>
      </c>
      <c r="AY65" s="14"/>
      <c r="AZ65" s="14"/>
      <c r="BA65" s="14"/>
      <c r="BB65" s="14"/>
      <c r="BC65" s="15"/>
      <c r="BD65" s="15"/>
      <c r="BE65" s="15"/>
      <c r="BF65" s="15"/>
      <c r="BG65" s="15"/>
      <c r="BH65" s="15"/>
      <c r="BI65" s="15"/>
      <c r="BJ65" s="15"/>
      <c r="BK65" s="14"/>
    </row>
    <row r="66" spans="1:63" ht="30" customHeight="1" x14ac:dyDescent="0.3">
      <c r="A66" s="14"/>
      <c r="B66" s="14"/>
      <c r="C66" s="14"/>
      <c r="D66" s="14"/>
      <c r="E66" s="15"/>
      <c r="F66" s="15"/>
      <c r="G66" s="15"/>
      <c r="H66" s="15"/>
      <c r="I66" s="15"/>
      <c r="J66" s="15"/>
      <c r="K66" s="15"/>
      <c r="L66" s="15"/>
      <c r="M66" s="14"/>
      <c r="Q66" s="1" t="s">
        <v>94</v>
      </c>
      <c r="AW66" s="11">
        <f t="shared" si="0"/>
        <v>0</v>
      </c>
      <c r="AY66" s="14"/>
      <c r="AZ66" s="14"/>
      <c r="BA66" s="14"/>
      <c r="BB66" s="14"/>
      <c r="BC66" s="15"/>
      <c r="BD66" s="15"/>
      <c r="BE66" s="15"/>
      <c r="BF66" s="15"/>
      <c r="BG66" s="15"/>
      <c r="BH66" s="15"/>
      <c r="BI66" s="15"/>
      <c r="BJ66" s="15"/>
      <c r="BK66" s="14"/>
    </row>
    <row r="67" spans="1:63" ht="30" customHeight="1" x14ac:dyDescent="0.3">
      <c r="A67" s="14"/>
      <c r="B67" s="14"/>
      <c r="C67" s="14"/>
      <c r="D67" s="14"/>
      <c r="E67" s="15"/>
      <c r="F67" s="15"/>
      <c r="G67" s="15"/>
      <c r="H67" s="15"/>
      <c r="I67" s="15"/>
      <c r="J67" s="15"/>
      <c r="K67" s="15"/>
      <c r="L67" s="15"/>
      <c r="M67" s="14"/>
      <c r="Q67" s="1" t="s">
        <v>94</v>
      </c>
      <c r="AW67" s="11">
        <f t="shared" si="0"/>
        <v>0</v>
      </c>
      <c r="AY67" s="14"/>
      <c r="AZ67" s="14"/>
      <c r="BA67" s="14"/>
      <c r="BB67" s="14"/>
      <c r="BC67" s="15"/>
      <c r="BD67" s="15"/>
      <c r="BE67" s="15"/>
      <c r="BF67" s="15"/>
      <c r="BG67" s="15"/>
      <c r="BH67" s="15"/>
      <c r="BI67" s="15"/>
      <c r="BJ67" s="15"/>
      <c r="BK67" s="14"/>
    </row>
    <row r="68" spans="1:63" ht="30" customHeight="1" x14ac:dyDescent="0.3">
      <c r="A68" s="14"/>
      <c r="B68" s="14"/>
      <c r="C68" s="14"/>
      <c r="D68" s="14"/>
      <c r="E68" s="15"/>
      <c r="F68" s="15"/>
      <c r="G68" s="15"/>
      <c r="H68" s="15"/>
      <c r="I68" s="15"/>
      <c r="J68" s="15"/>
      <c r="K68" s="15"/>
      <c r="L68" s="15"/>
      <c r="M68" s="14"/>
      <c r="Q68" s="1" t="s">
        <v>94</v>
      </c>
      <c r="AW68" s="11">
        <f t="shared" si="0"/>
        <v>0</v>
      </c>
      <c r="AY68" s="14"/>
      <c r="AZ68" s="14"/>
      <c r="BA68" s="14"/>
      <c r="BB68" s="14"/>
      <c r="BC68" s="15"/>
      <c r="BD68" s="15"/>
      <c r="BE68" s="15"/>
      <c r="BF68" s="15"/>
      <c r="BG68" s="15"/>
      <c r="BH68" s="15"/>
      <c r="BI68" s="15"/>
      <c r="BJ68" s="15"/>
      <c r="BK68" s="14"/>
    </row>
    <row r="69" spans="1:63" ht="30" customHeight="1" x14ac:dyDescent="0.3">
      <c r="A69" s="14"/>
      <c r="B69" s="14"/>
      <c r="C69" s="14"/>
      <c r="D69" s="14"/>
      <c r="E69" s="15"/>
      <c r="F69" s="15"/>
      <c r="G69" s="15"/>
      <c r="H69" s="15"/>
      <c r="I69" s="15"/>
      <c r="J69" s="15"/>
      <c r="K69" s="15"/>
      <c r="L69" s="15"/>
      <c r="M69" s="14"/>
      <c r="Q69" s="1" t="s">
        <v>94</v>
      </c>
      <c r="AW69" s="11">
        <f t="shared" si="0"/>
        <v>0</v>
      </c>
      <c r="AY69" s="14"/>
      <c r="AZ69" s="14"/>
      <c r="BA69" s="14"/>
      <c r="BB69" s="14"/>
      <c r="BC69" s="15"/>
      <c r="BD69" s="15"/>
      <c r="BE69" s="15"/>
      <c r="BF69" s="15"/>
      <c r="BG69" s="15"/>
      <c r="BH69" s="15"/>
      <c r="BI69" s="15"/>
      <c r="BJ69" s="15"/>
      <c r="BK69" s="14"/>
    </row>
    <row r="70" spans="1:63" ht="30" customHeight="1" x14ac:dyDescent="0.3">
      <c r="A70" s="14"/>
      <c r="B70" s="14"/>
      <c r="C70" s="14"/>
      <c r="D70" s="14"/>
      <c r="E70" s="15"/>
      <c r="F70" s="15"/>
      <c r="G70" s="15"/>
      <c r="H70" s="15"/>
      <c r="I70" s="15"/>
      <c r="J70" s="15"/>
      <c r="K70" s="15"/>
      <c r="L70" s="15"/>
      <c r="M70" s="14"/>
      <c r="Q70" s="1" t="s">
        <v>94</v>
      </c>
      <c r="AW70" s="11">
        <f t="shared" ref="AW70:AW133" si="1">+L70-BJ70</f>
        <v>0</v>
      </c>
      <c r="AY70" s="14"/>
      <c r="AZ70" s="14"/>
      <c r="BA70" s="14"/>
      <c r="BB70" s="14"/>
      <c r="BC70" s="15"/>
      <c r="BD70" s="15"/>
      <c r="BE70" s="15"/>
      <c r="BF70" s="15"/>
      <c r="BG70" s="15"/>
      <c r="BH70" s="15"/>
      <c r="BI70" s="15"/>
      <c r="BJ70" s="15"/>
      <c r="BK70" s="14"/>
    </row>
    <row r="71" spans="1:63" ht="30" customHeight="1" x14ac:dyDescent="0.3">
      <c r="A71" s="14"/>
      <c r="B71" s="14"/>
      <c r="C71" s="14"/>
      <c r="D71" s="14"/>
      <c r="E71" s="15"/>
      <c r="F71" s="15"/>
      <c r="G71" s="15"/>
      <c r="H71" s="15"/>
      <c r="I71" s="15"/>
      <c r="J71" s="15"/>
      <c r="K71" s="15"/>
      <c r="L71" s="15"/>
      <c r="M71" s="14"/>
      <c r="Q71" s="1" t="s">
        <v>94</v>
      </c>
      <c r="AW71" s="11">
        <f t="shared" si="1"/>
        <v>0</v>
      </c>
      <c r="AY71" s="14"/>
      <c r="AZ71" s="14"/>
      <c r="BA71" s="14"/>
      <c r="BB71" s="14"/>
      <c r="BC71" s="15"/>
      <c r="BD71" s="15"/>
      <c r="BE71" s="15"/>
      <c r="BF71" s="15"/>
      <c r="BG71" s="15"/>
      <c r="BH71" s="15"/>
      <c r="BI71" s="15"/>
      <c r="BJ71" s="15"/>
      <c r="BK71" s="14"/>
    </row>
    <row r="72" spans="1:63" ht="30" customHeight="1" x14ac:dyDescent="0.3">
      <c r="A72" s="16" t="s">
        <v>79</v>
      </c>
      <c r="B72" s="14"/>
      <c r="C72" s="14"/>
      <c r="D72" s="14"/>
      <c r="E72" s="15"/>
      <c r="F72" s="15"/>
      <c r="G72" s="15"/>
      <c r="H72" s="15"/>
      <c r="I72" s="15"/>
      <c r="J72" s="15"/>
      <c r="K72" s="15"/>
      <c r="L72" s="15"/>
      <c r="M72" s="14"/>
      <c r="N72" t="s">
        <v>80</v>
      </c>
      <c r="AW72" s="52">
        <f t="shared" si="1"/>
        <v>0</v>
      </c>
      <c r="AY72" s="16" t="s">
        <v>79</v>
      </c>
      <c r="AZ72" s="14"/>
      <c r="BA72" s="14"/>
      <c r="BB72" s="14"/>
      <c r="BC72" s="15"/>
      <c r="BD72" s="15"/>
      <c r="BE72" s="15"/>
      <c r="BF72" s="15"/>
      <c r="BG72" s="15"/>
      <c r="BH72" s="15"/>
      <c r="BI72" s="15"/>
      <c r="BJ72" s="15"/>
      <c r="BK72" s="14"/>
    </row>
    <row r="73" spans="1:63" ht="30" customHeight="1" x14ac:dyDescent="0.3">
      <c r="A73" s="16" t="s">
        <v>158</v>
      </c>
      <c r="B73" s="16" t="s">
        <v>52</v>
      </c>
      <c r="C73" s="14"/>
      <c r="D73" s="14"/>
      <c r="E73" s="15"/>
      <c r="F73" s="15"/>
      <c r="G73" s="15"/>
      <c r="H73" s="15"/>
      <c r="I73" s="15"/>
      <c r="J73" s="15"/>
      <c r="K73" s="15"/>
      <c r="L73" s="15"/>
      <c r="M73" s="14"/>
      <c r="N73" s="3"/>
      <c r="O73" s="3"/>
      <c r="P73" s="3"/>
      <c r="Q73" s="2" t="s">
        <v>159</v>
      </c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11">
        <f t="shared" si="1"/>
        <v>0</v>
      </c>
      <c r="AY73" s="16" t="s">
        <v>158</v>
      </c>
      <c r="AZ73" s="16" t="s">
        <v>52</v>
      </c>
      <c r="BA73" s="14"/>
      <c r="BB73" s="14"/>
      <c r="BC73" s="15"/>
      <c r="BD73" s="15"/>
      <c r="BE73" s="15"/>
      <c r="BF73" s="15"/>
      <c r="BG73" s="15"/>
      <c r="BH73" s="15"/>
      <c r="BI73" s="15"/>
      <c r="BJ73" s="15"/>
      <c r="BK73" s="14"/>
    </row>
    <row r="74" spans="1:63" ht="30" customHeight="1" x14ac:dyDescent="0.3">
      <c r="A74" s="16" t="s">
        <v>160</v>
      </c>
      <c r="B74" s="16" t="s">
        <v>161</v>
      </c>
      <c r="C74" s="16" t="s">
        <v>70</v>
      </c>
      <c r="D74" s="14"/>
      <c r="E74" s="15"/>
      <c r="F74" s="15"/>
      <c r="G74" s="15"/>
      <c r="H74" s="15"/>
      <c r="I74" s="15"/>
      <c r="J74" s="15"/>
      <c r="K74" s="15"/>
      <c r="L74" s="15"/>
      <c r="M74" s="16" t="s">
        <v>162</v>
      </c>
      <c r="N74" s="2" t="s">
        <v>163</v>
      </c>
      <c r="O74" s="2" t="s">
        <v>52</v>
      </c>
      <c r="P74" s="2" t="s">
        <v>52</v>
      </c>
      <c r="Q74" s="2" t="s">
        <v>159</v>
      </c>
      <c r="R74" s="2" t="s">
        <v>65</v>
      </c>
      <c r="S74" s="2" t="s">
        <v>66</v>
      </c>
      <c r="T74" s="2" t="s">
        <v>66</v>
      </c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2" t="s">
        <v>52</v>
      </c>
      <c r="AS74" s="2" t="s">
        <v>52</v>
      </c>
      <c r="AT74" s="3"/>
      <c r="AU74" s="2" t="s">
        <v>164</v>
      </c>
      <c r="AV74" s="3">
        <v>31</v>
      </c>
      <c r="AW74" s="11">
        <f t="shared" si="1"/>
        <v>0</v>
      </c>
      <c r="AY74" s="16" t="s">
        <v>160</v>
      </c>
      <c r="AZ74" s="16" t="s">
        <v>161</v>
      </c>
      <c r="BA74" s="16" t="s">
        <v>70</v>
      </c>
      <c r="BB74" s="14"/>
      <c r="BC74" s="15"/>
      <c r="BD74" s="15"/>
      <c r="BE74" s="15"/>
      <c r="BF74" s="15"/>
      <c r="BG74" s="15"/>
      <c r="BH74" s="15"/>
      <c r="BI74" s="15"/>
      <c r="BJ74" s="15"/>
      <c r="BK74" s="16"/>
    </row>
    <row r="75" spans="1:63" ht="30" customHeight="1" x14ac:dyDescent="0.3">
      <c r="A75" s="16" t="s">
        <v>160</v>
      </c>
      <c r="B75" s="16" t="s">
        <v>165</v>
      </c>
      <c r="C75" s="16" t="s">
        <v>70</v>
      </c>
      <c r="D75" s="14"/>
      <c r="E75" s="15"/>
      <c r="F75" s="15"/>
      <c r="G75" s="15"/>
      <c r="H75" s="15"/>
      <c r="I75" s="15"/>
      <c r="J75" s="15"/>
      <c r="K75" s="15"/>
      <c r="L75" s="15"/>
      <c r="M75" s="16" t="s">
        <v>166</v>
      </c>
      <c r="N75" s="2" t="s">
        <v>167</v>
      </c>
      <c r="O75" s="2" t="s">
        <v>52</v>
      </c>
      <c r="P75" s="2" t="s">
        <v>52</v>
      </c>
      <c r="Q75" s="2" t="s">
        <v>159</v>
      </c>
      <c r="R75" s="2" t="s">
        <v>65</v>
      </c>
      <c r="S75" s="2" t="s">
        <v>66</v>
      </c>
      <c r="T75" s="2" t="s">
        <v>66</v>
      </c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2" t="s">
        <v>52</v>
      </c>
      <c r="AS75" s="2" t="s">
        <v>52</v>
      </c>
      <c r="AT75" s="3"/>
      <c r="AU75" s="2" t="s">
        <v>168</v>
      </c>
      <c r="AV75" s="3">
        <v>32</v>
      </c>
      <c r="AW75" s="11">
        <f t="shared" si="1"/>
        <v>0</v>
      </c>
      <c r="AY75" s="16" t="s">
        <v>160</v>
      </c>
      <c r="AZ75" s="16" t="s">
        <v>165</v>
      </c>
      <c r="BA75" s="16" t="s">
        <v>70</v>
      </c>
      <c r="BB75" s="14"/>
      <c r="BC75" s="15"/>
      <c r="BD75" s="15"/>
      <c r="BE75" s="15"/>
      <c r="BF75" s="15"/>
      <c r="BG75" s="15"/>
      <c r="BH75" s="15"/>
      <c r="BI75" s="15"/>
      <c r="BJ75" s="15"/>
      <c r="BK75" s="16"/>
    </row>
    <row r="76" spans="1:63" ht="30" customHeight="1" x14ac:dyDescent="0.3">
      <c r="A76" s="14"/>
      <c r="B76" s="14"/>
      <c r="C76" s="14"/>
      <c r="D76" s="14"/>
      <c r="E76" s="15"/>
      <c r="F76" s="15"/>
      <c r="G76" s="15"/>
      <c r="H76" s="15"/>
      <c r="I76" s="15"/>
      <c r="J76" s="15"/>
      <c r="K76" s="15"/>
      <c r="L76" s="15"/>
      <c r="M76" s="14"/>
      <c r="Q76" s="1" t="s">
        <v>159</v>
      </c>
      <c r="AW76" s="11">
        <f t="shared" si="1"/>
        <v>0</v>
      </c>
      <c r="AY76" s="14"/>
      <c r="AZ76" s="14"/>
      <c r="BA76" s="14"/>
      <c r="BB76" s="14"/>
      <c r="BC76" s="15"/>
      <c r="BD76" s="15"/>
      <c r="BE76" s="15"/>
      <c r="BF76" s="15"/>
      <c r="BG76" s="15"/>
      <c r="BH76" s="15"/>
      <c r="BI76" s="15"/>
      <c r="BJ76" s="15"/>
      <c r="BK76" s="14"/>
    </row>
    <row r="77" spans="1:63" ht="30" customHeight="1" x14ac:dyDescent="0.3">
      <c r="A77" s="14"/>
      <c r="B77" s="14"/>
      <c r="C77" s="14"/>
      <c r="D77" s="14"/>
      <c r="E77" s="15"/>
      <c r="F77" s="15"/>
      <c r="G77" s="15"/>
      <c r="H77" s="15"/>
      <c r="I77" s="15"/>
      <c r="J77" s="15"/>
      <c r="K77" s="15"/>
      <c r="L77" s="15"/>
      <c r="M77" s="14"/>
      <c r="Q77" s="1" t="s">
        <v>159</v>
      </c>
      <c r="AW77" s="11">
        <f t="shared" si="1"/>
        <v>0</v>
      </c>
      <c r="AY77" s="14"/>
      <c r="AZ77" s="14"/>
      <c r="BA77" s="14"/>
      <c r="BB77" s="14"/>
      <c r="BC77" s="15"/>
      <c r="BD77" s="15"/>
      <c r="BE77" s="15"/>
      <c r="BF77" s="15"/>
      <c r="BG77" s="15"/>
      <c r="BH77" s="15"/>
      <c r="BI77" s="15"/>
      <c r="BJ77" s="15"/>
      <c r="BK77" s="14"/>
    </row>
    <row r="78" spans="1:63" ht="30" customHeight="1" x14ac:dyDescent="0.3">
      <c r="A78" s="14"/>
      <c r="B78" s="14"/>
      <c r="C78" s="14"/>
      <c r="D78" s="14"/>
      <c r="E78" s="15"/>
      <c r="F78" s="15"/>
      <c r="G78" s="15"/>
      <c r="H78" s="15"/>
      <c r="I78" s="15"/>
      <c r="J78" s="15"/>
      <c r="K78" s="15"/>
      <c r="L78" s="15"/>
      <c r="M78" s="14"/>
      <c r="Q78" s="1" t="s">
        <v>159</v>
      </c>
      <c r="AW78" s="11">
        <f t="shared" si="1"/>
        <v>0</v>
      </c>
      <c r="AY78" s="14"/>
      <c r="AZ78" s="14"/>
      <c r="BA78" s="14"/>
      <c r="BB78" s="14"/>
      <c r="BC78" s="15"/>
      <c r="BD78" s="15"/>
      <c r="BE78" s="15"/>
      <c r="BF78" s="15"/>
      <c r="BG78" s="15"/>
      <c r="BH78" s="15"/>
      <c r="BI78" s="15"/>
      <c r="BJ78" s="15"/>
      <c r="BK78" s="14"/>
    </row>
    <row r="79" spans="1:63" ht="30" customHeight="1" x14ac:dyDescent="0.3">
      <c r="A79" s="14"/>
      <c r="B79" s="14"/>
      <c r="C79" s="14"/>
      <c r="D79" s="14"/>
      <c r="E79" s="15"/>
      <c r="F79" s="15"/>
      <c r="G79" s="15"/>
      <c r="H79" s="15"/>
      <c r="I79" s="15"/>
      <c r="J79" s="15"/>
      <c r="K79" s="15"/>
      <c r="L79" s="15"/>
      <c r="M79" s="14"/>
      <c r="Q79" s="1" t="s">
        <v>159</v>
      </c>
      <c r="AW79" s="11">
        <f t="shared" si="1"/>
        <v>0</v>
      </c>
      <c r="AY79" s="14"/>
      <c r="AZ79" s="14"/>
      <c r="BA79" s="14"/>
      <c r="BB79" s="14"/>
      <c r="BC79" s="15"/>
      <c r="BD79" s="15"/>
      <c r="BE79" s="15"/>
      <c r="BF79" s="15"/>
      <c r="BG79" s="15"/>
      <c r="BH79" s="15"/>
      <c r="BI79" s="15"/>
      <c r="BJ79" s="15"/>
      <c r="BK79" s="14"/>
    </row>
    <row r="80" spans="1:63" ht="30" customHeight="1" x14ac:dyDescent="0.3">
      <c r="A80" s="14"/>
      <c r="B80" s="14"/>
      <c r="C80" s="14"/>
      <c r="D80" s="14"/>
      <c r="E80" s="15"/>
      <c r="F80" s="15"/>
      <c r="G80" s="15"/>
      <c r="H80" s="15"/>
      <c r="I80" s="15"/>
      <c r="J80" s="15"/>
      <c r="K80" s="15"/>
      <c r="L80" s="15"/>
      <c r="M80" s="14"/>
      <c r="Q80" s="1" t="s">
        <v>159</v>
      </c>
      <c r="AW80" s="11">
        <f t="shared" si="1"/>
        <v>0</v>
      </c>
      <c r="AY80" s="14"/>
      <c r="AZ80" s="14"/>
      <c r="BA80" s="14"/>
      <c r="BB80" s="14"/>
      <c r="BC80" s="15"/>
      <c r="BD80" s="15"/>
      <c r="BE80" s="15"/>
      <c r="BF80" s="15"/>
      <c r="BG80" s="15"/>
      <c r="BH80" s="15"/>
      <c r="BI80" s="15"/>
      <c r="BJ80" s="15"/>
      <c r="BK80" s="14"/>
    </row>
    <row r="81" spans="1:63" ht="30" customHeight="1" x14ac:dyDescent="0.3">
      <c r="A81" s="14"/>
      <c r="B81" s="14"/>
      <c r="C81" s="14"/>
      <c r="D81" s="14"/>
      <c r="E81" s="15"/>
      <c r="F81" s="15"/>
      <c r="G81" s="15"/>
      <c r="H81" s="15"/>
      <c r="I81" s="15"/>
      <c r="J81" s="15"/>
      <c r="K81" s="15"/>
      <c r="L81" s="15"/>
      <c r="M81" s="14"/>
      <c r="Q81" s="1" t="s">
        <v>159</v>
      </c>
      <c r="AW81" s="11">
        <f t="shared" si="1"/>
        <v>0</v>
      </c>
      <c r="AY81" s="14"/>
      <c r="AZ81" s="14"/>
      <c r="BA81" s="14"/>
      <c r="BB81" s="14"/>
      <c r="BC81" s="15"/>
      <c r="BD81" s="15"/>
      <c r="BE81" s="15"/>
      <c r="BF81" s="15"/>
      <c r="BG81" s="15"/>
      <c r="BH81" s="15"/>
      <c r="BI81" s="15"/>
      <c r="BJ81" s="15"/>
      <c r="BK81" s="14"/>
    </row>
    <row r="82" spans="1:63" ht="30" customHeight="1" x14ac:dyDescent="0.3">
      <c r="A82" s="14"/>
      <c r="B82" s="14"/>
      <c r="C82" s="14"/>
      <c r="D82" s="14"/>
      <c r="E82" s="15"/>
      <c r="F82" s="15"/>
      <c r="G82" s="15"/>
      <c r="H82" s="15"/>
      <c r="I82" s="15"/>
      <c r="J82" s="15"/>
      <c r="K82" s="15"/>
      <c r="L82" s="15"/>
      <c r="M82" s="14"/>
      <c r="Q82" s="1" t="s">
        <v>159</v>
      </c>
      <c r="AW82" s="11">
        <f t="shared" si="1"/>
        <v>0</v>
      </c>
      <c r="AY82" s="14"/>
      <c r="AZ82" s="14"/>
      <c r="BA82" s="14"/>
      <c r="BB82" s="14"/>
      <c r="BC82" s="15"/>
      <c r="BD82" s="15"/>
      <c r="BE82" s="15"/>
      <c r="BF82" s="15"/>
      <c r="BG82" s="15"/>
      <c r="BH82" s="15"/>
      <c r="BI82" s="15"/>
      <c r="BJ82" s="15"/>
      <c r="BK82" s="14"/>
    </row>
    <row r="83" spans="1:63" ht="30" customHeight="1" x14ac:dyDescent="0.3">
      <c r="A83" s="14"/>
      <c r="B83" s="14"/>
      <c r="C83" s="14"/>
      <c r="D83" s="14"/>
      <c r="E83" s="15"/>
      <c r="F83" s="15"/>
      <c r="G83" s="15"/>
      <c r="H83" s="15"/>
      <c r="I83" s="15"/>
      <c r="J83" s="15"/>
      <c r="K83" s="15"/>
      <c r="L83" s="15"/>
      <c r="M83" s="14"/>
      <c r="Q83" s="1" t="s">
        <v>159</v>
      </c>
      <c r="AW83" s="11">
        <f t="shared" si="1"/>
        <v>0</v>
      </c>
      <c r="AY83" s="14"/>
      <c r="AZ83" s="14"/>
      <c r="BA83" s="14"/>
      <c r="BB83" s="14"/>
      <c r="BC83" s="15"/>
      <c r="BD83" s="15"/>
      <c r="BE83" s="15"/>
      <c r="BF83" s="15"/>
      <c r="BG83" s="15"/>
      <c r="BH83" s="15"/>
      <c r="BI83" s="15"/>
      <c r="BJ83" s="15"/>
      <c r="BK83" s="14"/>
    </row>
    <row r="84" spans="1:63" ht="30" customHeight="1" x14ac:dyDescent="0.3">
      <c r="A84" s="14"/>
      <c r="B84" s="14"/>
      <c r="C84" s="14"/>
      <c r="D84" s="14"/>
      <c r="E84" s="15"/>
      <c r="F84" s="15"/>
      <c r="G84" s="15"/>
      <c r="H84" s="15"/>
      <c r="I84" s="15"/>
      <c r="J84" s="15"/>
      <c r="K84" s="15"/>
      <c r="L84" s="15"/>
      <c r="M84" s="14"/>
      <c r="Q84" s="1" t="s">
        <v>159</v>
      </c>
      <c r="AW84" s="11">
        <f t="shared" si="1"/>
        <v>0</v>
      </c>
      <c r="AY84" s="14"/>
      <c r="AZ84" s="14"/>
      <c r="BA84" s="14"/>
      <c r="BB84" s="14"/>
      <c r="BC84" s="15"/>
      <c r="BD84" s="15"/>
      <c r="BE84" s="15"/>
      <c r="BF84" s="15"/>
      <c r="BG84" s="15"/>
      <c r="BH84" s="15"/>
      <c r="BI84" s="15"/>
      <c r="BJ84" s="15"/>
      <c r="BK84" s="14"/>
    </row>
    <row r="85" spans="1:63" ht="30" customHeight="1" x14ac:dyDescent="0.3">
      <c r="A85" s="14"/>
      <c r="B85" s="14"/>
      <c r="C85" s="14"/>
      <c r="D85" s="14"/>
      <c r="E85" s="15"/>
      <c r="F85" s="15"/>
      <c r="G85" s="15"/>
      <c r="H85" s="15"/>
      <c r="I85" s="15"/>
      <c r="J85" s="15"/>
      <c r="K85" s="15"/>
      <c r="L85" s="15"/>
      <c r="M85" s="14"/>
      <c r="Q85" s="1" t="s">
        <v>159</v>
      </c>
      <c r="AW85" s="11">
        <f t="shared" si="1"/>
        <v>0</v>
      </c>
      <c r="AY85" s="14"/>
      <c r="AZ85" s="14"/>
      <c r="BA85" s="14"/>
      <c r="BB85" s="14"/>
      <c r="BC85" s="15"/>
      <c r="BD85" s="15"/>
      <c r="BE85" s="15"/>
      <c r="BF85" s="15"/>
      <c r="BG85" s="15"/>
      <c r="BH85" s="15"/>
      <c r="BI85" s="15"/>
      <c r="BJ85" s="15"/>
      <c r="BK85" s="14"/>
    </row>
    <row r="86" spans="1:63" ht="30" customHeight="1" x14ac:dyDescent="0.3">
      <c r="A86" s="14"/>
      <c r="B86" s="14"/>
      <c r="C86" s="14"/>
      <c r="D86" s="14"/>
      <c r="E86" s="15"/>
      <c r="F86" s="15"/>
      <c r="G86" s="15"/>
      <c r="H86" s="15"/>
      <c r="I86" s="15"/>
      <c r="J86" s="15"/>
      <c r="K86" s="15"/>
      <c r="L86" s="15"/>
      <c r="M86" s="14"/>
      <c r="Q86" s="1" t="s">
        <v>159</v>
      </c>
      <c r="AW86" s="11">
        <f t="shared" si="1"/>
        <v>0</v>
      </c>
      <c r="AY86" s="14"/>
      <c r="AZ86" s="14"/>
      <c r="BA86" s="14"/>
      <c r="BB86" s="14"/>
      <c r="BC86" s="15"/>
      <c r="BD86" s="15"/>
      <c r="BE86" s="15"/>
      <c r="BF86" s="15"/>
      <c r="BG86" s="15"/>
      <c r="BH86" s="15"/>
      <c r="BI86" s="15"/>
      <c r="BJ86" s="15"/>
      <c r="BK86" s="14"/>
    </row>
    <row r="87" spans="1:63" ht="30" customHeight="1" x14ac:dyDescent="0.3">
      <c r="A87" s="14"/>
      <c r="B87" s="14"/>
      <c r="C87" s="14"/>
      <c r="D87" s="14"/>
      <c r="E87" s="15"/>
      <c r="F87" s="15"/>
      <c r="G87" s="15"/>
      <c r="H87" s="15"/>
      <c r="I87" s="15"/>
      <c r="J87" s="15"/>
      <c r="K87" s="15"/>
      <c r="L87" s="15"/>
      <c r="M87" s="14"/>
      <c r="Q87" s="1" t="s">
        <v>159</v>
      </c>
      <c r="AW87" s="11">
        <f t="shared" si="1"/>
        <v>0</v>
      </c>
      <c r="AY87" s="14"/>
      <c r="AZ87" s="14"/>
      <c r="BA87" s="14"/>
      <c r="BB87" s="14"/>
      <c r="BC87" s="15"/>
      <c r="BD87" s="15"/>
      <c r="BE87" s="15"/>
      <c r="BF87" s="15"/>
      <c r="BG87" s="15"/>
      <c r="BH87" s="15"/>
      <c r="BI87" s="15"/>
      <c r="BJ87" s="15"/>
      <c r="BK87" s="14"/>
    </row>
    <row r="88" spans="1:63" ht="30" customHeight="1" x14ac:dyDescent="0.3">
      <c r="A88" s="14"/>
      <c r="B88" s="14"/>
      <c r="C88" s="14"/>
      <c r="D88" s="14"/>
      <c r="E88" s="15"/>
      <c r="F88" s="15"/>
      <c r="G88" s="15"/>
      <c r="H88" s="15"/>
      <c r="I88" s="15"/>
      <c r="J88" s="15"/>
      <c r="K88" s="15"/>
      <c r="L88" s="15"/>
      <c r="M88" s="14"/>
      <c r="Q88" s="1" t="s">
        <v>159</v>
      </c>
      <c r="AW88" s="11">
        <f t="shared" si="1"/>
        <v>0</v>
      </c>
      <c r="AY88" s="14"/>
      <c r="AZ88" s="14"/>
      <c r="BA88" s="14"/>
      <c r="BB88" s="14"/>
      <c r="BC88" s="15"/>
      <c r="BD88" s="15"/>
      <c r="BE88" s="15"/>
      <c r="BF88" s="15"/>
      <c r="BG88" s="15"/>
      <c r="BH88" s="15"/>
      <c r="BI88" s="15"/>
      <c r="BJ88" s="15"/>
      <c r="BK88" s="14"/>
    </row>
    <row r="89" spans="1:63" ht="30" customHeight="1" x14ac:dyDescent="0.3">
      <c r="A89" s="14"/>
      <c r="B89" s="14"/>
      <c r="C89" s="14"/>
      <c r="D89" s="14"/>
      <c r="E89" s="15"/>
      <c r="F89" s="15"/>
      <c r="G89" s="15"/>
      <c r="H89" s="15"/>
      <c r="I89" s="15"/>
      <c r="J89" s="15"/>
      <c r="K89" s="15"/>
      <c r="L89" s="15"/>
      <c r="M89" s="14"/>
      <c r="Q89" s="1" t="s">
        <v>159</v>
      </c>
      <c r="AW89" s="11">
        <f t="shared" si="1"/>
        <v>0</v>
      </c>
      <c r="AY89" s="14"/>
      <c r="AZ89" s="14"/>
      <c r="BA89" s="14"/>
      <c r="BB89" s="14"/>
      <c r="BC89" s="15"/>
      <c r="BD89" s="15"/>
      <c r="BE89" s="15"/>
      <c r="BF89" s="15"/>
      <c r="BG89" s="15"/>
      <c r="BH89" s="15"/>
      <c r="BI89" s="15"/>
      <c r="BJ89" s="15"/>
      <c r="BK89" s="14"/>
    </row>
    <row r="90" spans="1:63" ht="30" customHeight="1" x14ac:dyDescent="0.3">
      <c r="A90" s="14"/>
      <c r="B90" s="14"/>
      <c r="C90" s="14"/>
      <c r="D90" s="14"/>
      <c r="E90" s="15"/>
      <c r="F90" s="15"/>
      <c r="G90" s="15"/>
      <c r="H90" s="15"/>
      <c r="I90" s="15"/>
      <c r="J90" s="15"/>
      <c r="K90" s="15"/>
      <c r="L90" s="15"/>
      <c r="M90" s="14"/>
      <c r="Q90" s="1" t="s">
        <v>159</v>
      </c>
      <c r="AW90" s="11">
        <f t="shared" si="1"/>
        <v>0</v>
      </c>
      <c r="AY90" s="14"/>
      <c r="AZ90" s="14"/>
      <c r="BA90" s="14"/>
      <c r="BB90" s="14"/>
      <c r="BC90" s="15"/>
      <c r="BD90" s="15"/>
      <c r="BE90" s="15"/>
      <c r="BF90" s="15"/>
      <c r="BG90" s="15"/>
      <c r="BH90" s="15"/>
      <c r="BI90" s="15"/>
      <c r="BJ90" s="15"/>
      <c r="BK90" s="14"/>
    </row>
    <row r="91" spans="1:63" ht="30" customHeight="1" x14ac:dyDescent="0.3">
      <c r="A91" s="14"/>
      <c r="B91" s="14"/>
      <c r="C91" s="14"/>
      <c r="D91" s="14"/>
      <c r="E91" s="15"/>
      <c r="F91" s="15"/>
      <c r="G91" s="15"/>
      <c r="H91" s="15"/>
      <c r="I91" s="15"/>
      <c r="J91" s="15"/>
      <c r="K91" s="15"/>
      <c r="L91" s="15"/>
      <c r="M91" s="14"/>
      <c r="Q91" s="1" t="s">
        <v>159</v>
      </c>
      <c r="AW91" s="11">
        <f t="shared" si="1"/>
        <v>0</v>
      </c>
      <c r="AY91" s="14"/>
      <c r="AZ91" s="14"/>
      <c r="BA91" s="14"/>
      <c r="BB91" s="14"/>
      <c r="BC91" s="15"/>
      <c r="BD91" s="15"/>
      <c r="BE91" s="15"/>
      <c r="BF91" s="15"/>
      <c r="BG91" s="15"/>
      <c r="BH91" s="15"/>
      <c r="BI91" s="15"/>
      <c r="BJ91" s="15"/>
      <c r="BK91" s="14"/>
    </row>
    <row r="92" spans="1:63" ht="30" customHeight="1" x14ac:dyDescent="0.3">
      <c r="A92" s="14"/>
      <c r="B92" s="14"/>
      <c r="C92" s="14"/>
      <c r="D92" s="14"/>
      <c r="E92" s="15"/>
      <c r="F92" s="15"/>
      <c r="G92" s="15"/>
      <c r="H92" s="15"/>
      <c r="I92" s="15"/>
      <c r="J92" s="15"/>
      <c r="K92" s="15"/>
      <c r="L92" s="15"/>
      <c r="M92" s="14"/>
      <c r="Q92" s="1" t="s">
        <v>159</v>
      </c>
      <c r="AW92" s="11">
        <f t="shared" si="1"/>
        <v>0</v>
      </c>
      <c r="AY92" s="14"/>
      <c r="AZ92" s="14"/>
      <c r="BA92" s="14"/>
      <c r="BB92" s="14"/>
      <c r="BC92" s="15"/>
      <c r="BD92" s="15"/>
      <c r="BE92" s="15"/>
      <c r="BF92" s="15"/>
      <c r="BG92" s="15"/>
      <c r="BH92" s="15"/>
      <c r="BI92" s="15"/>
      <c r="BJ92" s="15"/>
      <c r="BK92" s="14"/>
    </row>
    <row r="93" spans="1:63" ht="30" customHeight="1" x14ac:dyDescent="0.3">
      <c r="A93" s="14"/>
      <c r="B93" s="14"/>
      <c r="C93" s="14"/>
      <c r="D93" s="14"/>
      <c r="E93" s="15"/>
      <c r="F93" s="15"/>
      <c r="G93" s="15"/>
      <c r="H93" s="15"/>
      <c r="I93" s="15"/>
      <c r="J93" s="15"/>
      <c r="K93" s="15"/>
      <c r="L93" s="15"/>
      <c r="M93" s="14"/>
      <c r="Q93" s="1" t="s">
        <v>159</v>
      </c>
      <c r="AW93" s="11">
        <f t="shared" si="1"/>
        <v>0</v>
      </c>
      <c r="AY93" s="14"/>
      <c r="AZ93" s="14"/>
      <c r="BA93" s="14"/>
      <c r="BB93" s="14"/>
      <c r="BC93" s="15"/>
      <c r="BD93" s="15"/>
      <c r="BE93" s="15"/>
      <c r="BF93" s="15"/>
      <c r="BG93" s="15"/>
      <c r="BH93" s="15"/>
      <c r="BI93" s="15"/>
      <c r="BJ93" s="15"/>
      <c r="BK93" s="14"/>
    </row>
    <row r="94" spans="1:63" ht="30" customHeight="1" x14ac:dyDescent="0.3">
      <c r="A94" s="14"/>
      <c r="B94" s="14"/>
      <c r="C94" s="14"/>
      <c r="D94" s="14"/>
      <c r="E94" s="15"/>
      <c r="F94" s="15"/>
      <c r="G94" s="15"/>
      <c r="H94" s="15"/>
      <c r="I94" s="15"/>
      <c r="J94" s="15"/>
      <c r="K94" s="15"/>
      <c r="L94" s="15"/>
      <c r="M94" s="14"/>
      <c r="Q94" s="1" t="s">
        <v>159</v>
      </c>
      <c r="AW94" s="11">
        <f t="shared" si="1"/>
        <v>0</v>
      </c>
      <c r="AY94" s="14"/>
      <c r="AZ94" s="14"/>
      <c r="BA94" s="14"/>
      <c r="BB94" s="14"/>
      <c r="BC94" s="15"/>
      <c r="BD94" s="15"/>
      <c r="BE94" s="15"/>
      <c r="BF94" s="15"/>
      <c r="BG94" s="15"/>
      <c r="BH94" s="15"/>
      <c r="BI94" s="15"/>
      <c r="BJ94" s="15"/>
      <c r="BK94" s="14"/>
    </row>
    <row r="95" spans="1:63" ht="30" customHeight="1" x14ac:dyDescent="0.3">
      <c r="A95" s="16" t="s">
        <v>79</v>
      </c>
      <c r="B95" s="14"/>
      <c r="C95" s="14"/>
      <c r="D95" s="14"/>
      <c r="E95" s="15"/>
      <c r="F95" s="15"/>
      <c r="G95" s="15"/>
      <c r="H95" s="15"/>
      <c r="I95" s="15"/>
      <c r="J95" s="15"/>
      <c r="K95" s="15"/>
      <c r="L95" s="15"/>
      <c r="M95" s="14"/>
      <c r="N95" t="s">
        <v>80</v>
      </c>
      <c r="AW95" s="11">
        <f t="shared" si="1"/>
        <v>0</v>
      </c>
      <c r="AY95" s="16" t="s">
        <v>79</v>
      </c>
      <c r="AZ95" s="14"/>
      <c r="BA95" s="14"/>
      <c r="BB95" s="14"/>
      <c r="BC95" s="15"/>
      <c r="BD95" s="15"/>
      <c r="BE95" s="15"/>
      <c r="BF95" s="15"/>
      <c r="BG95" s="15"/>
      <c r="BH95" s="15"/>
      <c r="BI95" s="15"/>
      <c r="BJ95" s="15"/>
      <c r="BK95" s="14"/>
    </row>
    <row r="96" spans="1:63" ht="30" customHeight="1" x14ac:dyDescent="0.3">
      <c r="A96" s="16" t="s">
        <v>169</v>
      </c>
      <c r="B96" s="16" t="s">
        <v>52</v>
      </c>
      <c r="C96" s="14"/>
      <c r="D96" s="14"/>
      <c r="E96" s="15"/>
      <c r="F96" s="15"/>
      <c r="G96" s="15"/>
      <c r="H96" s="15"/>
      <c r="I96" s="15"/>
      <c r="J96" s="15"/>
      <c r="K96" s="15"/>
      <c r="L96" s="15"/>
      <c r="M96" s="14"/>
      <c r="N96" s="3"/>
      <c r="O96" s="3"/>
      <c r="P96" s="3"/>
      <c r="Q96" s="2" t="s">
        <v>170</v>
      </c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11">
        <f t="shared" si="1"/>
        <v>0</v>
      </c>
      <c r="AY96" s="16" t="s">
        <v>169</v>
      </c>
      <c r="AZ96" s="16" t="s">
        <v>52</v>
      </c>
      <c r="BA96" s="14"/>
      <c r="BB96" s="14"/>
      <c r="BC96" s="15"/>
      <c r="BD96" s="15"/>
      <c r="BE96" s="15"/>
      <c r="BF96" s="15"/>
      <c r="BG96" s="15"/>
      <c r="BH96" s="15"/>
      <c r="BI96" s="15"/>
      <c r="BJ96" s="15"/>
      <c r="BK96" s="14"/>
    </row>
    <row r="97" spans="1:63" ht="30" customHeight="1" x14ac:dyDescent="0.3">
      <c r="A97" s="16" t="s">
        <v>171</v>
      </c>
      <c r="B97" s="16" t="s">
        <v>172</v>
      </c>
      <c r="C97" s="16" t="s">
        <v>70</v>
      </c>
      <c r="D97" s="14"/>
      <c r="E97" s="15"/>
      <c r="F97" s="15"/>
      <c r="G97" s="15"/>
      <c r="H97" s="15"/>
      <c r="I97" s="15"/>
      <c r="J97" s="15"/>
      <c r="K97" s="15"/>
      <c r="L97" s="15"/>
      <c r="M97" s="16" t="s">
        <v>173</v>
      </c>
      <c r="N97" s="2" t="s">
        <v>174</v>
      </c>
      <c r="O97" s="2" t="s">
        <v>52</v>
      </c>
      <c r="P97" s="2" t="s">
        <v>52</v>
      </c>
      <c r="Q97" s="2" t="s">
        <v>170</v>
      </c>
      <c r="R97" s="2" t="s">
        <v>66</v>
      </c>
      <c r="S97" s="2" t="s">
        <v>66</v>
      </c>
      <c r="T97" s="2" t="s">
        <v>65</v>
      </c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2" t="s">
        <v>52</v>
      </c>
      <c r="AS97" s="2" t="s">
        <v>52</v>
      </c>
      <c r="AT97" s="3"/>
      <c r="AU97" s="2" t="s">
        <v>175</v>
      </c>
      <c r="AV97" s="3">
        <v>34</v>
      </c>
      <c r="AW97" s="11">
        <f t="shared" si="1"/>
        <v>0</v>
      </c>
      <c r="AY97" s="16" t="s">
        <v>171</v>
      </c>
      <c r="AZ97" s="16" t="s">
        <v>172</v>
      </c>
      <c r="BA97" s="16" t="s">
        <v>70</v>
      </c>
      <c r="BB97" s="14"/>
      <c r="BC97" s="15"/>
      <c r="BD97" s="15"/>
      <c r="BE97" s="15"/>
      <c r="BF97" s="15"/>
      <c r="BG97" s="15"/>
      <c r="BH97" s="15"/>
      <c r="BI97" s="15"/>
      <c r="BJ97" s="15"/>
      <c r="BK97" s="16"/>
    </row>
    <row r="98" spans="1:63" ht="30" customHeight="1" x14ac:dyDescent="0.3">
      <c r="A98" s="16" t="s">
        <v>176</v>
      </c>
      <c r="B98" s="16" t="s">
        <v>177</v>
      </c>
      <c r="C98" s="16" t="s">
        <v>70</v>
      </c>
      <c r="D98" s="14"/>
      <c r="E98" s="15"/>
      <c r="F98" s="15"/>
      <c r="G98" s="15"/>
      <c r="H98" s="15"/>
      <c r="I98" s="15"/>
      <c r="J98" s="15"/>
      <c r="K98" s="15"/>
      <c r="L98" s="15"/>
      <c r="M98" s="16" t="s">
        <v>178</v>
      </c>
      <c r="N98" s="2" t="s">
        <v>179</v>
      </c>
      <c r="O98" s="2" t="s">
        <v>52</v>
      </c>
      <c r="P98" s="2" t="s">
        <v>52</v>
      </c>
      <c r="Q98" s="2" t="s">
        <v>170</v>
      </c>
      <c r="R98" s="2" t="s">
        <v>66</v>
      </c>
      <c r="S98" s="2" t="s">
        <v>66</v>
      </c>
      <c r="T98" s="2" t="s">
        <v>65</v>
      </c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2" t="s">
        <v>52</v>
      </c>
      <c r="AS98" s="2" t="s">
        <v>52</v>
      </c>
      <c r="AT98" s="3"/>
      <c r="AU98" s="2" t="s">
        <v>180</v>
      </c>
      <c r="AV98" s="3">
        <v>181</v>
      </c>
      <c r="AW98" s="11">
        <f t="shared" si="1"/>
        <v>0</v>
      </c>
      <c r="AY98" s="16" t="s">
        <v>176</v>
      </c>
      <c r="AZ98" s="16" t="s">
        <v>177</v>
      </c>
      <c r="BA98" s="16" t="s">
        <v>70</v>
      </c>
      <c r="BB98" s="14"/>
      <c r="BC98" s="15"/>
      <c r="BD98" s="15"/>
      <c r="BE98" s="15"/>
      <c r="BF98" s="15"/>
      <c r="BG98" s="15"/>
      <c r="BH98" s="15"/>
      <c r="BI98" s="15"/>
      <c r="BJ98" s="15"/>
      <c r="BK98" s="16"/>
    </row>
    <row r="99" spans="1:63" ht="30" customHeight="1" x14ac:dyDescent="0.3">
      <c r="A99" s="16" t="s">
        <v>181</v>
      </c>
      <c r="B99" s="16" t="s">
        <v>182</v>
      </c>
      <c r="C99" s="16" t="s">
        <v>183</v>
      </c>
      <c r="D99" s="14"/>
      <c r="E99" s="15"/>
      <c r="F99" s="15"/>
      <c r="G99" s="15"/>
      <c r="H99" s="15"/>
      <c r="I99" s="15"/>
      <c r="J99" s="15"/>
      <c r="K99" s="15"/>
      <c r="L99" s="15"/>
      <c r="M99" s="16" t="s">
        <v>184</v>
      </c>
      <c r="N99" s="2" t="s">
        <v>185</v>
      </c>
      <c r="O99" s="2" t="s">
        <v>52</v>
      </c>
      <c r="P99" s="2" t="s">
        <v>52</v>
      </c>
      <c r="Q99" s="2" t="s">
        <v>170</v>
      </c>
      <c r="R99" s="2" t="s">
        <v>65</v>
      </c>
      <c r="S99" s="2" t="s">
        <v>66</v>
      </c>
      <c r="T99" s="2" t="s">
        <v>66</v>
      </c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2" t="s">
        <v>52</v>
      </c>
      <c r="AS99" s="2" t="s">
        <v>52</v>
      </c>
      <c r="AT99" s="3"/>
      <c r="AU99" s="2" t="s">
        <v>186</v>
      </c>
      <c r="AV99" s="3">
        <v>39</v>
      </c>
      <c r="AW99" s="11">
        <f t="shared" si="1"/>
        <v>0</v>
      </c>
      <c r="AY99" s="16" t="s">
        <v>181</v>
      </c>
      <c r="AZ99" s="16" t="s">
        <v>182</v>
      </c>
      <c r="BA99" s="16" t="s">
        <v>183</v>
      </c>
      <c r="BB99" s="14"/>
      <c r="BC99" s="15"/>
      <c r="BD99" s="15"/>
      <c r="BE99" s="15"/>
      <c r="BF99" s="15"/>
      <c r="BG99" s="15"/>
      <c r="BH99" s="15"/>
      <c r="BI99" s="15"/>
      <c r="BJ99" s="15"/>
      <c r="BK99" s="16"/>
    </row>
    <row r="100" spans="1:63" ht="30" customHeight="1" x14ac:dyDescent="0.3">
      <c r="A100" s="16" t="s">
        <v>187</v>
      </c>
      <c r="B100" s="16" t="s">
        <v>188</v>
      </c>
      <c r="C100" s="16" t="s">
        <v>189</v>
      </c>
      <c r="D100" s="14"/>
      <c r="E100" s="15"/>
      <c r="F100" s="15"/>
      <c r="G100" s="15"/>
      <c r="H100" s="15"/>
      <c r="I100" s="15"/>
      <c r="J100" s="15"/>
      <c r="K100" s="15"/>
      <c r="L100" s="15"/>
      <c r="M100" s="16" t="s">
        <v>190</v>
      </c>
      <c r="N100" s="2" t="s">
        <v>191</v>
      </c>
      <c r="O100" s="2" t="s">
        <v>52</v>
      </c>
      <c r="P100" s="2" t="s">
        <v>52</v>
      </c>
      <c r="Q100" s="2" t="s">
        <v>170</v>
      </c>
      <c r="R100" s="2" t="s">
        <v>65</v>
      </c>
      <c r="S100" s="2" t="s">
        <v>66</v>
      </c>
      <c r="T100" s="2" t="s">
        <v>66</v>
      </c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2" t="s">
        <v>52</v>
      </c>
      <c r="AS100" s="2" t="s">
        <v>52</v>
      </c>
      <c r="AT100" s="3"/>
      <c r="AU100" s="2" t="s">
        <v>192</v>
      </c>
      <c r="AV100" s="3">
        <v>40</v>
      </c>
      <c r="AW100" s="11">
        <f t="shared" si="1"/>
        <v>0</v>
      </c>
      <c r="AY100" s="16" t="s">
        <v>187</v>
      </c>
      <c r="AZ100" s="16" t="s">
        <v>188</v>
      </c>
      <c r="BA100" s="16" t="s">
        <v>189</v>
      </c>
      <c r="BB100" s="14"/>
      <c r="BC100" s="15"/>
      <c r="BD100" s="15"/>
      <c r="BE100" s="15"/>
      <c r="BF100" s="15"/>
      <c r="BG100" s="15"/>
      <c r="BH100" s="15"/>
      <c r="BI100" s="15"/>
      <c r="BJ100" s="15"/>
      <c r="BK100" s="16"/>
    </row>
    <row r="101" spans="1:63" ht="30" customHeight="1" x14ac:dyDescent="0.3">
      <c r="A101" s="16" t="s">
        <v>193</v>
      </c>
      <c r="B101" s="16" t="s">
        <v>194</v>
      </c>
      <c r="C101" s="16" t="s">
        <v>70</v>
      </c>
      <c r="D101" s="14"/>
      <c r="E101" s="15"/>
      <c r="F101" s="15"/>
      <c r="G101" s="15"/>
      <c r="H101" s="15"/>
      <c r="I101" s="15"/>
      <c r="J101" s="15"/>
      <c r="K101" s="15"/>
      <c r="L101" s="15"/>
      <c r="M101" s="16" t="s">
        <v>195</v>
      </c>
      <c r="N101" s="2" t="s">
        <v>196</v>
      </c>
      <c r="O101" s="2" t="s">
        <v>52</v>
      </c>
      <c r="P101" s="2" t="s">
        <v>52</v>
      </c>
      <c r="Q101" s="2" t="s">
        <v>170</v>
      </c>
      <c r="R101" s="2" t="s">
        <v>65</v>
      </c>
      <c r="S101" s="2" t="s">
        <v>66</v>
      </c>
      <c r="T101" s="2" t="s">
        <v>66</v>
      </c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2" t="s">
        <v>52</v>
      </c>
      <c r="AS101" s="2" t="s">
        <v>52</v>
      </c>
      <c r="AT101" s="3"/>
      <c r="AU101" s="2" t="s">
        <v>197</v>
      </c>
      <c r="AV101" s="3">
        <v>41</v>
      </c>
      <c r="AW101" s="52">
        <f t="shared" si="1"/>
        <v>0</v>
      </c>
      <c r="AY101" s="16" t="s">
        <v>193</v>
      </c>
      <c r="AZ101" s="16" t="s">
        <v>194</v>
      </c>
      <c r="BA101" s="16" t="s">
        <v>70</v>
      </c>
      <c r="BB101" s="14"/>
      <c r="BC101" s="15"/>
      <c r="BD101" s="15"/>
      <c r="BE101" s="15"/>
      <c r="BF101" s="15"/>
      <c r="BG101" s="15"/>
      <c r="BH101" s="15"/>
      <c r="BI101" s="15"/>
      <c r="BJ101" s="15"/>
      <c r="BK101" s="16"/>
    </row>
    <row r="102" spans="1:63" ht="30" customHeight="1" x14ac:dyDescent="0.3">
      <c r="A102" s="16" t="s">
        <v>198</v>
      </c>
      <c r="B102" s="16" t="s">
        <v>199</v>
      </c>
      <c r="C102" s="16" t="s">
        <v>70</v>
      </c>
      <c r="D102" s="14"/>
      <c r="E102" s="15"/>
      <c r="F102" s="15"/>
      <c r="G102" s="15"/>
      <c r="H102" s="15"/>
      <c r="I102" s="15"/>
      <c r="J102" s="15"/>
      <c r="K102" s="15"/>
      <c r="L102" s="15"/>
      <c r="M102" s="16" t="s">
        <v>200</v>
      </c>
      <c r="N102" s="2" t="s">
        <v>201</v>
      </c>
      <c r="O102" s="2" t="s">
        <v>52</v>
      </c>
      <c r="P102" s="2" t="s">
        <v>52</v>
      </c>
      <c r="Q102" s="2" t="s">
        <v>170</v>
      </c>
      <c r="R102" s="2" t="s">
        <v>65</v>
      </c>
      <c r="S102" s="2" t="s">
        <v>66</v>
      </c>
      <c r="T102" s="2" t="s">
        <v>66</v>
      </c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2" t="s">
        <v>52</v>
      </c>
      <c r="AS102" s="2" t="s">
        <v>52</v>
      </c>
      <c r="AT102" s="3"/>
      <c r="AU102" s="2" t="s">
        <v>202</v>
      </c>
      <c r="AV102" s="3">
        <v>43</v>
      </c>
      <c r="AW102" s="11">
        <f t="shared" si="1"/>
        <v>0</v>
      </c>
      <c r="AY102" s="16" t="s">
        <v>198</v>
      </c>
      <c r="AZ102" s="16" t="s">
        <v>199</v>
      </c>
      <c r="BA102" s="16" t="s">
        <v>70</v>
      </c>
      <c r="BB102" s="14"/>
      <c r="BC102" s="15"/>
      <c r="BD102" s="15"/>
      <c r="BE102" s="15"/>
      <c r="BF102" s="15"/>
      <c r="BG102" s="15"/>
      <c r="BH102" s="15"/>
      <c r="BI102" s="15"/>
      <c r="BJ102" s="15"/>
      <c r="BK102" s="16"/>
    </row>
    <row r="103" spans="1:63" ht="30" customHeight="1" x14ac:dyDescent="0.3">
      <c r="A103" s="16" t="s">
        <v>203</v>
      </c>
      <c r="B103" s="16" t="s">
        <v>204</v>
      </c>
      <c r="C103" s="16" t="s">
        <v>70</v>
      </c>
      <c r="D103" s="14"/>
      <c r="E103" s="15"/>
      <c r="F103" s="15"/>
      <c r="G103" s="15"/>
      <c r="H103" s="15"/>
      <c r="I103" s="15"/>
      <c r="J103" s="15"/>
      <c r="K103" s="15"/>
      <c r="L103" s="15"/>
      <c r="M103" s="16" t="s">
        <v>205</v>
      </c>
      <c r="N103" s="2" t="s">
        <v>206</v>
      </c>
      <c r="O103" s="2" t="s">
        <v>52</v>
      </c>
      <c r="P103" s="2" t="s">
        <v>52</v>
      </c>
      <c r="Q103" s="2" t="s">
        <v>170</v>
      </c>
      <c r="R103" s="2" t="s">
        <v>65</v>
      </c>
      <c r="S103" s="2" t="s">
        <v>66</v>
      </c>
      <c r="T103" s="2" t="s">
        <v>66</v>
      </c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2" t="s">
        <v>52</v>
      </c>
      <c r="AS103" s="2" t="s">
        <v>52</v>
      </c>
      <c r="AT103" s="3"/>
      <c r="AU103" s="2" t="s">
        <v>207</v>
      </c>
      <c r="AV103" s="3">
        <v>44</v>
      </c>
      <c r="AW103" s="11">
        <f t="shared" si="1"/>
        <v>0</v>
      </c>
      <c r="AY103" s="16" t="s">
        <v>203</v>
      </c>
      <c r="AZ103" s="16" t="s">
        <v>204</v>
      </c>
      <c r="BA103" s="16" t="s">
        <v>70</v>
      </c>
      <c r="BB103" s="14"/>
      <c r="BC103" s="15"/>
      <c r="BD103" s="15"/>
      <c r="BE103" s="15"/>
      <c r="BF103" s="15"/>
      <c r="BG103" s="15"/>
      <c r="BH103" s="15"/>
      <c r="BI103" s="15"/>
      <c r="BJ103" s="15"/>
      <c r="BK103" s="16"/>
    </row>
    <row r="104" spans="1:63" ht="30" customHeight="1" x14ac:dyDescent="0.3">
      <c r="A104" s="16" t="s">
        <v>208</v>
      </c>
      <c r="B104" s="16" t="s">
        <v>209</v>
      </c>
      <c r="C104" s="16" t="s">
        <v>189</v>
      </c>
      <c r="D104" s="14"/>
      <c r="E104" s="15"/>
      <c r="F104" s="15"/>
      <c r="G104" s="15"/>
      <c r="H104" s="15"/>
      <c r="I104" s="15"/>
      <c r="J104" s="15"/>
      <c r="K104" s="15"/>
      <c r="L104" s="15"/>
      <c r="M104" s="16" t="s">
        <v>210</v>
      </c>
      <c r="N104" s="2" t="s">
        <v>211</v>
      </c>
      <c r="O104" s="2" t="s">
        <v>52</v>
      </c>
      <c r="P104" s="2" t="s">
        <v>52</v>
      </c>
      <c r="Q104" s="2" t="s">
        <v>170</v>
      </c>
      <c r="R104" s="2" t="s">
        <v>65</v>
      </c>
      <c r="S104" s="2" t="s">
        <v>66</v>
      </c>
      <c r="T104" s="2" t="s">
        <v>66</v>
      </c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2" t="s">
        <v>52</v>
      </c>
      <c r="AS104" s="2" t="s">
        <v>52</v>
      </c>
      <c r="AT104" s="3"/>
      <c r="AU104" s="2" t="s">
        <v>212</v>
      </c>
      <c r="AV104" s="3">
        <v>46</v>
      </c>
      <c r="AW104" s="11">
        <f t="shared" si="1"/>
        <v>0</v>
      </c>
      <c r="AY104" s="16" t="s">
        <v>208</v>
      </c>
      <c r="AZ104" s="16" t="s">
        <v>209</v>
      </c>
      <c r="BA104" s="16" t="s">
        <v>189</v>
      </c>
      <c r="BB104" s="14"/>
      <c r="BC104" s="15"/>
      <c r="BD104" s="15"/>
      <c r="BE104" s="15"/>
      <c r="BF104" s="15"/>
      <c r="BG104" s="15"/>
      <c r="BH104" s="15"/>
      <c r="BI104" s="15"/>
      <c r="BJ104" s="15"/>
      <c r="BK104" s="16"/>
    </row>
    <row r="105" spans="1:63" ht="30" customHeight="1" x14ac:dyDescent="0.3">
      <c r="A105" s="16" t="s">
        <v>208</v>
      </c>
      <c r="B105" s="16" t="s">
        <v>213</v>
      </c>
      <c r="C105" s="16" t="s">
        <v>189</v>
      </c>
      <c r="D105" s="14"/>
      <c r="E105" s="15"/>
      <c r="F105" s="15"/>
      <c r="G105" s="15"/>
      <c r="H105" s="15"/>
      <c r="I105" s="15"/>
      <c r="J105" s="15"/>
      <c r="K105" s="15"/>
      <c r="L105" s="15"/>
      <c r="M105" s="16" t="s">
        <v>214</v>
      </c>
      <c r="N105" s="2" t="s">
        <v>215</v>
      </c>
      <c r="O105" s="2" t="s">
        <v>52</v>
      </c>
      <c r="P105" s="2" t="s">
        <v>52</v>
      </c>
      <c r="Q105" s="2" t="s">
        <v>170</v>
      </c>
      <c r="R105" s="2" t="s">
        <v>65</v>
      </c>
      <c r="S105" s="2" t="s">
        <v>66</v>
      </c>
      <c r="T105" s="2" t="s">
        <v>66</v>
      </c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2" t="s">
        <v>52</v>
      </c>
      <c r="AS105" s="2" t="s">
        <v>52</v>
      </c>
      <c r="AT105" s="3"/>
      <c r="AU105" s="2" t="s">
        <v>216</v>
      </c>
      <c r="AV105" s="3">
        <v>47</v>
      </c>
      <c r="AW105" s="11">
        <f t="shared" si="1"/>
        <v>0</v>
      </c>
      <c r="AY105" s="16" t="s">
        <v>208</v>
      </c>
      <c r="AZ105" s="16" t="s">
        <v>213</v>
      </c>
      <c r="BA105" s="16" t="s">
        <v>189</v>
      </c>
      <c r="BB105" s="14"/>
      <c r="BC105" s="15"/>
      <c r="BD105" s="15"/>
      <c r="BE105" s="15"/>
      <c r="BF105" s="15"/>
      <c r="BG105" s="15"/>
      <c r="BH105" s="15"/>
      <c r="BI105" s="15"/>
      <c r="BJ105" s="15"/>
      <c r="BK105" s="16"/>
    </row>
    <row r="106" spans="1:63" ht="30" customHeight="1" x14ac:dyDescent="0.3">
      <c r="A106" s="16" t="s">
        <v>208</v>
      </c>
      <c r="B106" s="16" t="s">
        <v>217</v>
      </c>
      <c r="C106" s="16" t="s">
        <v>189</v>
      </c>
      <c r="D106" s="14"/>
      <c r="E106" s="15"/>
      <c r="F106" s="15"/>
      <c r="G106" s="15"/>
      <c r="H106" s="15"/>
      <c r="I106" s="15"/>
      <c r="J106" s="15"/>
      <c r="K106" s="15"/>
      <c r="L106" s="15"/>
      <c r="M106" s="16" t="s">
        <v>218</v>
      </c>
      <c r="N106" s="2" t="s">
        <v>219</v>
      </c>
      <c r="O106" s="2" t="s">
        <v>52</v>
      </c>
      <c r="P106" s="2" t="s">
        <v>52</v>
      </c>
      <c r="Q106" s="2" t="s">
        <v>170</v>
      </c>
      <c r="R106" s="2" t="s">
        <v>65</v>
      </c>
      <c r="S106" s="2" t="s">
        <v>66</v>
      </c>
      <c r="T106" s="2" t="s">
        <v>66</v>
      </c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2" t="s">
        <v>52</v>
      </c>
      <c r="AS106" s="2" t="s">
        <v>52</v>
      </c>
      <c r="AT106" s="3"/>
      <c r="AU106" s="2" t="s">
        <v>220</v>
      </c>
      <c r="AV106" s="3">
        <v>48</v>
      </c>
      <c r="AW106" s="11">
        <f t="shared" si="1"/>
        <v>0</v>
      </c>
      <c r="AY106" s="16" t="s">
        <v>208</v>
      </c>
      <c r="AZ106" s="16" t="s">
        <v>217</v>
      </c>
      <c r="BA106" s="16" t="s">
        <v>189</v>
      </c>
      <c r="BB106" s="14"/>
      <c r="BC106" s="15"/>
      <c r="BD106" s="15"/>
      <c r="BE106" s="15"/>
      <c r="BF106" s="15"/>
      <c r="BG106" s="15"/>
      <c r="BH106" s="15"/>
      <c r="BI106" s="15"/>
      <c r="BJ106" s="15"/>
      <c r="BK106" s="16"/>
    </row>
    <row r="107" spans="1:63" ht="30" customHeight="1" x14ac:dyDescent="0.3">
      <c r="A107" s="16" t="s">
        <v>221</v>
      </c>
      <c r="B107" s="16" t="s">
        <v>222</v>
      </c>
      <c r="C107" s="16" t="s">
        <v>189</v>
      </c>
      <c r="D107" s="14"/>
      <c r="E107" s="15"/>
      <c r="F107" s="15"/>
      <c r="G107" s="15"/>
      <c r="H107" s="15"/>
      <c r="I107" s="15"/>
      <c r="J107" s="15"/>
      <c r="K107" s="15"/>
      <c r="L107" s="15"/>
      <c r="M107" s="16" t="s">
        <v>223</v>
      </c>
      <c r="N107" s="2" t="s">
        <v>224</v>
      </c>
      <c r="O107" s="2" t="s">
        <v>52</v>
      </c>
      <c r="P107" s="2" t="s">
        <v>52</v>
      </c>
      <c r="Q107" s="2" t="s">
        <v>170</v>
      </c>
      <c r="R107" s="2" t="s">
        <v>65</v>
      </c>
      <c r="S107" s="2" t="s">
        <v>66</v>
      </c>
      <c r="T107" s="2" t="s">
        <v>66</v>
      </c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2" t="s">
        <v>52</v>
      </c>
      <c r="AS107" s="2" t="s">
        <v>52</v>
      </c>
      <c r="AT107" s="3"/>
      <c r="AU107" s="2" t="s">
        <v>225</v>
      </c>
      <c r="AV107" s="3">
        <v>45</v>
      </c>
      <c r="AW107" s="11">
        <f t="shared" si="1"/>
        <v>0</v>
      </c>
      <c r="AY107" s="16" t="s">
        <v>221</v>
      </c>
      <c r="AZ107" s="16" t="s">
        <v>222</v>
      </c>
      <c r="BA107" s="16" t="s">
        <v>189</v>
      </c>
      <c r="BB107" s="14"/>
      <c r="BC107" s="15"/>
      <c r="BD107" s="15"/>
      <c r="BE107" s="15"/>
      <c r="BF107" s="15"/>
      <c r="BG107" s="15"/>
      <c r="BH107" s="15"/>
      <c r="BI107" s="15"/>
      <c r="BJ107" s="15"/>
      <c r="BK107" s="16"/>
    </row>
    <row r="108" spans="1:63" ht="30" customHeight="1" x14ac:dyDescent="0.3">
      <c r="A108" s="16" t="s">
        <v>226</v>
      </c>
      <c r="B108" s="16" t="s">
        <v>227</v>
      </c>
      <c r="C108" s="16" t="s">
        <v>189</v>
      </c>
      <c r="D108" s="14"/>
      <c r="E108" s="15"/>
      <c r="F108" s="15"/>
      <c r="G108" s="15"/>
      <c r="H108" s="15"/>
      <c r="I108" s="15"/>
      <c r="J108" s="15"/>
      <c r="K108" s="15"/>
      <c r="L108" s="15"/>
      <c r="M108" s="16" t="s">
        <v>228</v>
      </c>
      <c r="N108" s="2" t="s">
        <v>229</v>
      </c>
      <c r="O108" s="2" t="s">
        <v>52</v>
      </c>
      <c r="P108" s="2" t="s">
        <v>52</v>
      </c>
      <c r="Q108" s="2" t="s">
        <v>170</v>
      </c>
      <c r="R108" s="2" t="s">
        <v>65</v>
      </c>
      <c r="S108" s="2" t="s">
        <v>66</v>
      </c>
      <c r="T108" s="2" t="s">
        <v>66</v>
      </c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2" t="s">
        <v>52</v>
      </c>
      <c r="AS108" s="2" t="s">
        <v>52</v>
      </c>
      <c r="AT108" s="3"/>
      <c r="AU108" s="2" t="s">
        <v>230</v>
      </c>
      <c r="AV108" s="3">
        <v>49</v>
      </c>
      <c r="AW108" s="11">
        <f t="shared" si="1"/>
        <v>0</v>
      </c>
      <c r="AY108" s="16" t="s">
        <v>226</v>
      </c>
      <c r="AZ108" s="16" t="s">
        <v>227</v>
      </c>
      <c r="BA108" s="16" t="s">
        <v>189</v>
      </c>
      <c r="BB108" s="14"/>
      <c r="BC108" s="15"/>
      <c r="BD108" s="15"/>
      <c r="BE108" s="15"/>
      <c r="BF108" s="15"/>
      <c r="BG108" s="15"/>
      <c r="BH108" s="15"/>
      <c r="BI108" s="15"/>
      <c r="BJ108" s="15"/>
      <c r="BK108" s="16"/>
    </row>
    <row r="109" spans="1:63" ht="30" customHeight="1" x14ac:dyDescent="0.3">
      <c r="A109" s="16" t="s">
        <v>231</v>
      </c>
      <c r="B109" s="16" t="s">
        <v>232</v>
      </c>
      <c r="C109" s="16" t="s">
        <v>189</v>
      </c>
      <c r="D109" s="14"/>
      <c r="E109" s="15"/>
      <c r="F109" s="15"/>
      <c r="G109" s="15"/>
      <c r="H109" s="15"/>
      <c r="I109" s="15"/>
      <c r="J109" s="15"/>
      <c r="K109" s="15"/>
      <c r="L109" s="15"/>
      <c r="M109" s="16" t="s">
        <v>233</v>
      </c>
      <c r="N109" s="2" t="s">
        <v>234</v>
      </c>
      <c r="O109" s="2" t="s">
        <v>52</v>
      </c>
      <c r="P109" s="2" t="s">
        <v>52</v>
      </c>
      <c r="Q109" s="2" t="s">
        <v>170</v>
      </c>
      <c r="R109" s="2" t="s">
        <v>65</v>
      </c>
      <c r="S109" s="2" t="s">
        <v>66</v>
      </c>
      <c r="T109" s="2" t="s">
        <v>66</v>
      </c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2" t="s">
        <v>52</v>
      </c>
      <c r="AS109" s="2" t="s">
        <v>52</v>
      </c>
      <c r="AT109" s="3"/>
      <c r="AU109" s="2" t="s">
        <v>235</v>
      </c>
      <c r="AV109" s="3">
        <v>50</v>
      </c>
      <c r="AW109" s="11">
        <f t="shared" si="1"/>
        <v>0</v>
      </c>
      <c r="AY109" s="16" t="s">
        <v>231</v>
      </c>
      <c r="AZ109" s="16" t="s">
        <v>232</v>
      </c>
      <c r="BA109" s="16" t="s">
        <v>189</v>
      </c>
      <c r="BB109" s="14"/>
      <c r="BC109" s="15"/>
      <c r="BD109" s="15"/>
      <c r="BE109" s="15"/>
      <c r="BF109" s="15"/>
      <c r="BG109" s="15"/>
      <c r="BH109" s="15"/>
      <c r="BI109" s="15"/>
      <c r="BJ109" s="15"/>
      <c r="BK109" s="16"/>
    </row>
    <row r="110" spans="1:63" ht="30" customHeight="1" x14ac:dyDescent="0.3">
      <c r="A110" s="16" t="s">
        <v>231</v>
      </c>
      <c r="B110" s="16" t="s">
        <v>236</v>
      </c>
      <c r="C110" s="16" t="s">
        <v>189</v>
      </c>
      <c r="D110" s="14"/>
      <c r="E110" s="15"/>
      <c r="F110" s="15"/>
      <c r="G110" s="15"/>
      <c r="H110" s="15"/>
      <c r="I110" s="15"/>
      <c r="J110" s="15"/>
      <c r="K110" s="15"/>
      <c r="L110" s="15"/>
      <c r="M110" s="16" t="s">
        <v>237</v>
      </c>
      <c r="N110" s="2" t="s">
        <v>238</v>
      </c>
      <c r="O110" s="2" t="s">
        <v>52</v>
      </c>
      <c r="P110" s="2" t="s">
        <v>52</v>
      </c>
      <c r="Q110" s="2" t="s">
        <v>170</v>
      </c>
      <c r="R110" s="2" t="s">
        <v>65</v>
      </c>
      <c r="S110" s="2" t="s">
        <v>66</v>
      </c>
      <c r="T110" s="2" t="s">
        <v>66</v>
      </c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2" t="s">
        <v>52</v>
      </c>
      <c r="AS110" s="2" t="s">
        <v>52</v>
      </c>
      <c r="AT110" s="3"/>
      <c r="AU110" s="2" t="s">
        <v>239</v>
      </c>
      <c r="AV110" s="3">
        <v>51</v>
      </c>
      <c r="AW110" s="11">
        <f t="shared" si="1"/>
        <v>0</v>
      </c>
      <c r="AY110" s="16" t="s">
        <v>231</v>
      </c>
      <c r="AZ110" s="16" t="s">
        <v>236</v>
      </c>
      <c r="BA110" s="16" t="s">
        <v>189</v>
      </c>
      <c r="BB110" s="14"/>
      <c r="BC110" s="15"/>
      <c r="BD110" s="15"/>
      <c r="BE110" s="15"/>
      <c r="BF110" s="15"/>
      <c r="BG110" s="15"/>
      <c r="BH110" s="15"/>
      <c r="BI110" s="15"/>
      <c r="BJ110" s="15"/>
      <c r="BK110" s="16"/>
    </row>
    <row r="111" spans="1:63" ht="30" customHeight="1" x14ac:dyDescent="0.3">
      <c r="A111" s="14"/>
      <c r="B111" s="14"/>
      <c r="C111" s="14"/>
      <c r="D111" s="14"/>
      <c r="E111" s="15"/>
      <c r="F111" s="15"/>
      <c r="G111" s="15"/>
      <c r="H111" s="15"/>
      <c r="I111" s="15"/>
      <c r="J111" s="15"/>
      <c r="K111" s="15"/>
      <c r="L111" s="15"/>
      <c r="M111" s="14"/>
      <c r="Q111" s="1" t="s">
        <v>170</v>
      </c>
      <c r="AW111" s="11">
        <f t="shared" si="1"/>
        <v>0</v>
      </c>
      <c r="AY111" s="14"/>
      <c r="AZ111" s="14"/>
      <c r="BA111" s="14"/>
      <c r="BB111" s="14"/>
      <c r="BC111" s="15"/>
      <c r="BD111" s="15"/>
      <c r="BE111" s="15"/>
      <c r="BF111" s="15"/>
      <c r="BG111" s="15"/>
      <c r="BH111" s="15"/>
      <c r="BI111" s="15"/>
      <c r="BJ111" s="15"/>
      <c r="BK111" s="14"/>
    </row>
    <row r="112" spans="1:63" ht="30" customHeight="1" x14ac:dyDescent="0.3">
      <c r="A112" s="14"/>
      <c r="B112" s="14"/>
      <c r="C112" s="14"/>
      <c r="D112" s="14"/>
      <c r="E112" s="15"/>
      <c r="F112" s="15"/>
      <c r="G112" s="15"/>
      <c r="H112" s="15"/>
      <c r="I112" s="15"/>
      <c r="J112" s="15"/>
      <c r="K112" s="15"/>
      <c r="L112" s="15"/>
      <c r="M112" s="14"/>
      <c r="Q112" s="1" t="s">
        <v>170</v>
      </c>
      <c r="AW112" s="11">
        <f t="shared" si="1"/>
        <v>0</v>
      </c>
      <c r="AY112" s="14"/>
      <c r="AZ112" s="14"/>
      <c r="BA112" s="14"/>
      <c r="BB112" s="14"/>
      <c r="BC112" s="15"/>
      <c r="BD112" s="15"/>
      <c r="BE112" s="15"/>
      <c r="BF112" s="15"/>
      <c r="BG112" s="15"/>
      <c r="BH112" s="15"/>
      <c r="BI112" s="15"/>
      <c r="BJ112" s="15"/>
      <c r="BK112" s="14"/>
    </row>
    <row r="113" spans="1:63" ht="30" customHeight="1" x14ac:dyDescent="0.3">
      <c r="A113" s="14"/>
      <c r="B113" s="14"/>
      <c r="C113" s="14"/>
      <c r="D113" s="14"/>
      <c r="E113" s="15"/>
      <c r="F113" s="15"/>
      <c r="G113" s="15"/>
      <c r="H113" s="15"/>
      <c r="I113" s="15"/>
      <c r="J113" s="15"/>
      <c r="K113" s="15"/>
      <c r="L113" s="15"/>
      <c r="M113" s="14"/>
      <c r="Q113" s="1" t="s">
        <v>170</v>
      </c>
      <c r="AW113" s="11">
        <f t="shared" si="1"/>
        <v>0</v>
      </c>
      <c r="AY113" s="14"/>
      <c r="AZ113" s="14"/>
      <c r="BA113" s="14"/>
      <c r="BB113" s="14"/>
      <c r="BC113" s="15"/>
      <c r="BD113" s="15"/>
      <c r="BE113" s="15"/>
      <c r="BF113" s="15"/>
      <c r="BG113" s="15"/>
      <c r="BH113" s="15"/>
      <c r="BI113" s="15"/>
      <c r="BJ113" s="15"/>
      <c r="BK113" s="14"/>
    </row>
    <row r="114" spans="1:63" ht="30" customHeight="1" x14ac:dyDescent="0.3">
      <c r="A114" s="14"/>
      <c r="B114" s="14"/>
      <c r="C114" s="14"/>
      <c r="D114" s="14"/>
      <c r="E114" s="15"/>
      <c r="F114" s="15"/>
      <c r="G114" s="15"/>
      <c r="H114" s="15"/>
      <c r="I114" s="15"/>
      <c r="J114" s="15"/>
      <c r="K114" s="15"/>
      <c r="L114" s="15"/>
      <c r="M114" s="14"/>
      <c r="Q114" s="1" t="s">
        <v>170</v>
      </c>
      <c r="AW114" s="11">
        <f t="shared" si="1"/>
        <v>0</v>
      </c>
      <c r="AY114" s="14"/>
      <c r="AZ114" s="14"/>
      <c r="BA114" s="14"/>
      <c r="BB114" s="14"/>
      <c r="BC114" s="15"/>
      <c r="BD114" s="15"/>
      <c r="BE114" s="15"/>
      <c r="BF114" s="15"/>
      <c r="BG114" s="15"/>
      <c r="BH114" s="15"/>
      <c r="BI114" s="15"/>
      <c r="BJ114" s="15"/>
      <c r="BK114" s="14"/>
    </row>
    <row r="115" spans="1:63" ht="30" customHeight="1" x14ac:dyDescent="0.3">
      <c r="A115" s="14"/>
      <c r="B115" s="14"/>
      <c r="C115" s="14"/>
      <c r="D115" s="14"/>
      <c r="E115" s="15"/>
      <c r="F115" s="15"/>
      <c r="G115" s="15"/>
      <c r="H115" s="15"/>
      <c r="I115" s="15"/>
      <c r="J115" s="15"/>
      <c r="K115" s="15"/>
      <c r="L115" s="15"/>
      <c r="M115" s="14"/>
      <c r="Q115" s="1" t="s">
        <v>170</v>
      </c>
      <c r="AW115" s="11">
        <f t="shared" si="1"/>
        <v>0</v>
      </c>
      <c r="AY115" s="14"/>
      <c r="AZ115" s="14"/>
      <c r="BA115" s="14"/>
      <c r="BB115" s="14"/>
      <c r="BC115" s="15"/>
      <c r="BD115" s="15"/>
      <c r="BE115" s="15"/>
      <c r="BF115" s="15"/>
      <c r="BG115" s="15"/>
      <c r="BH115" s="15"/>
      <c r="BI115" s="15"/>
      <c r="BJ115" s="15"/>
      <c r="BK115" s="14"/>
    </row>
    <row r="116" spans="1:63" ht="30" customHeight="1" x14ac:dyDescent="0.3">
      <c r="A116" s="14"/>
      <c r="B116" s="14"/>
      <c r="C116" s="14"/>
      <c r="D116" s="14"/>
      <c r="E116" s="15"/>
      <c r="F116" s="15"/>
      <c r="G116" s="15"/>
      <c r="H116" s="15"/>
      <c r="I116" s="15"/>
      <c r="J116" s="15"/>
      <c r="K116" s="15"/>
      <c r="L116" s="15"/>
      <c r="M116" s="14"/>
      <c r="Q116" s="1" t="s">
        <v>170</v>
      </c>
      <c r="AW116" s="11">
        <f t="shared" si="1"/>
        <v>0</v>
      </c>
      <c r="AY116" s="14"/>
      <c r="AZ116" s="14"/>
      <c r="BA116" s="14"/>
      <c r="BB116" s="14"/>
      <c r="BC116" s="15"/>
      <c r="BD116" s="15"/>
      <c r="BE116" s="15"/>
      <c r="BF116" s="15"/>
      <c r="BG116" s="15"/>
      <c r="BH116" s="15"/>
      <c r="BI116" s="15"/>
      <c r="BJ116" s="15"/>
      <c r="BK116" s="14"/>
    </row>
    <row r="117" spans="1:63" ht="30" customHeight="1" x14ac:dyDescent="0.3">
      <c r="A117" s="14"/>
      <c r="B117" s="14"/>
      <c r="C117" s="14"/>
      <c r="D117" s="14"/>
      <c r="E117" s="15"/>
      <c r="F117" s="15"/>
      <c r="G117" s="15"/>
      <c r="H117" s="15"/>
      <c r="I117" s="15"/>
      <c r="J117" s="15"/>
      <c r="K117" s="15"/>
      <c r="L117" s="15"/>
      <c r="M117" s="14"/>
      <c r="Q117" s="1" t="s">
        <v>170</v>
      </c>
      <c r="AW117" s="11">
        <f t="shared" si="1"/>
        <v>0</v>
      </c>
      <c r="AY117" s="14"/>
      <c r="AZ117" s="14"/>
      <c r="BA117" s="14"/>
      <c r="BB117" s="14"/>
      <c r="BC117" s="15"/>
      <c r="BD117" s="15"/>
      <c r="BE117" s="15"/>
      <c r="BF117" s="15"/>
      <c r="BG117" s="15"/>
      <c r="BH117" s="15"/>
      <c r="BI117" s="15"/>
      <c r="BJ117" s="15"/>
      <c r="BK117" s="14"/>
    </row>
    <row r="118" spans="1:63" ht="30" customHeight="1" x14ac:dyDescent="0.3">
      <c r="A118" s="16" t="s">
        <v>79</v>
      </c>
      <c r="B118" s="14"/>
      <c r="C118" s="14"/>
      <c r="D118" s="14"/>
      <c r="E118" s="15"/>
      <c r="F118" s="15"/>
      <c r="G118" s="15"/>
      <c r="H118" s="15"/>
      <c r="I118" s="15"/>
      <c r="J118" s="15"/>
      <c r="K118" s="15"/>
      <c r="L118" s="15"/>
      <c r="M118" s="14"/>
      <c r="N118" t="s">
        <v>80</v>
      </c>
      <c r="AW118" s="52">
        <f t="shared" si="1"/>
        <v>0</v>
      </c>
      <c r="AY118" s="16" t="s">
        <v>79</v>
      </c>
      <c r="AZ118" s="14"/>
      <c r="BA118" s="14"/>
      <c r="BB118" s="14"/>
      <c r="BC118" s="15"/>
      <c r="BD118" s="15"/>
      <c r="BE118" s="15"/>
      <c r="BF118" s="15"/>
      <c r="BG118" s="15"/>
      <c r="BH118" s="15"/>
      <c r="BI118" s="15"/>
      <c r="BJ118" s="15"/>
      <c r="BK118" s="14"/>
    </row>
    <row r="119" spans="1:63" ht="30" customHeight="1" x14ac:dyDescent="0.3">
      <c r="A119" s="16" t="s">
        <v>240</v>
      </c>
      <c r="B119" s="16" t="s">
        <v>52</v>
      </c>
      <c r="C119" s="14"/>
      <c r="D119" s="14"/>
      <c r="E119" s="15"/>
      <c r="F119" s="15"/>
      <c r="G119" s="15"/>
      <c r="H119" s="15"/>
      <c r="I119" s="15"/>
      <c r="J119" s="15"/>
      <c r="K119" s="15"/>
      <c r="L119" s="15"/>
      <c r="M119" s="14"/>
      <c r="N119" s="3"/>
      <c r="O119" s="3"/>
      <c r="P119" s="3"/>
      <c r="Q119" s="2" t="s">
        <v>241</v>
      </c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11">
        <f t="shared" si="1"/>
        <v>0</v>
      </c>
      <c r="AY119" s="16" t="s">
        <v>240</v>
      </c>
      <c r="AZ119" s="16" t="s">
        <v>52</v>
      </c>
      <c r="BA119" s="14"/>
      <c r="BB119" s="14"/>
      <c r="BC119" s="15"/>
      <c r="BD119" s="15"/>
      <c r="BE119" s="15"/>
      <c r="BF119" s="15"/>
      <c r="BG119" s="15"/>
      <c r="BH119" s="15"/>
      <c r="BI119" s="15"/>
      <c r="BJ119" s="15"/>
      <c r="BK119" s="14"/>
    </row>
    <row r="120" spans="1:63" ht="30" customHeight="1" x14ac:dyDescent="0.3">
      <c r="A120" s="16" t="s">
        <v>242</v>
      </c>
      <c r="B120" s="16" t="s">
        <v>243</v>
      </c>
      <c r="C120" s="16" t="s">
        <v>70</v>
      </c>
      <c r="D120" s="14"/>
      <c r="E120" s="15"/>
      <c r="F120" s="15"/>
      <c r="G120" s="15"/>
      <c r="H120" s="15"/>
      <c r="I120" s="15"/>
      <c r="J120" s="15"/>
      <c r="K120" s="15"/>
      <c r="L120" s="15"/>
      <c r="M120" s="16" t="s">
        <v>244</v>
      </c>
      <c r="N120" s="2" t="s">
        <v>245</v>
      </c>
      <c r="O120" s="2" t="s">
        <v>52</v>
      </c>
      <c r="P120" s="2" t="s">
        <v>52</v>
      </c>
      <c r="Q120" s="2" t="s">
        <v>241</v>
      </c>
      <c r="R120" s="2" t="s">
        <v>65</v>
      </c>
      <c r="S120" s="2" t="s">
        <v>66</v>
      </c>
      <c r="T120" s="2" t="s">
        <v>66</v>
      </c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2" t="s">
        <v>52</v>
      </c>
      <c r="AS120" s="2" t="s">
        <v>52</v>
      </c>
      <c r="AT120" s="3"/>
      <c r="AU120" s="2" t="s">
        <v>246</v>
      </c>
      <c r="AV120" s="3">
        <v>55</v>
      </c>
      <c r="AW120" s="11">
        <f t="shared" si="1"/>
        <v>0</v>
      </c>
      <c r="AY120" s="16" t="s">
        <v>242</v>
      </c>
      <c r="AZ120" s="16" t="s">
        <v>243</v>
      </c>
      <c r="BA120" s="16" t="s">
        <v>70</v>
      </c>
      <c r="BB120" s="14"/>
      <c r="BC120" s="15"/>
      <c r="BD120" s="15"/>
      <c r="BE120" s="15"/>
      <c r="BF120" s="15"/>
      <c r="BG120" s="15"/>
      <c r="BH120" s="15"/>
      <c r="BI120" s="15"/>
      <c r="BJ120" s="15"/>
      <c r="BK120" s="16"/>
    </row>
    <row r="121" spans="1:63" ht="30" customHeight="1" x14ac:dyDescent="0.3">
      <c r="A121" s="16" t="s">
        <v>242</v>
      </c>
      <c r="B121" s="16" t="s">
        <v>247</v>
      </c>
      <c r="C121" s="16" t="s">
        <v>70</v>
      </c>
      <c r="D121" s="14"/>
      <c r="E121" s="15"/>
      <c r="F121" s="15"/>
      <c r="G121" s="15"/>
      <c r="H121" s="15"/>
      <c r="I121" s="15"/>
      <c r="J121" s="15"/>
      <c r="K121" s="15"/>
      <c r="L121" s="15"/>
      <c r="M121" s="16" t="s">
        <v>248</v>
      </c>
      <c r="N121" s="2" t="s">
        <v>249</v>
      </c>
      <c r="O121" s="2" t="s">
        <v>52</v>
      </c>
      <c r="P121" s="2" t="s">
        <v>52</v>
      </c>
      <c r="Q121" s="2" t="s">
        <v>241</v>
      </c>
      <c r="R121" s="2" t="s">
        <v>65</v>
      </c>
      <c r="S121" s="2" t="s">
        <v>66</v>
      </c>
      <c r="T121" s="2" t="s">
        <v>66</v>
      </c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2" t="s">
        <v>52</v>
      </c>
      <c r="AS121" s="2" t="s">
        <v>52</v>
      </c>
      <c r="AT121" s="3"/>
      <c r="AU121" s="2" t="s">
        <v>250</v>
      </c>
      <c r="AV121" s="3">
        <v>56</v>
      </c>
      <c r="AW121" s="11">
        <f t="shared" si="1"/>
        <v>0</v>
      </c>
      <c r="AY121" s="16" t="s">
        <v>242</v>
      </c>
      <c r="AZ121" s="16" t="s">
        <v>247</v>
      </c>
      <c r="BA121" s="16" t="s">
        <v>70</v>
      </c>
      <c r="BB121" s="14"/>
      <c r="BC121" s="15"/>
      <c r="BD121" s="15"/>
      <c r="BE121" s="15"/>
      <c r="BF121" s="15"/>
      <c r="BG121" s="15"/>
      <c r="BH121" s="15"/>
      <c r="BI121" s="15"/>
      <c r="BJ121" s="15"/>
      <c r="BK121" s="16"/>
    </row>
    <row r="122" spans="1:63" ht="30" customHeight="1" x14ac:dyDescent="0.3">
      <c r="A122" s="16" t="s">
        <v>251</v>
      </c>
      <c r="B122" s="16" t="s">
        <v>247</v>
      </c>
      <c r="C122" s="16" t="s">
        <v>70</v>
      </c>
      <c r="D122" s="14"/>
      <c r="E122" s="15"/>
      <c r="F122" s="15"/>
      <c r="G122" s="15"/>
      <c r="H122" s="15"/>
      <c r="I122" s="15"/>
      <c r="J122" s="15"/>
      <c r="K122" s="15"/>
      <c r="L122" s="15"/>
      <c r="M122" s="16" t="s">
        <v>252</v>
      </c>
      <c r="N122" s="2" t="s">
        <v>253</v>
      </c>
      <c r="O122" s="2" t="s">
        <v>52</v>
      </c>
      <c r="P122" s="2" t="s">
        <v>52</v>
      </c>
      <c r="Q122" s="2" t="s">
        <v>241</v>
      </c>
      <c r="R122" s="2" t="s">
        <v>65</v>
      </c>
      <c r="S122" s="2" t="s">
        <v>66</v>
      </c>
      <c r="T122" s="2" t="s">
        <v>66</v>
      </c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2" t="s">
        <v>52</v>
      </c>
      <c r="AS122" s="2" t="s">
        <v>52</v>
      </c>
      <c r="AT122" s="3"/>
      <c r="AU122" s="2" t="s">
        <v>254</v>
      </c>
      <c r="AV122" s="3">
        <v>57</v>
      </c>
      <c r="AW122" s="11">
        <f t="shared" si="1"/>
        <v>0</v>
      </c>
      <c r="AY122" s="16" t="s">
        <v>251</v>
      </c>
      <c r="AZ122" s="16" t="s">
        <v>247</v>
      </c>
      <c r="BA122" s="16" t="s">
        <v>70</v>
      </c>
      <c r="BB122" s="14"/>
      <c r="BC122" s="15"/>
      <c r="BD122" s="15"/>
      <c r="BE122" s="15"/>
      <c r="BF122" s="15"/>
      <c r="BG122" s="15"/>
      <c r="BH122" s="15"/>
      <c r="BI122" s="15"/>
      <c r="BJ122" s="15"/>
      <c r="BK122" s="16"/>
    </row>
    <row r="123" spans="1:63" ht="30" customHeight="1" x14ac:dyDescent="0.3">
      <c r="A123" s="16" t="s">
        <v>255</v>
      </c>
      <c r="B123" s="16" t="s">
        <v>256</v>
      </c>
      <c r="C123" s="16" t="s">
        <v>70</v>
      </c>
      <c r="D123" s="14"/>
      <c r="E123" s="15"/>
      <c r="F123" s="15"/>
      <c r="G123" s="15"/>
      <c r="H123" s="15"/>
      <c r="I123" s="15"/>
      <c r="J123" s="15"/>
      <c r="K123" s="15"/>
      <c r="L123" s="15"/>
      <c r="M123" s="16" t="s">
        <v>257</v>
      </c>
      <c r="N123" s="2" t="s">
        <v>258</v>
      </c>
      <c r="O123" s="2" t="s">
        <v>52</v>
      </c>
      <c r="P123" s="2" t="s">
        <v>52</v>
      </c>
      <c r="Q123" s="2" t="s">
        <v>241</v>
      </c>
      <c r="R123" s="2" t="s">
        <v>65</v>
      </c>
      <c r="S123" s="2" t="s">
        <v>66</v>
      </c>
      <c r="T123" s="2" t="s">
        <v>66</v>
      </c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2" t="s">
        <v>52</v>
      </c>
      <c r="AS123" s="2" t="s">
        <v>52</v>
      </c>
      <c r="AT123" s="3"/>
      <c r="AU123" s="2" t="s">
        <v>259</v>
      </c>
      <c r="AV123" s="3">
        <v>58</v>
      </c>
      <c r="AW123" s="11">
        <f t="shared" si="1"/>
        <v>0</v>
      </c>
      <c r="AY123" s="16" t="s">
        <v>255</v>
      </c>
      <c r="AZ123" s="16" t="s">
        <v>256</v>
      </c>
      <c r="BA123" s="16" t="s">
        <v>70</v>
      </c>
      <c r="BB123" s="14"/>
      <c r="BC123" s="15"/>
      <c r="BD123" s="15"/>
      <c r="BE123" s="15"/>
      <c r="BF123" s="15"/>
      <c r="BG123" s="15"/>
      <c r="BH123" s="15"/>
      <c r="BI123" s="15"/>
      <c r="BJ123" s="15"/>
      <c r="BK123" s="16"/>
    </row>
    <row r="124" spans="1:63" ht="30" customHeight="1" x14ac:dyDescent="0.3">
      <c r="A124" s="14"/>
      <c r="B124" s="14"/>
      <c r="C124" s="14"/>
      <c r="D124" s="14"/>
      <c r="E124" s="15"/>
      <c r="F124" s="15"/>
      <c r="G124" s="15"/>
      <c r="H124" s="15"/>
      <c r="I124" s="15"/>
      <c r="J124" s="15"/>
      <c r="K124" s="15"/>
      <c r="L124" s="15"/>
      <c r="M124" s="14"/>
      <c r="Q124" s="1" t="s">
        <v>241</v>
      </c>
      <c r="AW124" s="11">
        <f t="shared" si="1"/>
        <v>0</v>
      </c>
      <c r="AY124" s="14"/>
      <c r="AZ124" s="14"/>
      <c r="BA124" s="14"/>
      <c r="BB124" s="14"/>
      <c r="BC124" s="15"/>
      <c r="BD124" s="15"/>
      <c r="BE124" s="15"/>
      <c r="BF124" s="15"/>
      <c r="BG124" s="15"/>
      <c r="BH124" s="15"/>
      <c r="BI124" s="15"/>
      <c r="BJ124" s="15"/>
      <c r="BK124" s="14"/>
    </row>
    <row r="125" spans="1:63" ht="30" customHeight="1" x14ac:dyDescent="0.3">
      <c r="A125" s="14"/>
      <c r="B125" s="14"/>
      <c r="C125" s="14"/>
      <c r="D125" s="14"/>
      <c r="E125" s="15"/>
      <c r="F125" s="15"/>
      <c r="G125" s="15"/>
      <c r="H125" s="15"/>
      <c r="I125" s="15"/>
      <c r="J125" s="15"/>
      <c r="K125" s="15"/>
      <c r="L125" s="15"/>
      <c r="M125" s="14"/>
      <c r="Q125" s="1" t="s">
        <v>241</v>
      </c>
      <c r="AW125" s="11">
        <f t="shared" si="1"/>
        <v>0</v>
      </c>
      <c r="AY125" s="14"/>
      <c r="AZ125" s="14"/>
      <c r="BA125" s="14"/>
      <c r="BB125" s="14"/>
      <c r="BC125" s="15"/>
      <c r="BD125" s="15"/>
      <c r="BE125" s="15"/>
      <c r="BF125" s="15"/>
      <c r="BG125" s="15"/>
      <c r="BH125" s="15"/>
      <c r="BI125" s="15"/>
      <c r="BJ125" s="15"/>
      <c r="BK125" s="14"/>
    </row>
    <row r="126" spans="1:63" ht="30" customHeight="1" x14ac:dyDescent="0.3">
      <c r="A126" s="14"/>
      <c r="B126" s="14"/>
      <c r="C126" s="14"/>
      <c r="D126" s="14"/>
      <c r="E126" s="15"/>
      <c r="F126" s="15"/>
      <c r="G126" s="15"/>
      <c r="H126" s="15"/>
      <c r="I126" s="15"/>
      <c r="J126" s="15"/>
      <c r="K126" s="15"/>
      <c r="L126" s="15"/>
      <c r="M126" s="14"/>
      <c r="Q126" s="1" t="s">
        <v>241</v>
      </c>
      <c r="AW126" s="11">
        <f t="shared" si="1"/>
        <v>0</v>
      </c>
      <c r="AY126" s="14"/>
      <c r="AZ126" s="14"/>
      <c r="BA126" s="14"/>
      <c r="BB126" s="14"/>
      <c r="BC126" s="15"/>
      <c r="BD126" s="15"/>
      <c r="BE126" s="15"/>
      <c r="BF126" s="15"/>
      <c r="BG126" s="15"/>
      <c r="BH126" s="15"/>
      <c r="BI126" s="15"/>
      <c r="BJ126" s="15"/>
      <c r="BK126" s="14"/>
    </row>
    <row r="127" spans="1:63" ht="30" customHeight="1" x14ac:dyDescent="0.3">
      <c r="A127" s="14"/>
      <c r="B127" s="14"/>
      <c r="C127" s="14"/>
      <c r="D127" s="14"/>
      <c r="E127" s="15"/>
      <c r="F127" s="15"/>
      <c r="G127" s="15"/>
      <c r="H127" s="15"/>
      <c r="I127" s="15"/>
      <c r="J127" s="15"/>
      <c r="K127" s="15"/>
      <c r="L127" s="15"/>
      <c r="M127" s="14"/>
      <c r="Q127" s="1" t="s">
        <v>241</v>
      </c>
      <c r="AW127" s="11">
        <f t="shared" si="1"/>
        <v>0</v>
      </c>
      <c r="AY127" s="14"/>
      <c r="AZ127" s="14"/>
      <c r="BA127" s="14"/>
      <c r="BB127" s="14"/>
      <c r="BC127" s="15"/>
      <c r="BD127" s="15"/>
      <c r="BE127" s="15"/>
      <c r="BF127" s="15"/>
      <c r="BG127" s="15"/>
      <c r="BH127" s="15"/>
      <c r="BI127" s="15"/>
      <c r="BJ127" s="15"/>
      <c r="BK127" s="14"/>
    </row>
    <row r="128" spans="1:63" ht="30" customHeight="1" x14ac:dyDescent="0.3">
      <c r="A128" s="14"/>
      <c r="B128" s="14"/>
      <c r="C128" s="14"/>
      <c r="D128" s="14"/>
      <c r="E128" s="15"/>
      <c r="F128" s="15"/>
      <c r="G128" s="15"/>
      <c r="H128" s="15"/>
      <c r="I128" s="15"/>
      <c r="J128" s="15"/>
      <c r="K128" s="15"/>
      <c r="L128" s="15"/>
      <c r="M128" s="14"/>
      <c r="Q128" s="1" t="s">
        <v>241</v>
      </c>
      <c r="AW128" s="11">
        <f t="shared" si="1"/>
        <v>0</v>
      </c>
      <c r="AY128" s="14"/>
      <c r="AZ128" s="14"/>
      <c r="BA128" s="14"/>
      <c r="BB128" s="14"/>
      <c r="BC128" s="15"/>
      <c r="BD128" s="15"/>
      <c r="BE128" s="15"/>
      <c r="BF128" s="15"/>
      <c r="BG128" s="15"/>
      <c r="BH128" s="15"/>
      <c r="BI128" s="15"/>
      <c r="BJ128" s="15"/>
      <c r="BK128" s="14"/>
    </row>
    <row r="129" spans="1:63" ht="30" customHeight="1" x14ac:dyDescent="0.3">
      <c r="A129" s="14"/>
      <c r="B129" s="14"/>
      <c r="C129" s="14"/>
      <c r="D129" s="14"/>
      <c r="E129" s="15"/>
      <c r="F129" s="15"/>
      <c r="G129" s="15"/>
      <c r="H129" s="15"/>
      <c r="I129" s="15"/>
      <c r="J129" s="15"/>
      <c r="K129" s="15"/>
      <c r="L129" s="15"/>
      <c r="M129" s="14"/>
      <c r="Q129" s="1" t="s">
        <v>241</v>
      </c>
      <c r="AW129" s="11">
        <f t="shared" si="1"/>
        <v>0</v>
      </c>
      <c r="AY129" s="14"/>
      <c r="AZ129" s="14"/>
      <c r="BA129" s="14"/>
      <c r="BB129" s="14"/>
      <c r="BC129" s="15"/>
      <c r="BD129" s="15"/>
      <c r="BE129" s="15"/>
      <c r="BF129" s="15"/>
      <c r="BG129" s="15"/>
      <c r="BH129" s="15"/>
      <c r="BI129" s="15"/>
      <c r="BJ129" s="15"/>
      <c r="BK129" s="14"/>
    </row>
    <row r="130" spans="1:63" ht="30" customHeight="1" x14ac:dyDescent="0.3">
      <c r="A130" s="14"/>
      <c r="B130" s="14"/>
      <c r="C130" s="14"/>
      <c r="D130" s="14"/>
      <c r="E130" s="15"/>
      <c r="F130" s="15"/>
      <c r="G130" s="15"/>
      <c r="H130" s="15"/>
      <c r="I130" s="15"/>
      <c r="J130" s="15"/>
      <c r="K130" s="15"/>
      <c r="L130" s="15"/>
      <c r="M130" s="14"/>
      <c r="Q130" s="1" t="s">
        <v>241</v>
      </c>
      <c r="AW130" s="11">
        <f t="shared" si="1"/>
        <v>0</v>
      </c>
      <c r="AY130" s="14"/>
      <c r="AZ130" s="14"/>
      <c r="BA130" s="14"/>
      <c r="BB130" s="14"/>
      <c r="BC130" s="15"/>
      <c r="BD130" s="15"/>
      <c r="BE130" s="15"/>
      <c r="BF130" s="15"/>
      <c r="BG130" s="15"/>
      <c r="BH130" s="15"/>
      <c r="BI130" s="15"/>
      <c r="BJ130" s="15"/>
      <c r="BK130" s="14"/>
    </row>
    <row r="131" spans="1:63" ht="30" customHeight="1" x14ac:dyDescent="0.3">
      <c r="A131" s="14"/>
      <c r="B131" s="14"/>
      <c r="C131" s="14"/>
      <c r="D131" s="14"/>
      <c r="E131" s="15"/>
      <c r="F131" s="15"/>
      <c r="G131" s="15"/>
      <c r="H131" s="15"/>
      <c r="I131" s="15"/>
      <c r="J131" s="15"/>
      <c r="K131" s="15"/>
      <c r="L131" s="15"/>
      <c r="M131" s="14"/>
      <c r="Q131" s="1" t="s">
        <v>241</v>
      </c>
      <c r="AW131" s="11">
        <f t="shared" si="1"/>
        <v>0</v>
      </c>
      <c r="AY131" s="14"/>
      <c r="AZ131" s="14"/>
      <c r="BA131" s="14"/>
      <c r="BB131" s="14"/>
      <c r="BC131" s="15"/>
      <c r="BD131" s="15"/>
      <c r="BE131" s="15"/>
      <c r="BF131" s="15"/>
      <c r="BG131" s="15"/>
      <c r="BH131" s="15"/>
      <c r="BI131" s="15"/>
      <c r="BJ131" s="15"/>
      <c r="BK131" s="14"/>
    </row>
    <row r="132" spans="1:63" ht="30" customHeight="1" x14ac:dyDescent="0.3">
      <c r="A132" s="14"/>
      <c r="B132" s="14"/>
      <c r="C132" s="14"/>
      <c r="D132" s="14"/>
      <c r="E132" s="15"/>
      <c r="F132" s="15"/>
      <c r="G132" s="15"/>
      <c r="H132" s="15"/>
      <c r="I132" s="15"/>
      <c r="J132" s="15"/>
      <c r="K132" s="15"/>
      <c r="L132" s="15"/>
      <c r="M132" s="14"/>
      <c r="Q132" s="1" t="s">
        <v>241</v>
      </c>
      <c r="AW132" s="11">
        <f t="shared" si="1"/>
        <v>0</v>
      </c>
      <c r="AY132" s="14"/>
      <c r="AZ132" s="14"/>
      <c r="BA132" s="14"/>
      <c r="BB132" s="14"/>
      <c r="BC132" s="15"/>
      <c r="BD132" s="15"/>
      <c r="BE132" s="15"/>
      <c r="BF132" s="15"/>
      <c r="BG132" s="15"/>
      <c r="BH132" s="15"/>
      <c r="BI132" s="15"/>
      <c r="BJ132" s="15"/>
      <c r="BK132" s="14"/>
    </row>
    <row r="133" spans="1:63" ht="30" customHeight="1" x14ac:dyDescent="0.3">
      <c r="A133" s="14"/>
      <c r="B133" s="14"/>
      <c r="C133" s="14"/>
      <c r="D133" s="14"/>
      <c r="E133" s="15"/>
      <c r="F133" s="15"/>
      <c r="G133" s="15"/>
      <c r="H133" s="15"/>
      <c r="I133" s="15"/>
      <c r="J133" s="15"/>
      <c r="K133" s="15"/>
      <c r="L133" s="15"/>
      <c r="M133" s="14"/>
      <c r="Q133" s="1" t="s">
        <v>241</v>
      </c>
      <c r="AW133" s="11">
        <f t="shared" si="1"/>
        <v>0</v>
      </c>
      <c r="AY133" s="14"/>
      <c r="AZ133" s="14"/>
      <c r="BA133" s="14"/>
      <c r="BB133" s="14"/>
      <c r="BC133" s="15"/>
      <c r="BD133" s="15"/>
      <c r="BE133" s="15"/>
      <c r="BF133" s="15"/>
      <c r="BG133" s="15"/>
      <c r="BH133" s="15"/>
      <c r="BI133" s="15"/>
      <c r="BJ133" s="15"/>
      <c r="BK133" s="14"/>
    </row>
    <row r="134" spans="1:63" ht="30" customHeight="1" x14ac:dyDescent="0.3">
      <c r="A134" s="14"/>
      <c r="B134" s="14"/>
      <c r="C134" s="14"/>
      <c r="D134" s="14"/>
      <c r="E134" s="15"/>
      <c r="F134" s="15"/>
      <c r="G134" s="15"/>
      <c r="H134" s="15"/>
      <c r="I134" s="15"/>
      <c r="J134" s="15"/>
      <c r="K134" s="15"/>
      <c r="L134" s="15"/>
      <c r="M134" s="14"/>
      <c r="Q134" s="1" t="s">
        <v>241</v>
      </c>
      <c r="AW134" s="11">
        <f t="shared" ref="AW134:AW197" si="2">+L134-BJ134</f>
        <v>0</v>
      </c>
      <c r="AY134" s="14"/>
      <c r="AZ134" s="14"/>
      <c r="BA134" s="14"/>
      <c r="BB134" s="14"/>
      <c r="BC134" s="15"/>
      <c r="BD134" s="15"/>
      <c r="BE134" s="15"/>
      <c r="BF134" s="15"/>
      <c r="BG134" s="15"/>
      <c r="BH134" s="15"/>
      <c r="BI134" s="15"/>
      <c r="BJ134" s="15"/>
      <c r="BK134" s="14"/>
    </row>
    <row r="135" spans="1:63" ht="30" customHeight="1" x14ac:dyDescent="0.3">
      <c r="A135" s="14"/>
      <c r="B135" s="14"/>
      <c r="C135" s="14"/>
      <c r="D135" s="14"/>
      <c r="E135" s="15"/>
      <c r="F135" s="15"/>
      <c r="G135" s="15"/>
      <c r="H135" s="15"/>
      <c r="I135" s="15"/>
      <c r="J135" s="15"/>
      <c r="K135" s="15"/>
      <c r="L135" s="15"/>
      <c r="M135" s="14"/>
      <c r="Q135" s="1" t="s">
        <v>241</v>
      </c>
      <c r="AW135" s="11">
        <f t="shared" si="2"/>
        <v>0</v>
      </c>
      <c r="AY135" s="14"/>
      <c r="AZ135" s="14"/>
      <c r="BA135" s="14"/>
      <c r="BB135" s="14"/>
      <c r="BC135" s="15"/>
      <c r="BD135" s="15"/>
      <c r="BE135" s="15"/>
      <c r="BF135" s="15"/>
      <c r="BG135" s="15"/>
      <c r="BH135" s="15"/>
      <c r="BI135" s="15"/>
      <c r="BJ135" s="15"/>
      <c r="BK135" s="14"/>
    </row>
    <row r="136" spans="1:63" ht="30" customHeight="1" x14ac:dyDescent="0.3">
      <c r="A136" s="14"/>
      <c r="B136" s="14"/>
      <c r="C136" s="14"/>
      <c r="D136" s="14"/>
      <c r="E136" s="15"/>
      <c r="F136" s="15"/>
      <c r="G136" s="15"/>
      <c r="H136" s="15"/>
      <c r="I136" s="15"/>
      <c r="J136" s="15"/>
      <c r="K136" s="15"/>
      <c r="L136" s="15"/>
      <c r="M136" s="14"/>
      <c r="Q136" s="1" t="s">
        <v>241</v>
      </c>
      <c r="AW136" s="11">
        <f t="shared" si="2"/>
        <v>0</v>
      </c>
      <c r="AY136" s="14"/>
      <c r="AZ136" s="14"/>
      <c r="BA136" s="14"/>
      <c r="BB136" s="14"/>
      <c r="BC136" s="15"/>
      <c r="BD136" s="15"/>
      <c r="BE136" s="15"/>
      <c r="BF136" s="15"/>
      <c r="BG136" s="15"/>
      <c r="BH136" s="15"/>
      <c r="BI136" s="15"/>
      <c r="BJ136" s="15"/>
      <c r="BK136" s="14"/>
    </row>
    <row r="137" spans="1:63" ht="30" customHeight="1" x14ac:dyDescent="0.3">
      <c r="A137" s="14"/>
      <c r="B137" s="14"/>
      <c r="C137" s="14"/>
      <c r="D137" s="14"/>
      <c r="E137" s="15"/>
      <c r="F137" s="15"/>
      <c r="G137" s="15"/>
      <c r="H137" s="15"/>
      <c r="I137" s="15"/>
      <c r="J137" s="15"/>
      <c r="K137" s="15"/>
      <c r="L137" s="15"/>
      <c r="M137" s="14"/>
      <c r="Q137" s="1" t="s">
        <v>241</v>
      </c>
      <c r="AW137" s="11">
        <f t="shared" si="2"/>
        <v>0</v>
      </c>
      <c r="AY137" s="14"/>
      <c r="AZ137" s="14"/>
      <c r="BA137" s="14"/>
      <c r="BB137" s="14"/>
      <c r="BC137" s="15"/>
      <c r="BD137" s="15"/>
      <c r="BE137" s="15"/>
      <c r="BF137" s="15"/>
      <c r="BG137" s="15"/>
      <c r="BH137" s="15"/>
      <c r="BI137" s="15"/>
      <c r="BJ137" s="15"/>
      <c r="BK137" s="14"/>
    </row>
    <row r="138" spans="1:63" ht="30" customHeight="1" x14ac:dyDescent="0.3">
      <c r="A138" s="14"/>
      <c r="B138" s="14"/>
      <c r="C138" s="14"/>
      <c r="D138" s="14"/>
      <c r="E138" s="15"/>
      <c r="F138" s="15"/>
      <c r="G138" s="15"/>
      <c r="H138" s="15"/>
      <c r="I138" s="15"/>
      <c r="J138" s="15"/>
      <c r="K138" s="15"/>
      <c r="L138" s="15"/>
      <c r="M138" s="14"/>
      <c r="Q138" s="1" t="s">
        <v>241</v>
      </c>
      <c r="AW138" s="11">
        <f t="shared" si="2"/>
        <v>0</v>
      </c>
      <c r="AY138" s="14"/>
      <c r="AZ138" s="14"/>
      <c r="BA138" s="14"/>
      <c r="BB138" s="14"/>
      <c r="BC138" s="15"/>
      <c r="BD138" s="15"/>
      <c r="BE138" s="15"/>
      <c r="BF138" s="15"/>
      <c r="BG138" s="15"/>
      <c r="BH138" s="15"/>
      <c r="BI138" s="15"/>
      <c r="BJ138" s="15"/>
      <c r="BK138" s="14"/>
    </row>
    <row r="139" spans="1:63" ht="30" customHeight="1" x14ac:dyDescent="0.3">
      <c r="A139" s="14"/>
      <c r="B139" s="14"/>
      <c r="C139" s="14"/>
      <c r="D139" s="14"/>
      <c r="E139" s="15"/>
      <c r="F139" s="15"/>
      <c r="G139" s="15"/>
      <c r="H139" s="15"/>
      <c r="I139" s="15"/>
      <c r="J139" s="15"/>
      <c r="K139" s="15"/>
      <c r="L139" s="15"/>
      <c r="M139" s="14"/>
      <c r="Q139" s="1" t="s">
        <v>241</v>
      </c>
      <c r="AW139" s="11">
        <f t="shared" si="2"/>
        <v>0</v>
      </c>
      <c r="AY139" s="14"/>
      <c r="AZ139" s="14"/>
      <c r="BA139" s="14"/>
      <c r="BB139" s="14"/>
      <c r="BC139" s="15"/>
      <c r="BD139" s="15"/>
      <c r="BE139" s="15"/>
      <c r="BF139" s="15"/>
      <c r="BG139" s="15"/>
      <c r="BH139" s="15"/>
      <c r="BI139" s="15"/>
      <c r="BJ139" s="15"/>
      <c r="BK139" s="14"/>
    </row>
    <row r="140" spans="1:63" ht="30" customHeight="1" x14ac:dyDescent="0.3">
      <c r="A140" s="14"/>
      <c r="B140" s="14"/>
      <c r="C140" s="14"/>
      <c r="D140" s="14"/>
      <c r="E140" s="15"/>
      <c r="F140" s="15"/>
      <c r="G140" s="15"/>
      <c r="H140" s="15"/>
      <c r="I140" s="15"/>
      <c r="J140" s="15"/>
      <c r="K140" s="15"/>
      <c r="L140" s="15"/>
      <c r="M140" s="14"/>
      <c r="Q140" s="1" t="s">
        <v>241</v>
      </c>
      <c r="AW140" s="11">
        <f t="shared" si="2"/>
        <v>0</v>
      </c>
      <c r="AY140" s="14"/>
      <c r="AZ140" s="14"/>
      <c r="BA140" s="14"/>
      <c r="BB140" s="14"/>
      <c r="BC140" s="15"/>
      <c r="BD140" s="15"/>
      <c r="BE140" s="15"/>
      <c r="BF140" s="15"/>
      <c r="BG140" s="15"/>
      <c r="BH140" s="15"/>
      <c r="BI140" s="15"/>
      <c r="BJ140" s="15"/>
      <c r="BK140" s="14"/>
    </row>
    <row r="141" spans="1:63" ht="30" customHeight="1" x14ac:dyDescent="0.3">
      <c r="A141" s="16" t="s">
        <v>79</v>
      </c>
      <c r="B141" s="14"/>
      <c r="C141" s="14"/>
      <c r="D141" s="14"/>
      <c r="E141" s="15"/>
      <c r="F141" s="15"/>
      <c r="G141" s="15"/>
      <c r="H141" s="15"/>
      <c r="I141" s="15"/>
      <c r="J141" s="15"/>
      <c r="K141" s="15"/>
      <c r="L141" s="15"/>
      <c r="M141" s="14"/>
      <c r="N141" t="s">
        <v>80</v>
      </c>
      <c r="AW141" s="11">
        <f t="shared" si="2"/>
        <v>0</v>
      </c>
      <c r="AY141" s="16" t="s">
        <v>79</v>
      </c>
      <c r="AZ141" s="14"/>
      <c r="BA141" s="14"/>
      <c r="BB141" s="14"/>
      <c r="BC141" s="15"/>
      <c r="BD141" s="15"/>
      <c r="BE141" s="15"/>
      <c r="BF141" s="15"/>
      <c r="BG141" s="15"/>
      <c r="BH141" s="15"/>
      <c r="BI141" s="15"/>
      <c r="BJ141" s="15"/>
      <c r="BK141" s="14"/>
    </row>
    <row r="142" spans="1:63" ht="30" customHeight="1" x14ac:dyDescent="0.3">
      <c r="A142" s="16" t="s">
        <v>260</v>
      </c>
      <c r="B142" s="16" t="s">
        <v>52</v>
      </c>
      <c r="C142" s="14"/>
      <c r="D142" s="14"/>
      <c r="E142" s="15"/>
      <c r="F142" s="15"/>
      <c r="G142" s="15"/>
      <c r="H142" s="15"/>
      <c r="I142" s="15"/>
      <c r="J142" s="15"/>
      <c r="K142" s="15"/>
      <c r="L142" s="15"/>
      <c r="M142" s="14"/>
      <c r="N142" s="3"/>
      <c r="O142" s="3"/>
      <c r="P142" s="3"/>
      <c r="Q142" s="2" t="s">
        <v>261</v>
      </c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11">
        <f t="shared" si="2"/>
        <v>0</v>
      </c>
      <c r="AY142" s="16" t="s">
        <v>260</v>
      </c>
      <c r="AZ142" s="16" t="s">
        <v>52</v>
      </c>
      <c r="BA142" s="14"/>
      <c r="BB142" s="14"/>
      <c r="BC142" s="15"/>
      <c r="BD142" s="15"/>
      <c r="BE142" s="15"/>
      <c r="BF142" s="15"/>
      <c r="BG142" s="15"/>
      <c r="BH142" s="15"/>
      <c r="BI142" s="15"/>
      <c r="BJ142" s="15"/>
      <c r="BK142" s="14"/>
    </row>
    <row r="143" spans="1:63" ht="30" customHeight="1" x14ac:dyDescent="0.3">
      <c r="A143" s="16" t="s">
        <v>262</v>
      </c>
      <c r="B143" s="16" t="s">
        <v>263</v>
      </c>
      <c r="C143" s="16" t="s">
        <v>111</v>
      </c>
      <c r="D143" s="14"/>
      <c r="E143" s="15"/>
      <c r="F143" s="15"/>
      <c r="G143" s="15"/>
      <c r="H143" s="15"/>
      <c r="I143" s="15"/>
      <c r="J143" s="15"/>
      <c r="K143" s="15"/>
      <c r="L143" s="15"/>
      <c r="M143" s="16" t="s">
        <v>264</v>
      </c>
      <c r="N143" s="2" t="s">
        <v>265</v>
      </c>
      <c r="O143" s="2" t="s">
        <v>52</v>
      </c>
      <c r="P143" s="2" t="s">
        <v>52</v>
      </c>
      <c r="Q143" s="2" t="s">
        <v>261</v>
      </c>
      <c r="R143" s="2" t="s">
        <v>65</v>
      </c>
      <c r="S143" s="2" t="s">
        <v>66</v>
      </c>
      <c r="T143" s="2" t="s">
        <v>66</v>
      </c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2" t="s">
        <v>52</v>
      </c>
      <c r="AS143" s="2" t="s">
        <v>52</v>
      </c>
      <c r="AT143" s="3"/>
      <c r="AU143" s="2" t="s">
        <v>266</v>
      </c>
      <c r="AV143" s="3">
        <v>76</v>
      </c>
      <c r="AW143" s="11">
        <f t="shared" si="2"/>
        <v>0</v>
      </c>
      <c r="AY143" s="16" t="s">
        <v>262</v>
      </c>
      <c r="AZ143" s="16" t="s">
        <v>263</v>
      </c>
      <c r="BA143" s="16" t="s">
        <v>111</v>
      </c>
      <c r="BB143" s="14"/>
      <c r="BC143" s="15"/>
      <c r="BD143" s="15"/>
      <c r="BE143" s="15"/>
      <c r="BF143" s="15"/>
      <c r="BG143" s="15"/>
      <c r="BH143" s="15"/>
      <c r="BI143" s="15"/>
      <c r="BJ143" s="15"/>
      <c r="BK143" s="16"/>
    </row>
    <row r="144" spans="1:63" ht="30" customHeight="1" x14ac:dyDescent="0.3">
      <c r="A144" s="16" t="s">
        <v>267</v>
      </c>
      <c r="B144" s="16" t="s">
        <v>268</v>
      </c>
      <c r="C144" s="16" t="s">
        <v>111</v>
      </c>
      <c r="D144" s="14"/>
      <c r="E144" s="15"/>
      <c r="F144" s="15"/>
      <c r="G144" s="15"/>
      <c r="H144" s="15"/>
      <c r="I144" s="15"/>
      <c r="J144" s="15"/>
      <c r="K144" s="15"/>
      <c r="L144" s="15"/>
      <c r="M144" s="16" t="s">
        <v>269</v>
      </c>
      <c r="N144" s="2" t="s">
        <v>270</v>
      </c>
      <c r="O144" s="2" t="s">
        <v>52</v>
      </c>
      <c r="P144" s="2" t="s">
        <v>52</v>
      </c>
      <c r="Q144" s="2" t="s">
        <v>261</v>
      </c>
      <c r="R144" s="2" t="s">
        <v>65</v>
      </c>
      <c r="S144" s="2" t="s">
        <v>66</v>
      </c>
      <c r="T144" s="2" t="s">
        <v>66</v>
      </c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2" t="s">
        <v>52</v>
      </c>
      <c r="AS144" s="2" t="s">
        <v>52</v>
      </c>
      <c r="AT144" s="3"/>
      <c r="AU144" s="2" t="s">
        <v>271</v>
      </c>
      <c r="AV144" s="3">
        <v>77</v>
      </c>
      <c r="AW144" s="11">
        <f t="shared" si="2"/>
        <v>0</v>
      </c>
      <c r="AY144" s="16" t="s">
        <v>267</v>
      </c>
      <c r="AZ144" s="16" t="s">
        <v>268</v>
      </c>
      <c r="BA144" s="16" t="s">
        <v>111</v>
      </c>
      <c r="BB144" s="14"/>
      <c r="BC144" s="15"/>
      <c r="BD144" s="15"/>
      <c r="BE144" s="15"/>
      <c r="BF144" s="15"/>
      <c r="BG144" s="15"/>
      <c r="BH144" s="15"/>
      <c r="BI144" s="15"/>
      <c r="BJ144" s="15"/>
      <c r="BK144" s="16"/>
    </row>
    <row r="145" spans="1:63" ht="30" customHeight="1" x14ac:dyDescent="0.3">
      <c r="A145" s="16" t="s">
        <v>272</v>
      </c>
      <c r="B145" s="16" t="s">
        <v>273</v>
      </c>
      <c r="C145" s="16" t="s">
        <v>111</v>
      </c>
      <c r="D145" s="14"/>
      <c r="E145" s="15"/>
      <c r="F145" s="15"/>
      <c r="G145" s="15"/>
      <c r="H145" s="15"/>
      <c r="I145" s="15"/>
      <c r="J145" s="15"/>
      <c r="K145" s="15"/>
      <c r="L145" s="15"/>
      <c r="M145" s="16" t="s">
        <v>274</v>
      </c>
      <c r="N145" s="2" t="s">
        <v>275</v>
      </c>
      <c r="O145" s="2" t="s">
        <v>52</v>
      </c>
      <c r="P145" s="2" t="s">
        <v>52</v>
      </c>
      <c r="Q145" s="2" t="s">
        <v>261</v>
      </c>
      <c r="R145" s="2" t="s">
        <v>65</v>
      </c>
      <c r="S145" s="2" t="s">
        <v>66</v>
      </c>
      <c r="T145" s="2" t="s">
        <v>66</v>
      </c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2" t="s">
        <v>52</v>
      </c>
      <c r="AS145" s="2" t="s">
        <v>52</v>
      </c>
      <c r="AT145" s="3"/>
      <c r="AU145" s="2" t="s">
        <v>276</v>
      </c>
      <c r="AV145" s="3">
        <v>78</v>
      </c>
      <c r="AW145" s="11">
        <f t="shared" si="2"/>
        <v>0</v>
      </c>
      <c r="AY145" s="16" t="s">
        <v>272</v>
      </c>
      <c r="AZ145" s="16" t="s">
        <v>273</v>
      </c>
      <c r="BA145" s="16" t="s">
        <v>111</v>
      </c>
      <c r="BB145" s="14"/>
      <c r="BC145" s="15"/>
      <c r="BD145" s="15"/>
      <c r="BE145" s="15"/>
      <c r="BF145" s="15"/>
      <c r="BG145" s="15"/>
      <c r="BH145" s="15"/>
      <c r="BI145" s="15"/>
      <c r="BJ145" s="15"/>
      <c r="BK145" s="16"/>
    </row>
    <row r="146" spans="1:63" ht="30" customHeight="1" x14ac:dyDescent="0.3">
      <c r="A146" s="16" t="s">
        <v>277</v>
      </c>
      <c r="B146" s="16" t="s">
        <v>278</v>
      </c>
      <c r="C146" s="16" t="s">
        <v>111</v>
      </c>
      <c r="D146" s="14"/>
      <c r="E146" s="15"/>
      <c r="F146" s="15"/>
      <c r="G146" s="15"/>
      <c r="H146" s="15"/>
      <c r="I146" s="15"/>
      <c r="J146" s="15"/>
      <c r="K146" s="15"/>
      <c r="L146" s="15"/>
      <c r="M146" s="16" t="s">
        <v>279</v>
      </c>
      <c r="N146" s="2" t="s">
        <v>280</v>
      </c>
      <c r="O146" s="2" t="s">
        <v>52</v>
      </c>
      <c r="P146" s="2" t="s">
        <v>52</v>
      </c>
      <c r="Q146" s="2" t="s">
        <v>261</v>
      </c>
      <c r="R146" s="2" t="s">
        <v>65</v>
      </c>
      <c r="S146" s="2" t="s">
        <v>66</v>
      </c>
      <c r="T146" s="2" t="s">
        <v>66</v>
      </c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2" t="s">
        <v>52</v>
      </c>
      <c r="AS146" s="2" t="s">
        <v>52</v>
      </c>
      <c r="AT146" s="3"/>
      <c r="AU146" s="2" t="s">
        <v>281</v>
      </c>
      <c r="AV146" s="3">
        <v>79</v>
      </c>
      <c r="AW146" s="11">
        <f t="shared" si="2"/>
        <v>0</v>
      </c>
      <c r="AY146" s="16" t="s">
        <v>277</v>
      </c>
      <c r="AZ146" s="16" t="s">
        <v>278</v>
      </c>
      <c r="BA146" s="16" t="s">
        <v>111</v>
      </c>
      <c r="BB146" s="14"/>
      <c r="BC146" s="15"/>
      <c r="BD146" s="15"/>
      <c r="BE146" s="15"/>
      <c r="BF146" s="15"/>
      <c r="BG146" s="15"/>
      <c r="BH146" s="15"/>
      <c r="BI146" s="15"/>
      <c r="BJ146" s="15"/>
      <c r="BK146" s="16"/>
    </row>
    <row r="147" spans="1:63" ht="30" customHeight="1" x14ac:dyDescent="0.3">
      <c r="A147" s="16" t="s">
        <v>282</v>
      </c>
      <c r="B147" s="16" t="s">
        <v>283</v>
      </c>
      <c r="C147" s="16" t="s">
        <v>111</v>
      </c>
      <c r="D147" s="14"/>
      <c r="E147" s="15"/>
      <c r="F147" s="15"/>
      <c r="G147" s="15"/>
      <c r="H147" s="15"/>
      <c r="I147" s="15"/>
      <c r="J147" s="15"/>
      <c r="K147" s="15"/>
      <c r="L147" s="15"/>
      <c r="M147" s="16" t="s">
        <v>284</v>
      </c>
      <c r="N147" s="2" t="s">
        <v>285</v>
      </c>
      <c r="O147" s="2" t="s">
        <v>52</v>
      </c>
      <c r="P147" s="2" t="s">
        <v>52</v>
      </c>
      <c r="Q147" s="2" t="s">
        <v>261</v>
      </c>
      <c r="R147" s="2" t="s">
        <v>65</v>
      </c>
      <c r="S147" s="2" t="s">
        <v>66</v>
      </c>
      <c r="T147" s="2" t="s">
        <v>66</v>
      </c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2" t="s">
        <v>52</v>
      </c>
      <c r="AS147" s="2" t="s">
        <v>52</v>
      </c>
      <c r="AT147" s="3"/>
      <c r="AU147" s="2" t="s">
        <v>286</v>
      </c>
      <c r="AV147" s="3">
        <v>80</v>
      </c>
      <c r="AW147" s="11">
        <f t="shared" si="2"/>
        <v>0</v>
      </c>
      <c r="AY147" s="16" t="s">
        <v>282</v>
      </c>
      <c r="AZ147" s="16" t="s">
        <v>283</v>
      </c>
      <c r="BA147" s="16" t="s">
        <v>111</v>
      </c>
      <c r="BB147" s="14"/>
      <c r="BC147" s="15"/>
      <c r="BD147" s="15"/>
      <c r="BE147" s="15"/>
      <c r="BF147" s="15"/>
      <c r="BG147" s="15"/>
      <c r="BH147" s="15"/>
      <c r="BI147" s="15"/>
      <c r="BJ147" s="15"/>
      <c r="BK147" s="16"/>
    </row>
    <row r="148" spans="1:63" ht="30" customHeight="1" x14ac:dyDescent="0.3">
      <c r="A148" s="16" t="s">
        <v>287</v>
      </c>
      <c r="B148" s="16" t="s">
        <v>273</v>
      </c>
      <c r="C148" s="16" t="s">
        <v>111</v>
      </c>
      <c r="D148" s="14"/>
      <c r="E148" s="15"/>
      <c r="F148" s="15"/>
      <c r="G148" s="15"/>
      <c r="H148" s="15"/>
      <c r="I148" s="15"/>
      <c r="J148" s="15"/>
      <c r="K148" s="15"/>
      <c r="L148" s="15"/>
      <c r="M148" s="16" t="s">
        <v>288</v>
      </c>
      <c r="N148" s="2" t="s">
        <v>289</v>
      </c>
      <c r="O148" s="2" t="s">
        <v>52</v>
      </c>
      <c r="P148" s="2" t="s">
        <v>52</v>
      </c>
      <c r="Q148" s="2" t="s">
        <v>261</v>
      </c>
      <c r="R148" s="2" t="s">
        <v>65</v>
      </c>
      <c r="S148" s="2" t="s">
        <v>66</v>
      </c>
      <c r="T148" s="2" t="s">
        <v>66</v>
      </c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2" t="s">
        <v>52</v>
      </c>
      <c r="AS148" s="2" t="s">
        <v>52</v>
      </c>
      <c r="AT148" s="3"/>
      <c r="AU148" s="2" t="s">
        <v>290</v>
      </c>
      <c r="AV148" s="3">
        <v>83</v>
      </c>
      <c r="AW148" s="11">
        <f t="shared" si="2"/>
        <v>0</v>
      </c>
      <c r="AY148" s="16" t="s">
        <v>287</v>
      </c>
      <c r="AZ148" s="16" t="s">
        <v>273</v>
      </c>
      <c r="BA148" s="16" t="s">
        <v>111</v>
      </c>
      <c r="BB148" s="14"/>
      <c r="BC148" s="15"/>
      <c r="BD148" s="15"/>
      <c r="BE148" s="15"/>
      <c r="BF148" s="15"/>
      <c r="BG148" s="15"/>
      <c r="BH148" s="15"/>
      <c r="BI148" s="15"/>
      <c r="BJ148" s="15"/>
      <c r="BK148" s="16"/>
    </row>
    <row r="149" spans="1:63" ht="30" customHeight="1" x14ac:dyDescent="0.3">
      <c r="A149" s="16" t="s">
        <v>291</v>
      </c>
      <c r="B149" s="16" t="s">
        <v>268</v>
      </c>
      <c r="C149" s="16" t="s">
        <v>111</v>
      </c>
      <c r="D149" s="14"/>
      <c r="E149" s="15"/>
      <c r="F149" s="15"/>
      <c r="G149" s="15"/>
      <c r="H149" s="15"/>
      <c r="I149" s="15"/>
      <c r="J149" s="15"/>
      <c r="K149" s="15"/>
      <c r="L149" s="15"/>
      <c r="M149" s="16" t="s">
        <v>292</v>
      </c>
      <c r="N149" s="2" t="s">
        <v>293</v>
      </c>
      <c r="O149" s="2" t="s">
        <v>52</v>
      </c>
      <c r="P149" s="2" t="s">
        <v>52</v>
      </c>
      <c r="Q149" s="2" t="s">
        <v>261</v>
      </c>
      <c r="R149" s="2" t="s">
        <v>65</v>
      </c>
      <c r="S149" s="2" t="s">
        <v>66</v>
      </c>
      <c r="T149" s="2" t="s">
        <v>66</v>
      </c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2" t="s">
        <v>52</v>
      </c>
      <c r="AS149" s="2" t="s">
        <v>52</v>
      </c>
      <c r="AT149" s="3"/>
      <c r="AU149" s="2" t="s">
        <v>294</v>
      </c>
      <c r="AV149" s="3">
        <v>84</v>
      </c>
      <c r="AW149" s="11">
        <f t="shared" si="2"/>
        <v>0</v>
      </c>
      <c r="AY149" s="16" t="s">
        <v>291</v>
      </c>
      <c r="AZ149" s="16" t="s">
        <v>268</v>
      </c>
      <c r="BA149" s="16" t="s">
        <v>111</v>
      </c>
      <c r="BB149" s="14"/>
      <c r="BC149" s="15"/>
      <c r="BD149" s="15"/>
      <c r="BE149" s="15"/>
      <c r="BF149" s="15"/>
      <c r="BG149" s="15"/>
      <c r="BH149" s="15"/>
      <c r="BI149" s="15"/>
      <c r="BJ149" s="15"/>
      <c r="BK149" s="16"/>
    </row>
    <row r="150" spans="1:63" ht="30" customHeight="1" x14ac:dyDescent="0.3">
      <c r="A150" s="16" t="s">
        <v>295</v>
      </c>
      <c r="B150" s="16" t="s">
        <v>296</v>
      </c>
      <c r="C150" s="16" t="s">
        <v>111</v>
      </c>
      <c r="D150" s="14"/>
      <c r="E150" s="15"/>
      <c r="F150" s="15"/>
      <c r="G150" s="15"/>
      <c r="H150" s="15"/>
      <c r="I150" s="15"/>
      <c r="J150" s="15"/>
      <c r="K150" s="15"/>
      <c r="L150" s="15"/>
      <c r="M150" s="16" t="s">
        <v>297</v>
      </c>
      <c r="N150" s="2" t="s">
        <v>298</v>
      </c>
      <c r="O150" s="2" t="s">
        <v>52</v>
      </c>
      <c r="P150" s="2" t="s">
        <v>52</v>
      </c>
      <c r="Q150" s="2" t="s">
        <v>261</v>
      </c>
      <c r="R150" s="2" t="s">
        <v>66</v>
      </c>
      <c r="S150" s="2" t="s">
        <v>66</v>
      </c>
      <c r="T150" s="2" t="s">
        <v>65</v>
      </c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2" t="s">
        <v>52</v>
      </c>
      <c r="AS150" s="2" t="s">
        <v>52</v>
      </c>
      <c r="AT150" s="3"/>
      <c r="AU150" s="2" t="s">
        <v>299</v>
      </c>
      <c r="AV150" s="3">
        <v>202</v>
      </c>
      <c r="AW150" s="11">
        <f t="shared" si="2"/>
        <v>0</v>
      </c>
      <c r="AY150" s="16" t="s">
        <v>295</v>
      </c>
      <c r="AZ150" s="16" t="s">
        <v>296</v>
      </c>
      <c r="BA150" s="16" t="s">
        <v>111</v>
      </c>
      <c r="BB150" s="14"/>
      <c r="BC150" s="15"/>
      <c r="BD150" s="15"/>
      <c r="BE150" s="15"/>
      <c r="BF150" s="15"/>
      <c r="BG150" s="15"/>
      <c r="BH150" s="15"/>
      <c r="BI150" s="15"/>
      <c r="BJ150" s="15"/>
      <c r="BK150" s="16"/>
    </row>
    <row r="151" spans="1:63" ht="30" customHeight="1" x14ac:dyDescent="0.3">
      <c r="A151" s="16" t="s">
        <v>300</v>
      </c>
      <c r="B151" s="16" t="s">
        <v>301</v>
      </c>
      <c r="C151" s="16" t="s">
        <v>183</v>
      </c>
      <c r="D151" s="14"/>
      <c r="E151" s="15"/>
      <c r="F151" s="15"/>
      <c r="G151" s="15"/>
      <c r="H151" s="15"/>
      <c r="I151" s="15"/>
      <c r="J151" s="15"/>
      <c r="K151" s="15"/>
      <c r="L151" s="15"/>
      <c r="M151" s="16" t="s">
        <v>302</v>
      </c>
      <c r="N151" s="2" t="s">
        <v>303</v>
      </c>
      <c r="O151" s="2" t="s">
        <v>52</v>
      </c>
      <c r="P151" s="2" t="s">
        <v>52</v>
      </c>
      <c r="Q151" s="2" t="s">
        <v>261</v>
      </c>
      <c r="R151" s="2" t="s">
        <v>66</v>
      </c>
      <c r="S151" s="2" t="s">
        <v>66</v>
      </c>
      <c r="T151" s="2" t="s">
        <v>65</v>
      </c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2" t="s">
        <v>52</v>
      </c>
      <c r="AS151" s="2" t="s">
        <v>52</v>
      </c>
      <c r="AT151" s="3"/>
      <c r="AU151" s="2" t="s">
        <v>304</v>
      </c>
      <c r="AV151" s="3">
        <v>60</v>
      </c>
      <c r="AW151" s="11">
        <f t="shared" si="2"/>
        <v>0</v>
      </c>
      <c r="AY151" s="16" t="s">
        <v>300</v>
      </c>
      <c r="AZ151" s="16" t="s">
        <v>301</v>
      </c>
      <c r="BA151" s="16" t="s">
        <v>183</v>
      </c>
      <c r="BB151" s="14"/>
      <c r="BC151" s="15"/>
      <c r="BD151" s="15"/>
      <c r="BE151" s="15"/>
      <c r="BF151" s="15"/>
      <c r="BG151" s="15"/>
      <c r="BH151" s="15"/>
      <c r="BI151" s="15"/>
      <c r="BJ151" s="15"/>
      <c r="BK151" s="16"/>
    </row>
    <row r="152" spans="1:63" ht="30" customHeight="1" x14ac:dyDescent="0.3">
      <c r="A152" s="16" t="s">
        <v>300</v>
      </c>
      <c r="B152" s="16" t="s">
        <v>305</v>
      </c>
      <c r="C152" s="16" t="s">
        <v>183</v>
      </c>
      <c r="D152" s="14"/>
      <c r="E152" s="15"/>
      <c r="F152" s="15"/>
      <c r="G152" s="15"/>
      <c r="H152" s="15"/>
      <c r="I152" s="15"/>
      <c r="J152" s="15"/>
      <c r="K152" s="15"/>
      <c r="L152" s="15"/>
      <c r="M152" s="16" t="s">
        <v>306</v>
      </c>
      <c r="N152" s="2" t="s">
        <v>307</v>
      </c>
      <c r="O152" s="2" t="s">
        <v>52</v>
      </c>
      <c r="P152" s="2" t="s">
        <v>52</v>
      </c>
      <c r="Q152" s="2" t="s">
        <v>261</v>
      </c>
      <c r="R152" s="2" t="s">
        <v>66</v>
      </c>
      <c r="S152" s="2" t="s">
        <v>66</v>
      </c>
      <c r="T152" s="2" t="s">
        <v>65</v>
      </c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2" t="s">
        <v>52</v>
      </c>
      <c r="AS152" s="2" t="s">
        <v>52</v>
      </c>
      <c r="AT152" s="3"/>
      <c r="AU152" s="2" t="s">
        <v>308</v>
      </c>
      <c r="AV152" s="3">
        <v>64</v>
      </c>
      <c r="AW152" s="11">
        <f t="shared" si="2"/>
        <v>0</v>
      </c>
      <c r="AY152" s="16" t="s">
        <v>300</v>
      </c>
      <c r="AZ152" s="16" t="s">
        <v>305</v>
      </c>
      <c r="BA152" s="16" t="s">
        <v>183</v>
      </c>
      <c r="BB152" s="14"/>
      <c r="BC152" s="15"/>
      <c r="BD152" s="15"/>
      <c r="BE152" s="15"/>
      <c r="BF152" s="15"/>
      <c r="BG152" s="15"/>
      <c r="BH152" s="15"/>
      <c r="BI152" s="15"/>
      <c r="BJ152" s="15"/>
      <c r="BK152" s="16"/>
    </row>
    <row r="153" spans="1:63" ht="30" customHeight="1" x14ac:dyDescent="0.3">
      <c r="A153" s="16" t="s">
        <v>300</v>
      </c>
      <c r="B153" s="16" t="s">
        <v>309</v>
      </c>
      <c r="C153" s="16" t="s">
        <v>183</v>
      </c>
      <c r="D153" s="14"/>
      <c r="E153" s="15"/>
      <c r="F153" s="15"/>
      <c r="G153" s="15"/>
      <c r="H153" s="15"/>
      <c r="I153" s="15"/>
      <c r="J153" s="15"/>
      <c r="K153" s="15"/>
      <c r="L153" s="15"/>
      <c r="M153" s="16" t="s">
        <v>310</v>
      </c>
      <c r="N153" s="2" t="s">
        <v>311</v>
      </c>
      <c r="O153" s="2" t="s">
        <v>52</v>
      </c>
      <c r="P153" s="2" t="s">
        <v>52</v>
      </c>
      <c r="Q153" s="2" t="s">
        <v>261</v>
      </c>
      <c r="R153" s="2" t="s">
        <v>66</v>
      </c>
      <c r="S153" s="2" t="s">
        <v>66</v>
      </c>
      <c r="T153" s="2" t="s">
        <v>65</v>
      </c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2" t="s">
        <v>52</v>
      </c>
      <c r="AS153" s="2" t="s">
        <v>52</v>
      </c>
      <c r="AT153" s="3"/>
      <c r="AU153" s="2" t="s">
        <v>312</v>
      </c>
      <c r="AV153" s="3">
        <v>61</v>
      </c>
      <c r="AW153" s="11">
        <f t="shared" si="2"/>
        <v>0</v>
      </c>
      <c r="AY153" s="16" t="s">
        <v>300</v>
      </c>
      <c r="AZ153" s="16" t="s">
        <v>309</v>
      </c>
      <c r="BA153" s="16" t="s">
        <v>183</v>
      </c>
      <c r="BB153" s="14"/>
      <c r="BC153" s="15"/>
      <c r="BD153" s="15"/>
      <c r="BE153" s="15"/>
      <c r="BF153" s="15"/>
      <c r="BG153" s="15"/>
      <c r="BH153" s="15"/>
      <c r="BI153" s="15"/>
      <c r="BJ153" s="15"/>
      <c r="BK153" s="16"/>
    </row>
    <row r="154" spans="1:63" ht="30" customHeight="1" x14ac:dyDescent="0.3">
      <c r="A154" s="16" t="s">
        <v>300</v>
      </c>
      <c r="B154" s="16" t="s">
        <v>313</v>
      </c>
      <c r="C154" s="16" t="s">
        <v>183</v>
      </c>
      <c r="D154" s="14"/>
      <c r="E154" s="15"/>
      <c r="F154" s="15"/>
      <c r="G154" s="15"/>
      <c r="H154" s="15"/>
      <c r="I154" s="15"/>
      <c r="J154" s="15"/>
      <c r="K154" s="15"/>
      <c r="L154" s="15"/>
      <c r="M154" s="16" t="s">
        <v>314</v>
      </c>
      <c r="N154" s="2" t="s">
        <v>315</v>
      </c>
      <c r="O154" s="2" t="s">
        <v>52</v>
      </c>
      <c r="P154" s="2" t="s">
        <v>52</v>
      </c>
      <c r="Q154" s="2" t="s">
        <v>261</v>
      </c>
      <c r="R154" s="2" t="s">
        <v>66</v>
      </c>
      <c r="S154" s="2" t="s">
        <v>66</v>
      </c>
      <c r="T154" s="2" t="s">
        <v>65</v>
      </c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2" t="s">
        <v>52</v>
      </c>
      <c r="AS154" s="2" t="s">
        <v>52</v>
      </c>
      <c r="AT154" s="3"/>
      <c r="AU154" s="2" t="s">
        <v>316</v>
      </c>
      <c r="AV154" s="3">
        <v>62</v>
      </c>
      <c r="AW154" s="11">
        <f t="shared" si="2"/>
        <v>0</v>
      </c>
      <c r="AY154" s="16" t="s">
        <v>300</v>
      </c>
      <c r="AZ154" s="16" t="s">
        <v>313</v>
      </c>
      <c r="BA154" s="16" t="s">
        <v>183</v>
      </c>
      <c r="BB154" s="14"/>
      <c r="BC154" s="15"/>
      <c r="BD154" s="15"/>
      <c r="BE154" s="15"/>
      <c r="BF154" s="15"/>
      <c r="BG154" s="15"/>
      <c r="BH154" s="15"/>
      <c r="BI154" s="15"/>
      <c r="BJ154" s="15"/>
      <c r="BK154" s="16"/>
    </row>
    <row r="155" spans="1:63" ht="30" customHeight="1" x14ac:dyDescent="0.3">
      <c r="A155" s="16" t="s">
        <v>317</v>
      </c>
      <c r="B155" s="16" t="s">
        <v>318</v>
      </c>
      <c r="C155" s="16" t="s">
        <v>319</v>
      </c>
      <c r="D155" s="14"/>
      <c r="E155" s="15"/>
      <c r="F155" s="15"/>
      <c r="G155" s="15"/>
      <c r="H155" s="15"/>
      <c r="I155" s="15"/>
      <c r="J155" s="15"/>
      <c r="K155" s="15"/>
      <c r="L155" s="15"/>
      <c r="M155" s="16" t="s">
        <v>320</v>
      </c>
      <c r="N155" s="2" t="s">
        <v>321</v>
      </c>
      <c r="O155" s="2" t="s">
        <v>52</v>
      </c>
      <c r="P155" s="2" t="s">
        <v>52</v>
      </c>
      <c r="Q155" s="2" t="s">
        <v>261</v>
      </c>
      <c r="R155" s="2" t="s">
        <v>66</v>
      </c>
      <c r="S155" s="2" t="s">
        <v>66</v>
      </c>
      <c r="T155" s="2" t="s">
        <v>65</v>
      </c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2" t="s">
        <v>52</v>
      </c>
      <c r="AS155" s="2" t="s">
        <v>52</v>
      </c>
      <c r="AT155" s="3"/>
      <c r="AU155" s="2" t="s">
        <v>322</v>
      </c>
      <c r="AV155" s="3">
        <v>65</v>
      </c>
      <c r="AW155" s="11">
        <f t="shared" si="2"/>
        <v>0</v>
      </c>
      <c r="AY155" s="16" t="s">
        <v>317</v>
      </c>
      <c r="AZ155" s="16" t="s">
        <v>318</v>
      </c>
      <c r="BA155" s="16" t="s">
        <v>319</v>
      </c>
      <c r="BB155" s="14"/>
      <c r="BC155" s="15"/>
      <c r="BD155" s="15"/>
      <c r="BE155" s="15"/>
      <c r="BF155" s="15"/>
      <c r="BG155" s="15"/>
      <c r="BH155" s="15"/>
      <c r="BI155" s="15"/>
      <c r="BJ155" s="15"/>
      <c r="BK155" s="16"/>
    </row>
    <row r="156" spans="1:63" ht="30" customHeight="1" x14ac:dyDescent="0.3">
      <c r="A156" s="16" t="s">
        <v>323</v>
      </c>
      <c r="B156" s="16" t="s">
        <v>324</v>
      </c>
      <c r="C156" s="16" t="s">
        <v>70</v>
      </c>
      <c r="D156" s="14"/>
      <c r="E156" s="15"/>
      <c r="F156" s="15"/>
      <c r="G156" s="15"/>
      <c r="H156" s="15"/>
      <c r="I156" s="15"/>
      <c r="J156" s="15"/>
      <c r="K156" s="15"/>
      <c r="L156" s="15"/>
      <c r="M156" s="16" t="s">
        <v>325</v>
      </c>
      <c r="N156" s="2" t="s">
        <v>326</v>
      </c>
      <c r="O156" s="2" t="s">
        <v>52</v>
      </c>
      <c r="P156" s="2" t="s">
        <v>52</v>
      </c>
      <c r="Q156" s="2" t="s">
        <v>261</v>
      </c>
      <c r="R156" s="2" t="s">
        <v>66</v>
      </c>
      <c r="S156" s="2" t="s">
        <v>66</v>
      </c>
      <c r="T156" s="2" t="s">
        <v>65</v>
      </c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2" t="s">
        <v>52</v>
      </c>
      <c r="AS156" s="2" t="s">
        <v>52</v>
      </c>
      <c r="AT156" s="3"/>
      <c r="AU156" s="2" t="s">
        <v>327</v>
      </c>
      <c r="AV156" s="3">
        <v>67</v>
      </c>
      <c r="AW156" s="11">
        <f t="shared" si="2"/>
        <v>0</v>
      </c>
      <c r="AY156" s="16" t="s">
        <v>323</v>
      </c>
      <c r="AZ156" s="16" t="s">
        <v>324</v>
      </c>
      <c r="BA156" s="16" t="s">
        <v>70</v>
      </c>
      <c r="BB156" s="14"/>
      <c r="BC156" s="15"/>
      <c r="BD156" s="15"/>
      <c r="BE156" s="15"/>
      <c r="BF156" s="15"/>
      <c r="BG156" s="15"/>
      <c r="BH156" s="15"/>
      <c r="BI156" s="15"/>
      <c r="BJ156" s="15"/>
      <c r="BK156" s="16"/>
    </row>
    <row r="157" spans="1:63" ht="30" customHeight="1" x14ac:dyDescent="0.3">
      <c r="A157" s="16" t="s">
        <v>328</v>
      </c>
      <c r="B157" s="16" t="s">
        <v>324</v>
      </c>
      <c r="C157" s="16" t="s">
        <v>70</v>
      </c>
      <c r="D157" s="14"/>
      <c r="E157" s="15"/>
      <c r="F157" s="15"/>
      <c r="G157" s="15"/>
      <c r="H157" s="15"/>
      <c r="I157" s="15"/>
      <c r="J157" s="15"/>
      <c r="K157" s="15"/>
      <c r="L157" s="15"/>
      <c r="M157" s="16" t="s">
        <v>329</v>
      </c>
      <c r="N157" s="2" t="s">
        <v>330</v>
      </c>
      <c r="O157" s="2" t="s">
        <v>52</v>
      </c>
      <c r="P157" s="2" t="s">
        <v>52</v>
      </c>
      <c r="Q157" s="2" t="s">
        <v>261</v>
      </c>
      <c r="R157" s="2" t="s">
        <v>66</v>
      </c>
      <c r="S157" s="2" t="s">
        <v>66</v>
      </c>
      <c r="T157" s="2" t="s">
        <v>65</v>
      </c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2" t="s">
        <v>52</v>
      </c>
      <c r="AS157" s="2" t="s">
        <v>52</v>
      </c>
      <c r="AT157" s="3"/>
      <c r="AU157" s="2" t="s">
        <v>331</v>
      </c>
      <c r="AV157" s="3">
        <v>69</v>
      </c>
      <c r="AW157" s="11">
        <f t="shared" si="2"/>
        <v>0</v>
      </c>
      <c r="AY157" s="16" t="s">
        <v>328</v>
      </c>
      <c r="AZ157" s="16" t="s">
        <v>324</v>
      </c>
      <c r="BA157" s="16" t="s">
        <v>70</v>
      </c>
      <c r="BB157" s="14"/>
      <c r="BC157" s="15"/>
      <c r="BD157" s="15"/>
      <c r="BE157" s="15"/>
      <c r="BF157" s="15"/>
      <c r="BG157" s="15"/>
      <c r="BH157" s="15"/>
      <c r="BI157" s="15"/>
      <c r="BJ157" s="15"/>
      <c r="BK157" s="16"/>
    </row>
    <row r="158" spans="1:63" ht="30" customHeight="1" x14ac:dyDescent="0.3">
      <c r="A158" s="16" t="s">
        <v>332</v>
      </c>
      <c r="B158" s="16" t="s">
        <v>324</v>
      </c>
      <c r="C158" s="16" t="s">
        <v>70</v>
      </c>
      <c r="D158" s="14"/>
      <c r="E158" s="15"/>
      <c r="F158" s="15"/>
      <c r="G158" s="15"/>
      <c r="H158" s="15"/>
      <c r="I158" s="15"/>
      <c r="J158" s="15"/>
      <c r="K158" s="15"/>
      <c r="L158" s="15"/>
      <c r="M158" s="16" t="s">
        <v>333</v>
      </c>
      <c r="N158" s="2" t="s">
        <v>334</v>
      </c>
      <c r="O158" s="2" t="s">
        <v>52</v>
      </c>
      <c r="P158" s="2" t="s">
        <v>52</v>
      </c>
      <c r="Q158" s="2" t="s">
        <v>261</v>
      </c>
      <c r="R158" s="2" t="s">
        <v>66</v>
      </c>
      <c r="S158" s="2" t="s">
        <v>66</v>
      </c>
      <c r="T158" s="2" t="s">
        <v>65</v>
      </c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2" t="s">
        <v>52</v>
      </c>
      <c r="AS158" s="2" t="s">
        <v>52</v>
      </c>
      <c r="AT158" s="3"/>
      <c r="AU158" s="2" t="s">
        <v>335</v>
      </c>
      <c r="AV158" s="3">
        <v>68</v>
      </c>
      <c r="AW158" s="11">
        <f t="shared" si="2"/>
        <v>0</v>
      </c>
      <c r="AY158" s="16" t="s">
        <v>332</v>
      </c>
      <c r="AZ158" s="16" t="s">
        <v>324</v>
      </c>
      <c r="BA158" s="16" t="s">
        <v>70</v>
      </c>
      <c r="BB158" s="14"/>
      <c r="BC158" s="15"/>
      <c r="BD158" s="15"/>
      <c r="BE158" s="15"/>
      <c r="BF158" s="15"/>
      <c r="BG158" s="15"/>
      <c r="BH158" s="15"/>
      <c r="BI158" s="15"/>
      <c r="BJ158" s="15"/>
      <c r="BK158" s="16"/>
    </row>
    <row r="159" spans="1:63" ht="30" customHeight="1" x14ac:dyDescent="0.3">
      <c r="A159" s="16" t="s">
        <v>336</v>
      </c>
      <c r="B159" s="16" t="s">
        <v>337</v>
      </c>
      <c r="C159" s="16" t="s">
        <v>319</v>
      </c>
      <c r="D159" s="14"/>
      <c r="E159" s="15"/>
      <c r="F159" s="15"/>
      <c r="G159" s="15"/>
      <c r="H159" s="15"/>
      <c r="I159" s="15"/>
      <c r="J159" s="15"/>
      <c r="K159" s="15"/>
      <c r="L159" s="15"/>
      <c r="M159" s="16" t="s">
        <v>338</v>
      </c>
      <c r="N159" s="2" t="s">
        <v>339</v>
      </c>
      <c r="O159" s="2" t="s">
        <v>52</v>
      </c>
      <c r="P159" s="2" t="s">
        <v>52</v>
      </c>
      <c r="Q159" s="2" t="s">
        <v>261</v>
      </c>
      <c r="R159" s="2" t="s">
        <v>66</v>
      </c>
      <c r="S159" s="2" t="s">
        <v>66</v>
      </c>
      <c r="T159" s="2" t="s">
        <v>65</v>
      </c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2" t="s">
        <v>52</v>
      </c>
      <c r="AS159" s="2" t="s">
        <v>52</v>
      </c>
      <c r="AT159" s="3"/>
      <c r="AU159" s="2" t="s">
        <v>340</v>
      </c>
      <c r="AV159" s="3">
        <v>70</v>
      </c>
      <c r="AW159" s="11">
        <f t="shared" si="2"/>
        <v>0</v>
      </c>
      <c r="AY159" s="16" t="s">
        <v>336</v>
      </c>
      <c r="AZ159" s="16" t="s">
        <v>337</v>
      </c>
      <c r="BA159" s="16" t="s">
        <v>319</v>
      </c>
      <c r="BB159" s="14"/>
      <c r="BC159" s="15"/>
      <c r="BD159" s="15"/>
      <c r="BE159" s="15"/>
      <c r="BF159" s="15"/>
      <c r="BG159" s="15"/>
      <c r="BH159" s="15"/>
      <c r="BI159" s="15"/>
      <c r="BJ159" s="15"/>
      <c r="BK159" s="16"/>
    </row>
    <row r="160" spans="1:63" ht="30" customHeight="1" x14ac:dyDescent="0.3">
      <c r="A160" s="16" t="s">
        <v>341</v>
      </c>
      <c r="B160" s="16" t="s">
        <v>342</v>
      </c>
      <c r="C160" s="16" t="s">
        <v>319</v>
      </c>
      <c r="D160" s="14"/>
      <c r="E160" s="15"/>
      <c r="F160" s="15"/>
      <c r="G160" s="15"/>
      <c r="H160" s="15"/>
      <c r="I160" s="15"/>
      <c r="J160" s="15"/>
      <c r="K160" s="15"/>
      <c r="L160" s="15"/>
      <c r="M160" s="16" t="s">
        <v>343</v>
      </c>
      <c r="N160" s="2" t="s">
        <v>344</v>
      </c>
      <c r="O160" s="2" t="s">
        <v>52</v>
      </c>
      <c r="P160" s="2" t="s">
        <v>52</v>
      </c>
      <c r="Q160" s="2" t="s">
        <v>261</v>
      </c>
      <c r="R160" s="2" t="s">
        <v>66</v>
      </c>
      <c r="S160" s="2" t="s">
        <v>66</v>
      </c>
      <c r="T160" s="2" t="s">
        <v>65</v>
      </c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2" t="s">
        <v>52</v>
      </c>
      <c r="AS160" s="2" t="s">
        <v>52</v>
      </c>
      <c r="AT160" s="3"/>
      <c r="AU160" s="2" t="s">
        <v>345</v>
      </c>
      <c r="AV160" s="3">
        <v>71</v>
      </c>
      <c r="AW160" s="11">
        <f t="shared" si="2"/>
        <v>0</v>
      </c>
      <c r="AY160" s="16" t="s">
        <v>341</v>
      </c>
      <c r="AZ160" s="16" t="s">
        <v>342</v>
      </c>
      <c r="BA160" s="16" t="s">
        <v>319</v>
      </c>
      <c r="BB160" s="14"/>
      <c r="BC160" s="15"/>
      <c r="BD160" s="15"/>
      <c r="BE160" s="15"/>
      <c r="BF160" s="15"/>
      <c r="BG160" s="15"/>
      <c r="BH160" s="15"/>
      <c r="BI160" s="15"/>
      <c r="BJ160" s="15"/>
      <c r="BK160" s="16"/>
    </row>
    <row r="161" spans="1:63" ht="30" customHeight="1" x14ac:dyDescent="0.3">
      <c r="A161" s="16" t="s">
        <v>346</v>
      </c>
      <c r="B161" s="16" t="s">
        <v>347</v>
      </c>
      <c r="C161" s="16" t="s">
        <v>319</v>
      </c>
      <c r="D161" s="14"/>
      <c r="E161" s="15"/>
      <c r="F161" s="15"/>
      <c r="G161" s="15"/>
      <c r="H161" s="15"/>
      <c r="I161" s="15"/>
      <c r="J161" s="15"/>
      <c r="K161" s="15"/>
      <c r="L161" s="15"/>
      <c r="M161" s="16" t="s">
        <v>348</v>
      </c>
      <c r="N161" s="2" t="s">
        <v>349</v>
      </c>
      <c r="O161" s="2" t="s">
        <v>52</v>
      </c>
      <c r="P161" s="2" t="s">
        <v>52</v>
      </c>
      <c r="Q161" s="2" t="s">
        <v>261</v>
      </c>
      <c r="R161" s="2" t="s">
        <v>66</v>
      </c>
      <c r="S161" s="2" t="s">
        <v>66</v>
      </c>
      <c r="T161" s="2" t="s">
        <v>65</v>
      </c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2" t="s">
        <v>52</v>
      </c>
      <c r="AS161" s="2" t="s">
        <v>52</v>
      </c>
      <c r="AT161" s="3"/>
      <c r="AU161" s="2" t="s">
        <v>350</v>
      </c>
      <c r="AV161" s="3">
        <v>72</v>
      </c>
      <c r="AW161" s="11">
        <f t="shared" si="2"/>
        <v>0</v>
      </c>
      <c r="AY161" s="16" t="s">
        <v>346</v>
      </c>
      <c r="AZ161" s="16" t="s">
        <v>347</v>
      </c>
      <c r="BA161" s="16" t="s">
        <v>319</v>
      </c>
      <c r="BB161" s="14"/>
      <c r="BC161" s="15"/>
      <c r="BD161" s="15"/>
      <c r="BE161" s="15"/>
      <c r="BF161" s="15"/>
      <c r="BG161" s="15"/>
      <c r="BH161" s="15"/>
      <c r="BI161" s="15"/>
      <c r="BJ161" s="15"/>
      <c r="BK161" s="16"/>
    </row>
    <row r="162" spans="1:63" ht="30" customHeight="1" x14ac:dyDescent="0.3">
      <c r="A162" s="16" t="s">
        <v>351</v>
      </c>
      <c r="B162" s="16" t="s">
        <v>352</v>
      </c>
      <c r="C162" s="16" t="s">
        <v>183</v>
      </c>
      <c r="D162" s="14"/>
      <c r="E162" s="15"/>
      <c r="F162" s="15"/>
      <c r="G162" s="15"/>
      <c r="H162" s="15"/>
      <c r="I162" s="15"/>
      <c r="J162" s="15"/>
      <c r="K162" s="15"/>
      <c r="L162" s="15"/>
      <c r="M162" s="16" t="s">
        <v>353</v>
      </c>
      <c r="N162" s="2" t="s">
        <v>354</v>
      </c>
      <c r="O162" s="2" t="s">
        <v>52</v>
      </c>
      <c r="P162" s="2" t="s">
        <v>52</v>
      </c>
      <c r="Q162" s="2" t="s">
        <v>261</v>
      </c>
      <c r="R162" s="2" t="s">
        <v>66</v>
      </c>
      <c r="S162" s="2" t="s">
        <v>66</v>
      </c>
      <c r="T162" s="2" t="s">
        <v>65</v>
      </c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2" t="s">
        <v>52</v>
      </c>
      <c r="AS162" s="2" t="s">
        <v>52</v>
      </c>
      <c r="AT162" s="3"/>
      <c r="AU162" s="2" t="s">
        <v>355</v>
      </c>
      <c r="AV162" s="3">
        <v>73</v>
      </c>
      <c r="AW162" s="11">
        <f t="shared" si="2"/>
        <v>0</v>
      </c>
      <c r="AY162" s="16" t="s">
        <v>351</v>
      </c>
      <c r="AZ162" s="16" t="s">
        <v>352</v>
      </c>
      <c r="BA162" s="16" t="s">
        <v>183</v>
      </c>
      <c r="BB162" s="14"/>
      <c r="BC162" s="15"/>
      <c r="BD162" s="15"/>
      <c r="BE162" s="15"/>
      <c r="BF162" s="15"/>
      <c r="BG162" s="15"/>
      <c r="BH162" s="15"/>
      <c r="BI162" s="15"/>
      <c r="BJ162" s="15"/>
      <c r="BK162" s="16"/>
    </row>
    <row r="163" spans="1:63" ht="30" customHeight="1" x14ac:dyDescent="0.3">
      <c r="A163" s="16" t="s">
        <v>356</v>
      </c>
      <c r="B163" s="16" t="s">
        <v>357</v>
      </c>
      <c r="C163" s="16" t="s">
        <v>189</v>
      </c>
      <c r="D163" s="14"/>
      <c r="E163" s="15"/>
      <c r="F163" s="15"/>
      <c r="G163" s="15"/>
      <c r="H163" s="15"/>
      <c r="I163" s="15"/>
      <c r="J163" s="15"/>
      <c r="K163" s="15"/>
      <c r="L163" s="15"/>
      <c r="M163" s="16" t="s">
        <v>358</v>
      </c>
      <c r="N163" s="2" t="s">
        <v>359</v>
      </c>
      <c r="O163" s="2" t="s">
        <v>52</v>
      </c>
      <c r="P163" s="2" t="s">
        <v>52</v>
      </c>
      <c r="Q163" s="2" t="s">
        <v>261</v>
      </c>
      <c r="R163" s="2" t="s">
        <v>65</v>
      </c>
      <c r="S163" s="2" t="s">
        <v>66</v>
      </c>
      <c r="T163" s="2" t="s">
        <v>66</v>
      </c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2" t="s">
        <v>52</v>
      </c>
      <c r="AS163" s="2" t="s">
        <v>52</v>
      </c>
      <c r="AT163" s="3"/>
      <c r="AU163" s="2" t="s">
        <v>360</v>
      </c>
      <c r="AV163" s="3">
        <v>93</v>
      </c>
      <c r="AW163" s="11">
        <f t="shared" si="2"/>
        <v>0</v>
      </c>
      <c r="AY163" s="16" t="s">
        <v>356</v>
      </c>
      <c r="AZ163" s="16" t="s">
        <v>357</v>
      </c>
      <c r="BA163" s="16" t="s">
        <v>189</v>
      </c>
      <c r="BB163" s="14"/>
      <c r="BC163" s="15"/>
      <c r="BD163" s="15"/>
      <c r="BE163" s="15"/>
      <c r="BF163" s="15"/>
      <c r="BG163" s="15"/>
      <c r="BH163" s="15"/>
      <c r="BI163" s="15"/>
      <c r="BJ163" s="15"/>
      <c r="BK163" s="16"/>
    </row>
    <row r="164" spans="1:63" ht="30" customHeight="1" x14ac:dyDescent="0.3">
      <c r="A164" s="16" t="s">
        <v>361</v>
      </c>
      <c r="B164" s="16" t="s">
        <v>362</v>
      </c>
      <c r="C164" s="16" t="s">
        <v>189</v>
      </c>
      <c r="D164" s="14"/>
      <c r="E164" s="15"/>
      <c r="F164" s="15"/>
      <c r="G164" s="15"/>
      <c r="H164" s="15"/>
      <c r="I164" s="15"/>
      <c r="J164" s="15"/>
      <c r="K164" s="15"/>
      <c r="L164" s="15"/>
      <c r="M164" s="16" t="s">
        <v>363</v>
      </c>
      <c r="N164" s="2" t="s">
        <v>364</v>
      </c>
      <c r="O164" s="2" t="s">
        <v>52</v>
      </c>
      <c r="P164" s="2" t="s">
        <v>52</v>
      </c>
      <c r="Q164" s="2" t="s">
        <v>261</v>
      </c>
      <c r="R164" s="2" t="s">
        <v>65</v>
      </c>
      <c r="S164" s="2" t="s">
        <v>66</v>
      </c>
      <c r="T164" s="2" t="s">
        <v>66</v>
      </c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2" t="s">
        <v>52</v>
      </c>
      <c r="AS164" s="2" t="s">
        <v>52</v>
      </c>
      <c r="AT164" s="3"/>
      <c r="AU164" s="2" t="s">
        <v>365</v>
      </c>
      <c r="AV164" s="3">
        <v>75</v>
      </c>
      <c r="AW164" s="11">
        <f t="shared" si="2"/>
        <v>0</v>
      </c>
      <c r="AY164" s="16" t="s">
        <v>361</v>
      </c>
      <c r="AZ164" s="16" t="s">
        <v>362</v>
      </c>
      <c r="BA164" s="16" t="s">
        <v>189</v>
      </c>
      <c r="BB164" s="14"/>
      <c r="BC164" s="15"/>
      <c r="BD164" s="15"/>
      <c r="BE164" s="15"/>
      <c r="BF164" s="15"/>
      <c r="BG164" s="15"/>
      <c r="BH164" s="15"/>
      <c r="BI164" s="15"/>
      <c r="BJ164" s="15"/>
      <c r="BK164" s="16"/>
    </row>
    <row r="165" spans="1:63" ht="30" customHeight="1" x14ac:dyDescent="0.3">
      <c r="A165" s="16" t="s">
        <v>366</v>
      </c>
      <c r="B165" s="16" t="s">
        <v>52</v>
      </c>
      <c r="C165" s="16" t="s">
        <v>189</v>
      </c>
      <c r="D165" s="14"/>
      <c r="E165" s="15"/>
      <c r="F165" s="15"/>
      <c r="G165" s="15"/>
      <c r="H165" s="15"/>
      <c r="I165" s="15"/>
      <c r="J165" s="15"/>
      <c r="K165" s="15"/>
      <c r="L165" s="15"/>
      <c r="M165" s="16" t="s">
        <v>367</v>
      </c>
      <c r="N165" s="2" t="s">
        <v>368</v>
      </c>
      <c r="O165" s="2" t="s">
        <v>52</v>
      </c>
      <c r="P165" s="2" t="s">
        <v>52</v>
      </c>
      <c r="Q165" s="2" t="s">
        <v>261</v>
      </c>
      <c r="R165" s="2" t="s">
        <v>65</v>
      </c>
      <c r="S165" s="2" t="s">
        <v>66</v>
      </c>
      <c r="T165" s="2" t="s">
        <v>66</v>
      </c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2" t="s">
        <v>52</v>
      </c>
      <c r="AS165" s="2" t="s">
        <v>52</v>
      </c>
      <c r="AT165" s="3"/>
      <c r="AU165" s="2" t="s">
        <v>369</v>
      </c>
      <c r="AV165" s="3">
        <v>89</v>
      </c>
      <c r="AW165" s="11">
        <f t="shared" si="2"/>
        <v>0</v>
      </c>
      <c r="AY165" s="16" t="s">
        <v>366</v>
      </c>
      <c r="AZ165" s="16" t="s">
        <v>52</v>
      </c>
      <c r="BA165" s="16" t="s">
        <v>189</v>
      </c>
      <c r="BB165" s="14"/>
      <c r="BC165" s="15"/>
      <c r="BD165" s="15"/>
      <c r="BE165" s="15"/>
      <c r="BF165" s="15"/>
      <c r="BG165" s="15"/>
      <c r="BH165" s="15"/>
      <c r="BI165" s="15"/>
      <c r="BJ165" s="15"/>
      <c r="BK165" s="16"/>
    </row>
    <row r="166" spans="1:63" ht="30" customHeight="1" x14ac:dyDescent="0.3">
      <c r="A166" s="16" t="s">
        <v>370</v>
      </c>
      <c r="B166" s="16" t="s">
        <v>371</v>
      </c>
      <c r="C166" s="16" t="s">
        <v>372</v>
      </c>
      <c r="D166" s="14"/>
      <c r="E166" s="15"/>
      <c r="F166" s="15"/>
      <c r="G166" s="15"/>
      <c r="H166" s="15"/>
      <c r="I166" s="15"/>
      <c r="J166" s="15"/>
      <c r="K166" s="15"/>
      <c r="L166" s="15"/>
      <c r="M166" s="16" t="s">
        <v>373</v>
      </c>
      <c r="N166" s="2" t="s">
        <v>374</v>
      </c>
      <c r="O166" s="2" t="s">
        <v>52</v>
      </c>
      <c r="P166" s="2" t="s">
        <v>52</v>
      </c>
      <c r="Q166" s="2" t="s">
        <v>261</v>
      </c>
      <c r="R166" s="2" t="s">
        <v>65</v>
      </c>
      <c r="S166" s="2" t="s">
        <v>66</v>
      </c>
      <c r="T166" s="2" t="s">
        <v>66</v>
      </c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2" t="s">
        <v>52</v>
      </c>
      <c r="AS166" s="2" t="s">
        <v>52</v>
      </c>
      <c r="AT166" s="3"/>
      <c r="AU166" s="2" t="s">
        <v>375</v>
      </c>
      <c r="AV166" s="3">
        <v>86</v>
      </c>
      <c r="AW166" s="11">
        <f t="shared" si="2"/>
        <v>0</v>
      </c>
      <c r="AY166" s="16" t="s">
        <v>370</v>
      </c>
      <c r="AZ166" s="16" t="s">
        <v>371</v>
      </c>
      <c r="BA166" s="16" t="s">
        <v>372</v>
      </c>
      <c r="BB166" s="14"/>
      <c r="BC166" s="15"/>
      <c r="BD166" s="15"/>
      <c r="BE166" s="15"/>
      <c r="BF166" s="15"/>
      <c r="BG166" s="15"/>
      <c r="BH166" s="15"/>
      <c r="BI166" s="15"/>
      <c r="BJ166" s="15"/>
      <c r="BK166" s="16"/>
    </row>
    <row r="167" spans="1:63" ht="30" customHeight="1" x14ac:dyDescent="0.3">
      <c r="A167" s="16" t="s">
        <v>376</v>
      </c>
      <c r="B167" s="16" t="s">
        <v>371</v>
      </c>
      <c r="C167" s="16" t="s">
        <v>372</v>
      </c>
      <c r="D167" s="14"/>
      <c r="E167" s="15"/>
      <c r="F167" s="15"/>
      <c r="G167" s="15"/>
      <c r="H167" s="15"/>
      <c r="I167" s="15"/>
      <c r="J167" s="15"/>
      <c r="K167" s="15"/>
      <c r="L167" s="15"/>
      <c r="M167" s="16" t="s">
        <v>377</v>
      </c>
      <c r="N167" s="2" t="s">
        <v>378</v>
      </c>
      <c r="O167" s="2" t="s">
        <v>52</v>
      </c>
      <c r="P167" s="2" t="s">
        <v>52</v>
      </c>
      <c r="Q167" s="2" t="s">
        <v>261</v>
      </c>
      <c r="R167" s="2" t="s">
        <v>65</v>
      </c>
      <c r="S167" s="2" t="s">
        <v>66</v>
      </c>
      <c r="T167" s="2" t="s">
        <v>66</v>
      </c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2" t="s">
        <v>52</v>
      </c>
      <c r="AS167" s="2" t="s">
        <v>52</v>
      </c>
      <c r="AT167" s="3"/>
      <c r="AU167" s="2" t="s">
        <v>379</v>
      </c>
      <c r="AV167" s="3">
        <v>87</v>
      </c>
      <c r="AW167" s="11">
        <f t="shared" si="2"/>
        <v>0</v>
      </c>
      <c r="AY167" s="16" t="s">
        <v>376</v>
      </c>
      <c r="AZ167" s="16" t="s">
        <v>371</v>
      </c>
      <c r="BA167" s="16" t="s">
        <v>372</v>
      </c>
      <c r="BB167" s="14"/>
      <c r="BC167" s="15"/>
      <c r="BD167" s="15"/>
      <c r="BE167" s="15"/>
      <c r="BF167" s="15"/>
      <c r="BG167" s="15"/>
      <c r="BH167" s="15"/>
      <c r="BI167" s="15"/>
      <c r="BJ167" s="15"/>
      <c r="BK167" s="16"/>
    </row>
    <row r="168" spans="1:63" ht="30" customHeight="1" x14ac:dyDescent="0.3">
      <c r="A168" s="16" t="s">
        <v>380</v>
      </c>
      <c r="B168" s="16" t="s">
        <v>371</v>
      </c>
      <c r="C168" s="16" t="s">
        <v>372</v>
      </c>
      <c r="D168" s="14"/>
      <c r="E168" s="15"/>
      <c r="F168" s="15"/>
      <c r="G168" s="15"/>
      <c r="H168" s="15"/>
      <c r="I168" s="15"/>
      <c r="J168" s="15"/>
      <c r="K168" s="15"/>
      <c r="L168" s="15"/>
      <c r="M168" s="16" t="s">
        <v>381</v>
      </c>
      <c r="N168" s="2" t="s">
        <v>382</v>
      </c>
      <c r="O168" s="2" t="s">
        <v>52</v>
      </c>
      <c r="P168" s="2" t="s">
        <v>52</v>
      </c>
      <c r="Q168" s="2" t="s">
        <v>261</v>
      </c>
      <c r="R168" s="2" t="s">
        <v>65</v>
      </c>
      <c r="S168" s="2" t="s">
        <v>66</v>
      </c>
      <c r="T168" s="2" t="s">
        <v>66</v>
      </c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2" t="s">
        <v>52</v>
      </c>
      <c r="AS168" s="2" t="s">
        <v>52</v>
      </c>
      <c r="AT168" s="3"/>
      <c r="AU168" s="2" t="s">
        <v>383</v>
      </c>
      <c r="AV168" s="3">
        <v>88</v>
      </c>
      <c r="AW168" s="11">
        <f t="shared" si="2"/>
        <v>0</v>
      </c>
      <c r="AY168" s="16" t="s">
        <v>380</v>
      </c>
      <c r="AZ168" s="16" t="s">
        <v>371</v>
      </c>
      <c r="BA168" s="16" t="s">
        <v>372</v>
      </c>
      <c r="BB168" s="14"/>
      <c r="BC168" s="15"/>
      <c r="BD168" s="15"/>
      <c r="BE168" s="15"/>
      <c r="BF168" s="15"/>
      <c r="BG168" s="15"/>
      <c r="BH168" s="15"/>
      <c r="BI168" s="15"/>
      <c r="BJ168" s="15"/>
      <c r="BK168" s="16"/>
    </row>
    <row r="169" spans="1:63" ht="30" customHeight="1" x14ac:dyDescent="0.3">
      <c r="A169" s="16" t="s">
        <v>384</v>
      </c>
      <c r="B169" s="16" t="s">
        <v>385</v>
      </c>
      <c r="C169" s="16" t="s">
        <v>70</v>
      </c>
      <c r="D169" s="14"/>
      <c r="E169" s="15"/>
      <c r="F169" s="15"/>
      <c r="G169" s="15"/>
      <c r="H169" s="15"/>
      <c r="I169" s="15"/>
      <c r="J169" s="15"/>
      <c r="K169" s="15"/>
      <c r="L169" s="15"/>
      <c r="M169" s="16" t="s">
        <v>386</v>
      </c>
      <c r="N169" s="2" t="s">
        <v>387</v>
      </c>
      <c r="O169" s="2" t="s">
        <v>52</v>
      </c>
      <c r="P169" s="2" t="s">
        <v>52</v>
      </c>
      <c r="Q169" s="2" t="s">
        <v>261</v>
      </c>
      <c r="R169" s="2" t="s">
        <v>65</v>
      </c>
      <c r="S169" s="2" t="s">
        <v>66</v>
      </c>
      <c r="T169" s="2" t="s">
        <v>66</v>
      </c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2" t="s">
        <v>52</v>
      </c>
      <c r="AS169" s="2" t="s">
        <v>52</v>
      </c>
      <c r="AT169" s="3"/>
      <c r="AU169" s="2" t="s">
        <v>388</v>
      </c>
      <c r="AV169" s="3">
        <v>91</v>
      </c>
      <c r="AW169" s="11">
        <f t="shared" si="2"/>
        <v>0</v>
      </c>
      <c r="AY169" s="16" t="s">
        <v>384</v>
      </c>
      <c r="AZ169" s="16" t="s">
        <v>385</v>
      </c>
      <c r="BA169" s="16" t="s">
        <v>70</v>
      </c>
      <c r="BB169" s="14"/>
      <c r="BC169" s="15"/>
      <c r="BD169" s="15"/>
      <c r="BE169" s="15"/>
      <c r="BF169" s="15"/>
      <c r="BG169" s="15"/>
      <c r="BH169" s="15"/>
      <c r="BI169" s="15"/>
      <c r="BJ169" s="15"/>
      <c r="BK169" s="16"/>
    </row>
    <row r="170" spans="1:63" ht="30" customHeight="1" x14ac:dyDescent="0.3">
      <c r="A170" s="16" t="s">
        <v>384</v>
      </c>
      <c r="B170" s="16" t="s">
        <v>389</v>
      </c>
      <c r="C170" s="16" t="s">
        <v>70</v>
      </c>
      <c r="D170" s="14"/>
      <c r="E170" s="15"/>
      <c r="F170" s="15"/>
      <c r="G170" s="15"/>
      <c r="H170" s="15"/>
      <c r="I170" s="15"/>
      <c r="J170" s="15"/>
      <c r="K170" s="15"/>
      <c r="L170" s="15"/>
      <c r="M170" s="16" t="s">
        <v>390</v>
      </c>
      <c r="N170" s="2" t="s">
        <v>391</v>
      </c>
      <c r="O170" s="2" t="s">
        <v>52</v>
      </c>
      <c r="P170" s="2" t="s">
        <v>52</v>
      </c>
      <c r="Q170" s="2" t="s">
        <v>261</v>
      </c>
      <c r="R170" s="2" t="s">
        <v>65</v>
      </c>
      <c r="S170" s="2" t="s">
        <v>66</v>
      </c>
      <c r="T170" s="2" t="s">
        <v>66</v>
      </c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2" t="s">
        <v>52</v>
      </c>
      <c r="AS170" s="2" t="s">
        <v>52</v>
      </c>
      <c r="AT170" s="3"/>
      <c r="AU170" s="2" t="s">
        <v>392</v>
      </c>
      <c r="AV170" s="3">
        <v>92</v>
      </c>
      <c r="AW170" s="11">
        <f t="shared" si="2"/>
        <v>0</v>
      </c>
      <c r="AY170" s="16" t="s">
        <v>384</v>
      </c>
      <c r="AZ170" s="16" t="s">
        <v>389</v>
      </c>
      <c r="BA170" s="16" t="s">
        <v>70</v>
      </c>
      <c r="BB170" s="14"/>
      <c r="BC170" s="15"/>
      <c r="BD170" s="15"/>
      <c r="BE170" s="15"/>
      <c r="BF170" s="15"/>
      <c r="BG170" s="15"/>
      <c r="BH170" s="15"/>
      <c r="BI170" s="15"/>
      <c r="BJ170" s="15"/>
      <c r="BK170" s="16"/>
    </row>
    <row r="171" spans="1:63" ht="30" customHeight="1" x14ac:dyDescent="0.3">
      <c r="A171" s="14"/>
      <c r="B171" s="14"/>
      <c r="C171" s="14"/>
      <c r="D171" s="14"/>
      <c r="E171" s="15"/>
      <c r="F171" s="15"/>
      <c r="G171" s="15"/>
      <c r="H171" s="15"/>
      <c r="I171" s="15"/>
      <c r="J171" s="15"/>
      <c r="K171" s="15"/>
      <c r="L171" s="15"/>
      <c r="M171" s="14"/>
      <c r="Q171" s="1" t="s">
        <v>261</v>
      </c>
      <c r="AW171" s="11">
        <f t="shared" si="2"/>
        <v>0</v>
      </c>
      <c r="AY171" s="14"/>
      <c r="AZ171" s="14"/>
      <c r="BA171" s="14"/>
      <c r="BB171" s="14"/>
      <c r="BC171" s="15"/>
      <c r="BD171" s="15"/>
      <c r="BE171" s="15"/>
      <c r="BF171" s="15"/>
      <c r="BG171" s="15"/>
      <c r="BH171" s="15"/>
      <c r="BI171" s="15"/>
      <c r="BJ171" s="15"/>
      <c r="BK171" s="14"/>
    </row>
    <row r="172" spans="1:63" ht="30" customHeight="1" x14ac:dyDescent="0.3">
      <c r="A172" s="14"/>
      <c r="B172" s="14"/>
      <c r="C172" s="14"/>
      <c r="D172" s="14"/>
      <c r="E172" s="15"/>
      <c r="F172" s="15"/>
      <c r="G172" s="15"/>
      <c r="H172" s="15"/>
      <c r="I172" s="15"/>
      <c r="J172" s="15"/>
      <c r="K172" s="15"/>
      <c r="L172" s="15"/>
      <c r="M172" s="14"/>
      <c r="Q172" s="1" t="s">
        <v>261</v>
      </c>
      <c r="AW172" s="11">
        <f t="shared" si="2"/>
        <v>0</v>
      </c>
      <c r="AY172" s="14"/>
      <c r="AZ172" s="14"/>
      <c r="BA172" s="14"/>
      <c r="BB172" s="14"/>
      <c r="BC172" s="15"/>
      <c r="BD172" s="15"/>
      <c r="BE172" s="15"/>
      <c r="BF172" s="15"/>
      <c r="BG172" s="15"/>
      <c r="BH172" s="15"/>
      <c r="BI172" s="15"/>
      <c r="BJ172" s="15"/>
      <c r="BK172" s="14"/>
    </row>
    <row r="173" spans="1:63" ht="30" customHeight="1" x14ac:dyDescent="0.3">
      <c r="A173" s="14"/>
      <c r="B173" s="14"/>
      <c r="C173" s="14"/>
      <c r="D173" s="14"/>
      <c r="E173" s="15"/>
      <c r="F173" s="15"/>
      <c r="G173" s="15"/>
      <c r="H173" s="15"/>
      <c r="I173" s="15"/>
      <c r="J173" s="15"/>
      <c r="K173" s="15"/>
      <c r="L173" s="15"/>
      <c r="M173" s="14"/>
      <c r="Q173" s="1" t="s">
        <v>261</v>
      </c>
      <c r="AW173" s="11">
        <f t="shared" si="2"/>
        <v>0</v>
      </c>
      <c r="AY173" s="14"/>
      <c r="AZ173" s="14"/>
      <c r="BA173" s="14"/>
      <c r="BB173" s="14"/>
      <c r="BC173" s="15"/>
      <c r="BD173" s="15"/>
      <c r="BE173" s="15"/>
      <c r="BF173" s="15"/>
      <c r="BG173" s="15"/>
      <c r="BH173" s="15"/>
      <c r="BI173" s="15"/>
      <c r="BJ173" s="15"/>
      <c r="BK173" s="14"/>
    </row>
    <row r="174" spans="1:63" ht="30" customHeight="1" x14ac:dyDescent="0.3">
      <c r="A174" s="14"/>
      <c r="B174" s="14"/>
      <c r="C174" s="14"/>
      <c r="D174" s="14"/>
      <c r="E174" s="15"/>
      <c r="F174" s="15"/>
      <c r="G174" s="15"/>
      <c r="H174" s="15"/>
      <c r="I174" s="15"/>
      <c r="J174" s="15"/>
      <c r="K174" s="15"/>
      <c r="L174" s="15"/>
      <c r="M174" s="14"/>
      <c r="Q174" s="1" t="s">
        <v>261</v>
      </c>
      <c r="AW174" s="11">
        <f t="shared" si="2"/>
        <v>0</v>
      </c>
      <c r="AY174" s="14"/>
      <c r="AZ174" s="14"/>
      <c r="BA174" s="14"/>
      <c r="BB174" s="14"/>
      <c r="BC174" s="15"/>
      <c r="BD174" s="15"/>
      <c r="BE174" s="15"/>
      <c r="BF174" s="15"/>
      <c r="BG174" s="15"/>
      <c r="BH174" s="15"/>
      <c r="BI174" s="15"/>
      <c r="BJ174" s="15"/>
      <c r="BK174" s="14"/>
    </row>
    <row r="175" spans="1:63" ht="30" customHeight="1" x14ac:dyDescent="0.3">
      <c r="A175" s="14"/>
      <c r="B175" s="14"/>
      <c r="C175" s="14"/>
      <c r="D175" s="14"/>
      <c r="E175" s="15"/>
      <c r="F175" s="15"/>
      <c r="G175" s="15"/>
      <c r="H175" s="15"/>
      <c r="I175" s="15"/>
      <c r="J175" s="15"/>
      <c r="K175" s="15"/>
      <c r="L175" s="15"/>
      <c r="M175" s="14"/>
      <c r="Q175" s="1" t="s">
        <v>261</v>
      </c>
      <c r="AW175" s="11">
        <f t="shared" si="2"/>
        <v>0</v>
      </c>
      <c r="AY175" s="14"/>
      <c r="AZ175" s="14"/>
      <c r="BA175" s="14"/>
      <c r="BB175" s="14"/>
      <c r="BC175" s="15"/>
      <c r="BD175" s="15"/>
      <c r="BE175" s="15"/>
      <c r="BF175" s="15"/>
      <c r="BG175" s="15"/>
      <c r="BH175" s="15"/>
      <c r="BI175" s="15"/>
      <c r="BJ175" s="15"/>
      <c r="BK175" s="14"/>
    </row>
    <row r="176" spans="1:63" ht="30" customHeight="1" x14ac:dyDescent="0.3">
      <c r="A176" s="14"/>
      <c r="B176" s="14"/>
      <c r="C176" s="14"/>
      <c r="D176" s="14"/>
      <c r="E176" s="15"/>
      <c r="F176" s="15"/>
      <c r="G176" s="15"/>
      <c r="H176" s="15"/>
      <c r="I176" s="15"/>
      <c r="J176" s="15"/>
      <c r="K176" s="15"/>
      <c r="L176" s="15"/>
      <c r="M176" s="14"/>
      <c r="Q176" s="1" t="s">
        <v>261</v>
      </c>
      <c r="AW176" s="11">
        <f t="shared" si="2"/>
        <v>0</v>
      </c>
      <c r="AY176" s="14"/>
      <c r="AZ176" s="14"/>
      <c r="BA176" s="14"/>
      <c r="BB176" s="14"/>
      <c r="BC176" s="15"/>
      <c r="BD176" s="15"/>
      <c r="BE176" s="15"/>
      <c r="BF176" s="15"/>
      <c r="BG176" s="15"/>
      <c r="BH176" s="15"/>
      <c r="BI176" s="15"/>
      <c r="BJ176" s="15"/>
      <c r="BK176" s="14"/>
    </row>
    <row r="177" spans="1:63" ht="30" customHeight="1" x14ac:dyDescent="0.3">
      <c r="A177" s="14"/>
      <c r="B177" s="14"/>
      <c r="C177" s="14"/>
      <c r="D177" s="14"/>
      <c r="E177" s="15"/>
      <c r="F177" s="15"/>
      <c r="G177" s="15"/>
      <c r="H177" s="15"/>
      <c r="I177" s="15"/>
      <c r="J177" s="15"/>
      <c r="K177" s="15"/>
      <c r="L177" s="15"/>
      <c r="M177" s="14"/>
      <c r="Q177" s="1" t="s">
        <v>261</v>
      </c>
      <c r="AW177" s="11">
        <f t="shared" si="2"/>
        <v>0</v>
      </c>
      <c r="AY177" s="14"/>
      <c r="AZ177" s="14"/>
      <c r="BA177" s="14"/>
      <c r="BB177" s="14"/>
      <c r="BC177" s="15"/>
      <c r="BD177" s="15"/>
      <c r="BE177" s="15"/>
      <c r="BF177" s="15"/>
      <c r="BG177" s="15"/>
      <c r="BH177" s="15"/>
      <c r="BI177" s="15"/>
      <c r="BJ177" s="15"/>
      <c r="BK177" s="14"/>
    </row>
    <row r="178" spans="1:63" ht="30" customHeight="1" x14ac:dyDescent="0.3">
      <c r="A178" s="14"/>
      <c r="B178" s="14"/>
      <c r="C178" s="14"/>
      <c r="D178" s="14"/>
      <c r="E178" s="15"/>
      <c r="F178" s="15"/>
      <c r="G178" s="15"/>
      <c r="H178" s="15"/>
      <c r="I178" s="15"/>
      <c r="J178" s="15"/>
      <c r="K178" s="15"/>
      <c r="L178" s="15"/>
      <c r="M178" s="14"/>
      <c r="Q178" s="1" t="s">
        <v>261</v>
      </c>
      <c r="AW178" s="11">
        <f t="shared" si="2"/>
        <v>0</v>
      </c>
      <c r="AY178" s="14"/>
      <c r="AZ178" s="14"/>
      <c r="BA178" s="14"/>
      <c r="BB178" s="14"/>
      <c r="BC178" s="15"/>
      <c r="BD178" s="15"/>
      <c r="BE178" s="15"/>
      <c r="BF178" s="15"/>
      <c r="BG178" s="15"/>
      <c r="BH178" s="15"/>
      <c r="BI178" s="15"/>
      <c r="BJ178" s="15"/>
      <c r="BK178" s="14"/>
    </row>
    <row r="179" spans="1:63" ht="30" customHeight="1" x14ac:dyDescent="0.3">
      <c r="A179" s="14"/>
      <c r="B179" s="14"/>
      <c r="C179" s="14"/>
      <c r="D179" s="14"/>
      <c r="E179" s="15"/>
      <c r="F179" s="15"/>
      <c r="G179" s="15"/>
      <c r="H179" s="15"/>
      <c r="I179" s="15"/>
      <c r="J179" s="15"/>
      <c r="K179" s="15"/>
      <c r="L179" s="15"/>
      <c r="M179" s="14"/>
      <c r="Q179" s="1" t="s">
        <v>261</v>
      </c>
      <c r="AW179" s="11">
        <f t="shared" si="2"/>
        <v>0</v>
      </c>
      <c r="AY179" s="14"/>
      <c r="AZ179" s="14"/>
      <c r="BA179" s="14"/>
      <c r="BB179" s="14"/>
      <c r="BC179" s="15"/>
      <c r="BD179" s="15"/>
      <c r="BE179" s="15"/>
      <c r="BF179" s="15"/>
      <c r="BG179" s="15"/>
      <c r="BH179" s="15"/>
      <c r="BI179" s="15"/>
      <c r="BJ179" s="15"/>
      <c r="BK179" s="14"/>
    </row>
    <row r="180" spans="1:63" ht="30" customHeight="1" x14ac:dyDescent="0.3">
      <c r="A180" s="14"/>
      <c r="B180" s="14"/>
      <c r="C180" s="14"/>
      <c r="D180" s="14"/>
      <c r="E180" s="15"/>
      <c r="F180" s="15"/>
      <c r="G180" s="15"/>
      <c r="H180" s="15"/>
      <c r="I180" s="15"/>
      <c r="J180" s="15"/>
      <c r="K180" s="15"/>
      <c r="L180" s="15"/>
      <c r="M180" s="14"/>
      <c r="Q180" s="1" t="s">
        <v>261</v>
      </c>
      <c r="AW180" s="11">
        <f t="shared" si="2"/>
        <v>0</v>
      </c>
      <c r="AY180" s="14"/>
      <c r="AZ180" s="14"/>
      <c r="BA180" s="14"/>
      <c r="BB180" s="14"/>
      <c r="BC180" s="15"/>
      <c r="BD180" s="15"/>
      <c r="BE180" s="15"/>
      <c r="BF180" s="15"/>
      <c r="BG180" s="15"/>
      <c r="BH180" s="15"/>
      <c r="BI180" s="15"/>
      <c r="BJ180" s="15"/>
      <c r="BK180" s="14"/>
    </row>
    <row r="181" spans="1:63" ht="30" customHeight="1" x14ac:dyDescent="0.3">
      <c r="A181" s="14"/>
      <c r="B181" s="14"/>
      <c r="C181" s="14"/>
      <c r="D181" s="14"/>
      <c r="E181" s="15"/>
      <c r="F181" s="15"/>
      <c r="G181" s="15"/>
      <c r="H181" s="15"/>
      <c r="I181" s="15"/>
      <c r="J181" s="15"/>
      <c r="K181" s="15"/>
      <c r="L181" s="15"/>
      <c r="M181" s="14"/>
      <c r="Q181" s="1" t="s">
        <v>261</v>
      </c>
      <c r="AW181" s="11">
        <f t="shared" si="2"/>
        <v>0</v>
      </c>
      <c r="AY181" s="14"/>
      <c r="AZ181" s="14"/>
      <c r="BA181" s="14"/>
      <c r="BB181" s="14"/>
      <c r="BC181" s="15"/>
      <c r="BD181" s="15"/>
      <c r="BE181" s="15"/>
      <c r="BF181" s="15"/>
      <c r="BG181" s="15"/>
      <c r="BH181" s="15"/>
      <c r="BI181" s="15"/>
      <c r="BJ181" s="15"/>
      <c r="BK181" s="14"/>
    </row>
    <row r="182" spans="1:63" ht="30" customHeight="1" x14ac:dyDescent="0.3">
      <c r="A182" s="14"/>
      <c r="B182" s="14"/>
      <c r="C182" s="14"/>
      <c r="D182" s="14"/>
      <c r="E182" s="15"/>
      <c r="F182" s="15"/>
      <c r="G182" s="15"/>
      <c r="H182" s="15"/>
      <c r="I182" s="15"/>
      <c r="J182" s="15"/>
      <c r="K182" s="15"/>
      <c r="L182" s="15"/>
      <c r="M182" s="14"/>
      <c r="Q182" s="1" t="s">
        <v>261</v>
      </c>
      <c r="AW182" s="11">
        <f t="shared" si="2"/>
        <v>0</v>
      </c>
      <c r="AY182" s="14"/>
      <c r="AZ182" s="14"/>
      <c r="BA182" s="14"/>
      <c r="BB182" s="14"/>
      <c r="BC182" s="15"/>
      <c r="BD182" s="15"/>
      <c r="BE182" s="15"/>
      <c r="BF182" s="15"/>
      <c r="BG182" s="15"/>
      <c r="BH182" s="15"/>
      <c r="BI182" s="15"/>
      <c r="BJ182" s="15"/>
      <c r="BK182" s="14"/>
    </row>
    <row r="183" spans="1:63" ht="30" customHeight="1" x14ac:dyDescent="0.3">
      <c r="A183" s="14"/>
      <c r="B183" s="14"/>
      <c r="C183" s="14"/>
      <c r="D183" s="14"/>
      <c r="E183" s="15"/>
      <c r="F183" s="15"/>
      <c r="G183" s="15"/>
      <c r="H183" s="15"/>
      <c r="I183" s="15"/>
      <c r="J183" s="15"/>
      <c r="K183" s="15"/>
      <c r="L183" s="15"/>
      <c r="M183" s="14"/>
      <c r="Q183" s="1" t="s">
        <v>261</v>
      </c>
      <c r="AW183" s="11">
        <f t="shared" si="2"/>
        <v>0</v>
      </c>
      <c r="AY183" s="14"/>
      <c r="AZ183" s="14"/>
      <c r="BA183" s="14"/>
      <c r="BB183" s="14"/>
      <c r="BC183" s="15"/>
      <c r="BD183" s="15"/>
      <c r="BE183" s="15"/>
      <c r="BF183" s="15"/>
      <c r="BG183" s="15"/>
      <c r="BH183" s="15"/>
      <c r="BI183" s="15"/>
      <c r="BJ183" s="15"/>
      <c r="BK183" s="14"/>
    </row>
    <row r="184" spans="1:63" ht="30" customHeight="1" x14ac:dyDescent="0.3">
      <c r="A184" s="14"/>
      <c r="B184" s="14"/>
      <c r="C184" s="14"/>
      <c r="D184" s="14"/>
      <c r="E184" s="15"/>
      <c r="F184" s="15"/>
      <c r="G184" s="15"/>
      <c r="H184" s="15"/>
      <c r="I184" s="15"/>
      <c r="J184" s="15"/>
      <c r="K184" s="15"/>
      <c r="L184" s="15"/>
      <c r="M184" s="14"/>
      <c r="Q184" s="1" t="s">
        <v>261</v>
      </c>
      <c r="AW184" s="11">
        <f t="shared" si="2"/>
        <v>0</v>
      </c>
      <c r="AY184" s="14"/>
      <c r="AZ184" s="14"/>
      <c r="BA184" s="14"/>
      <c r="BB184" s="14"/>
      <c r="BC184" s="15"/>
      <c r="BD184" s="15"/>
      <c r="BE184" s="15"/>
      <c r="BF184" s="15"/>
      <c r="BG184" s="15"/>
      <c r="BH184" s="15"/>
      <c r="BI184" s="15"/>
      <c r="BJ184" s="15"/>
      <c r="BK184" s="14"/>
    </row>
    <row r="185" spans="1:63" ht="30" customHeight="1" x14ac:dyDescent="0.3">
      <c r="A185" s="14"/>
      <c r="B185" s="14"/>
      <c r="C185" s="14"/>
      <c r="D185" s="14"/>
      <c r="E185" s="15"/>
      <c r="F185" s="15"/>
      <c r="G185" s="15"/>
      <c r="H185" s="15"/>
      <c r="I185" s="15"/>
      <c r="J185" s="15"/>
      <c r="K185" s="15"/>
      <c r="L185" s="15"/>
      <c r="M185" s="14"/>
      <c r="Q185" s="1" t="s">
        <v>261</v>
      </c>
      <c r="AW185" s="11">
        <f t="shared" si="2"/>
        <v>0</v>
      </c>
      <c r="AY185" s="14"/>
      <c r="AZ185" s="14"/>
      <c r="BA185" s="14"/>
      <c r="BB185" s="14"/>
      <c r="BC185" s="15"/>
      <c r="BD185" s="15"/>
      <c r="BE185" s="15"/>
      <c r="BF185" s="15"/>
      <c r="BG185" s="15"/>
      <c r="BH185" s="15"/>
      <c r="BI185" s="15"/>
      <c r="BJ185" s="15"/>
      <c r="BK185" s="14"/>
    </row>
    <row r="186" spans="1:63" ht="30" customHeight="1" x14ac:dyDescent="0.3">
      <c r="A186" s="14"/>
      <c r="B186" s="14"/>
      <c r="C186" s="14"/>
      <c r="D186" s="14"/>
      <c r="E186" s="15"/>
      <c r="F186" s="15"/>
      <c r="G186" s="15"/>
      <c r="H186" s="15"/>
      <c r="I186" s="15"/>
      <c r="J186" s="15"/>
      <c r="K186" s="15"/>
      <c r="L186" s="15"/>
      <c r="M186" s="14"/>
      <c r="Q186" s="1" t="s">
        <v>261</v>
      </c>
      <c r="AW186" s="11">
        <f t="shared" si="2"/>
        <v>0</v>
      </c>
      <c r="AY186" s="14"/>
      <c r="AZ186" s="14"/>
      <c r="BA186" s="14"/>
      <c r="BB186" s="14"/>
      <c r="BC186" s="15"/>
      <c r="BD186" s="15"/>
      <c r="BE186" s="15"/>
      <c r="BF186" s="15"/>
      <c r="BG186" s="15"/>
      <c r="BH186" s="15"/>
      <c r="BI186" s="15"/>
      <c r="BJ186" s="15"/>
      <c r="BK186" s="14"/>
    </row>
    <row r="187" spans="1:63" ht="30" customHeight="1" x14ac:dyDescent="0.3">
      <c r="A187" s="16" t="s">
        <v>79</v>
      </c>
      <c r="B187" s="14"/>
      <c r="C187" s="14"/>
      <c r="D187" s="14"/>
      <c r="E187" s="15"/>
      <c r="F187" s="15"/>
      <c r="G187" s="15"/>
      <c r="H187" s="15"/>
      <c r="I187" s="15"/>
      <c r="J187" s="15"/>
      <c r="K187" s="15"/>
      <c r="L187" s="15"/>
      <c r="M187" s="14"/>
      <c r="N187" t="s">
        <v>80</v>
      </c>
      <c r="AW187" s="11">
        <f t="shared" si="2"/>
        <v>0</v>
      </c>
      <c r="AY187" s="16" t="s">
        <v>79</v>
      </c>
      <c r="AZ187" s="14"/>
      <c r="BA187" s="14"/>
      <c r="BB187" s="14"/>
      <c r="BC187" s="15"/>
      <c r="BD187" s="15"/>
      <c r="BE187" s="15"/>
      <c r="BF187" s="15"/>
      <c r="BG187" s="15"/>
      <c r="BH187" s="15"/>
      <c r="BI187" s="15"/>
      <c r="BJ187" s="15"/>
      <c r="BK187" s="14"/>
    </row>
    <row r="188" spans="1:63" ht="30" customHeight="1" x14ac:dyDescent="0.3">
      <c r="A188" s="16" t="s">
        <v>393</v>
      </c>
      <c r="B188" s="16" t="s">
        <v>52</v>
      </c>
      <c r="C188" s="14"/>
      <c r="D188" s="14"/>
      <c r="E188" s="15"/>
      <c r="F188" s="15"/>
      <c r="G188" s="15"/>
      <c r="H188" s="15"/>
      <c r="I188" s="15"/>
      <c r="J188" s="15"/>
      <c r="K188" s="15"/>
      <c r="L188" s="15"/>
      <c r="M188" s="14"/>
      <c r="N188" s="3"/>
      <c r="O188" s="3"/>
      <c r="P188" s="3"/>
      <c r="Q188" s="2" t="s">
        <v>394</v>
      </c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11">
        <f t="shared" si="2"/>
        <v>0</v>
      </c>
      <c r="AY188" s="16" t="s">
        <v>393</v>
      </c>
      <c r="AZ188" s="16" t="s">
        <v>52</v>
      </c>
      <c r="BA188" s="14"/>
      <c r="BB188" s="14"/>
      <c r="BC188" s="15"/>
      <c r="BD188" s="15"/>
      <c r="BE188" s="15"/>
      <c r="BF188" s="15"/>
      <c r="BG188" s="15"/>
      <c r="BH188" s="15"/>
      <c r="BI188" s="15"/>
      <c r="BJ188" s="15"/>
      <c r="BK188" s="14"/>
    </row>
    <row r="189" spans="1:63" ht="30" customHeight="1" x14ac:dyDescent="0.3">
      <c r="A189" s="16" t="s">
        <v>395</v>
      </c>
      <c r="B189" s="16" t="s">
        <v>396</v>
      </c>
      <c r="C189" s="16" t="s">
        <v>397</v>
      </c>
      <c r="D189" s="14"/>
      <c r="E189" s="15"/>
      <c r="F189" s="15"/>
      <c r="G189" s="15"/>
      <c r="H189" s="15"/>
      <c r="I189" s="15"/>
      <c r="J189" s="15"/>
      <c r="K189" s="15"/>
      <c r="L189" s="15"/>
      <c r="M189" s="16" t="s">
        <v>398</v>
      </c>
      <c r="N189" s="2" t="s">
        <v>399</v>
      </c>
      <c r="O189" s="2" t="s">
        <v>52</v>
      </c>
      <c r="P189" s="2" t="s">
        <v>52</v>
      </c>
      <c r="Q189" s="2" t="s">
        <v>394</v>
      </c>
      <c r="R189" s="2" t="s">
        <v>66</v>
      </c>
      <c r="S189" s="2" t="s">
        <v>66</v>
      </c>
      <c r="T189" s="2" t="s">
        <v>65</v>
      </c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2" t="s">
        <v>52</v>
      </c>
      <c r="AS189" s="2" t="s">
        <v>52</v>
      </c>
      <c r="AT189" s="3"/>
      <c r="AU189" s="2" t="s">
        <v>400</v>
      </c>
      <c r="AV189" s="3">
        <v>95</v>
      </c>
      <c r="AW189" s="11">
        <f t="shared" si="2"/>
        <v>0</v>
      </c>
      <c r="AY189" s="16" t="s">
        <v>395</v>
      </c>
      <c r="AZ189" s="16" t="s">
        <v>396</v>
      </c>
      <c r="BA189" s="16" t="s">
        <v>397</v>
      </c>
      <c r="BB189" s="14"/>
      <c r="BC189" s="15"/>
      <c r="BD189" s="15"/>
      <c r="BE189" s="15"/>
      <c r="BF189" s="15"/>
      <c r="BG189" s="15"/>
      <c r="BH189" s="15"/>
      <c r="BI189" s="15"/>
      <c r="BJ189" s="15"/>
      <c r="BK189" s="16"/>
    </row>
    <row r="190" spans="1:63" ht="30" customHeight="1" x14ac:dyDescent="0.3">
      <c r="A190" s="16" t="s">
        <v>401</v>
      </c>
      <c r="B190" s="16" t="s">
        <v>402</v>
      </c>
      <c r="C190" s="16" t="s">
        <v>70</v>
      </c>
      <c r="D190" s="14"/>
      <c r="E190" s="15"/>
      <c r="F190" s="15"/>
      <c r="G190" s="15"/>
      <c r="H190" s="15"/>
      <c r="I190" s="15"/>
      <c r="J190" s="15"/>
      <c r="K190" s="15"/>
      <c r="L190" s="15"/>
      <c r="M190" s="16" t="s">
        <v>403</v>
      </c>
      <c r="N190" s="2" t="s">
        <v>404</v>
      </c>
      <c r="O190" s="2" t="s">
        <v>52</v>
      </c>
      <c r="P190" s="2" t="s">
        <v>52</v>
      </c>
      <c r="Q190" s="2" t="s">
        <v>394</v>
      </c>
      <c r="R190" s="2" t="s">
        <v>65</v>
      </c>
      <c r="S190" s="2" t="s">
        <v>66</v>
      </c>
      <c r="T190" s="2" t="s">
        <v>66</v>
      </c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2" t="s">
        <v>52</v>
      </c>
      <c r="AS190" s="2" t="s">
        <v>52</v>
      </c>
      <c r="AT190" s="3"/>
      <c r="AU190" s="2" t="s">
        <v>405</v>
      </c>
      <c r="AV190" s="3">
        <v>96</v>
      </c>
      <c r="AW190" s="11">
        <f t="shared" si="2"/>
        <v>0</v>
      </c>
      <c r="AY190" s="16" t="s">
        <v>401</v>
      </c>
      <c r="AZ190" s="16" t="s">
        <v>402</v>
      </c>
      <c r="BA190" s="16" t="s">
        <v>70</v>
      </c>
      <c r="BB190" s="14"/>
      <c r="BC190" s="15"/>
      <c r="BD190" s="15"/>
      <c r="BE190" s="15"/>
      <c r="BF190" s="15"/>
      <c r="BG190" s="15"/>
      <c r="BH190" s="15"/>
      <c r="BI190" s="15"/>
      <c r="BJ190" s="15"/>
      <c r="BK190" s="16"/>
    </row>
    <row r="191" spans="1:63" ht="30" customHeight="1" x14ac:dyDescent="0.3">
      <c r="A191" s="16" t="s">
        <v>406</v>
      </c>
      <c r="B191" s="16" t="s">
        <v>407</v>
      </c>
      <c r="C191" s="16" t="s">
        <v>70</v>
      </c>
      <c r="D191" s="14"/>
      <c r="E191" s="15"/>
      <c r="F191" s="15"/>
      <c r="G191" s="15"/>
      <c r="H191" s="15"/>
      <c r="I191" s="15"/>
      <c r="J191" s="15"/>
      <c r="K191" s="15"/>
      <c r="L191" s="15"/>
      <c r="M191" s="16" t="s">
        <v>408</v>
      </c>
      <c r="N191" s="2" t="s">
        <v>409</v>
      </c>
      <c r="O191" s="2" t="s">
        <v>52</v>
      </c>
      <c r="P191" s="2" t="s">
        <v>52</v>
      </c>
      <c r="Q191" s="2" t="s">
        <v>394</v>
      </c>
      <c r="R191" s="2" t="s">
        <v>65</v>
      </c>
      <c r="S191" s="2" t="s">
        <v>66</v>
      </c>
      <c r="T191" s="2" t="s">
        <v>66</v>
      </c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2" t="s">
        <v>52</v>
      </c>
      <c r="AS191" s="2" t="s">
        <v>52</v>
      </c>
      <c r="AT191" s="3"/>
      <c r="AU191" s="2" t="s">
        <v>410</v>
      </c>
      <c r="AV191" s="3">
        <v>97</v>
      </c>
      <c r="AW191" s="11">
        <f t="shared" si="2"/>
        <v>0</v>
      </c>
      <c r="AY191" s="16" t="s">
        <v>406</v>
      </c>
      <c r="AZ191" s="16" t="s">
        <v>407</v>
      </c>
      <c r="BA191" s="16" t="s">
        <v>70</v>
      </c>
      <c r="BB191" s="14"/>
      <c r="BC191" s="15"/>
      <c r="BD191" s="15"/>
      <c r="BE191" s="15"/>
      <c r="BF191" s="15"/>
      <c r="BG191" s="15"/>
      <c r="BH191" s="15"/>
      <c r="BI191" s="15"/>
      <c r="BJ191" s="15"/>
      <c r="BK191" s="16"/>
    </row>
    <row r="192" spans="1:63" ht="30" customHeight="1" x14ac:dyDescent="0.3">
      <c r="A192" s="16" t="s">
        <v>411</v>
      </c>
      <c r="B192" s="16" t="s">
        <v>412</v>
      </c>
      <c r="C192" s="16" t="s">
        <v>70</v>
      </c>
      <c r="D192" s="14"/>
      <c r="E192" s="15"/>
      <c r="F192" s="15"/>
      <c r="G192" s="15"/>
      <c r="H192" s="15"/>
      <c r="I192" s="15"/>
      <c r="J192" s="15"/>
      <c r="K192" s="15"/>
      <c r="L192" s="15"/>
      <c r="M192" s="16" t="s">
        <v>413</v>
      </c>
      <c r="N192" s="2" t="s">
        <v>414</v>
      </c>
      <c r="O192" s="2" t="s">
        <v>52</v>
      </c>
      <c r="P192" s="2" t="s">
        <v>52</v>
      </c>
      <c r="Q192" s="2" t="s">
        <v>394</v>
      </c>
      <c r="R192" s="2" t="s">
        <v>65</v>
      </c>
      <c r="S192" s="2" t="s">
        <v>66</v>
      </c>
      <c r="T192" s="2" t="s">
        <v>66</v>
      </c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2" t="s">
        <v>52</v>
      </c>
      <c r="AS192" s="2" t="s">
        <v>52</v>
      </c>
      <c r="AT192" s="3"/>
      <c r="AU192" s="2" t="s">
        <v>415</v>
      </c>
      <c r="AV192" s="3">
        <v>98</v>
      </c>
      <c r="AW192" s="11">
        <f t="shared" si="2"/>
        <v>0</v>
      </c>
      <c r="AY192" s="16" t="s">
        <v>411</v>
      </c>
      <c r="AZ192" s="16" t="s">
        <v>412</v>
      </c>
      <c r="BA192" s="16" t="s">
        <v>70</v>
      </c>
      <c r="BB192" s="14"/>
      <c r="BC192" s="15"/>
      <c r="BD192" s="15"/>
      <c r="BE192" s="15"/>
      <c r="BF192" s="15"/>
      <c r="BG192" s="15"/>
      <c r="BH192" s="15"/>
      <c r="BI192" s="15"/>
      <c r="BJ192" s="15"/>
      <c r="BK192" s="16"/>
    </row>
    <row r="193" spans="1:63" ht="30" customHeight="1" x14ac:dyDescent="0.3">
      <c r="A193" s="16" t="s">
        <v>416</v>
      </c>
      <c r="B193" s="16" t="s">
        <v>417</v>
      </c>
      <c r="C193" s="16" t="s">
        <v>70</v>
      </c>
      <c r="D193" s="14"/>
      <c r="E193" s="15"/>
      <c r="F193" s="15"/>
      <c r="G193" s="15"/>
      <c r="H193" s="15"/>
      <c r="I193" s="15"/>
      <c r="J193" s="15"/>
      <c r="K193" s="15"/>
      <c r="L193" s="15"/>
      <c r="M193" s="16" t="s">
        <v>418</v>
      </c>
      <c r="N193" s="2" t="s">
        <v>419</v>
      </c>
      <c r="O193" s="2" t="s">
        <v>52</v>
      </c>
      <c r="P193" s="2" t="s">
        <v>52</v>
      </c>
      <c r="Q193" s="2" t="s">
        <v>394</v>
      </c>
      <c r="R193" s="2" t="s">
        <v>65</v>
      </c>
      <c r="S193" s="2" t="s">
        <v>66</v>
      </c>
      <c r="T193" s="2" t="s">
        <v>66</v>
      </c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2" t="s">
        <v>52</v>
      </c>
      <c r="AS193" s="2" t="s">
        <v>52</v>
      </c>
      <c r="AT193" s="3"/>
      <c r="AU193" s="2" t="s">
        <v>420</v>
      </c>
      <c r="AV193" s="3">
        <v>99</v>
      </c>
      <c r="AW193" s="11">
        <f t="shared" si="2"/>
        <v>0</v>
      </c>
      <c r="AY193" s="16" t="s">
        <v>416</v>
      </c>
      <c r="AZ193" s="16" t="s">
        <v>417</v>
      </c>
      <c r="BA193" s="16" t="s">
        <v>70</v>
      </c>
      <c r="BB193" s="14"/>
      <c r="BC193" s="15"/>
      <c r="BD193" s="15"/>
      <c r="BE193" s="15"/>
      <c r="BF193" s="15"/>
      <c r="BG193" s="15"/>
      <c r="BH193" s="15"/>
      <c r="BI193" s="15"/>
      <c r="BJ193" s="15"/>
      <c r="BK193" s="16"/>
    </row>
    <row r="194" spans="1:63" ht="30" customHeight="1" x14ac:dyDescent="0.3">
      <c r="A194" s="16" t="s">
        <v>411</v>
      </c>
      <c r="B194" s="16" t="s">
        <v>421</v>
      </c>
      <c r="C194" s="16" t="s">
        <v>70</v>
      </c>
      <c r="D194" s="14"/>
      <c r="E194" s="15"/>
      <c r="F194" s="15"/>
      <c r="G194" s="15"/>
      <c r="H194" s="15"/>
      <c r="I194" s="15"/>
      <c r="J194" s="15"/>
      <c r="K194" s="15"/>
      <c r="L194" s="15"/>
      <c r="M194" s="16" t="s">
        <v>422</v>
      </c>
      <c r="N194" s="2" t="s">
        <v>423</v>
      </c>
      <c r="O194" s="2" t="s">
        <v>52</v>
      </c>
      <c r="P194" s="2" t="s">
        <v>52</v>
      </c>
      <c r="Q194" s="2" t="s">
        <v>394</v>
      </c>
      <c r="R194" s="2" t="s">
        <v>65</v>
      </c>
      <c r="S194" s="2" t="s">
        <v>66</v>
      </c>
      <c r="T194" s="2" t="s">
        <v>66</v>
      </c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2" t="s">
        <v>52</v>
      </c>
      <c r="AS194" s="2" t="s">
        <v>52</v>
      </c>
      <c r="AT194" s="3"/>
      <c r="AU194" s="2" t="s">
        <v>424</v>
      </c>
      <c r="AV194" s="3">
        <v>204</v>
      </c>
      <c r="AW194" s="11">
        <f t="shared" si="2"/>
        <v>0</v>
      </c>
      <c r="AY194" s="16" t="s">
        <v>411</v>
      </c>
      <c r="AZ194" s="16" t="s">
        <v>421</v>
      </c>
      <c r="BA194" s="16" t="s">
        <v>70</v>
      </c>
      <c r="BB194" s="14"/>
      <c r="BC194" s="15"/>
      <c r="BD194" s="15"/>
      <c r="BE194" s="15"/>
      <c r="BF194" s="15"/>
      <c r="BG194" s="15"/>
      <c r="BH194" s="15"/>
      <c r="BI194" s="15"/>
      <c r="BJ194" s="15"/>
      <c r="BK194" s="16"/>
    </row>
    <row r="195" spans="1:63" ht="30" customHeight="1" x14ac:dyDescent="0.3">
      <c r="A195" s="16" t="s">
        <v>416</v>
      </c>
      <c r="B195" s="16" t="s">
        <v>425</v>
      </c>
      <c r="C195" s="16" t="s">
        <v>70</v>
      </c>
      <c r="D195" s="14"/>
      <c r="E195" s="15"/>
      <c r="F195" s="15"/>
      <c r="G195" s="15"/>
      <c r="H195" s="15"/>
      <c r="I195" s="15"/>
      <c r="J195" s="15"/>
      <c r="K195" s="15"/>
      <c r="L195" s="15"/>
      <c r="M195" s="16" t="s">
        <v>426</v>
      </c>
      <c r="N195" s="2" t="s">
        <v>427</v>
      </c>
      <c r="O195" s="2" t="s">
        <v>52</v>
      </c>
      <c r="P195" s="2" t="s">
        <v>52</v>
      </c>
      <c r="Q195" s="2" t="s">
        <v>394</v>
      </c>
      <c r="R195" s="2" t="s">
        <v>65</v>
      </c>
      <c r="S195" s="2" t="s">
        <v>66</v>
      </c>
      <c r="T195" s="2" t="s">
        <v>66</v>
      </c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2" t="s">
        <v>52</v>
      </c>
      <c r="AS195" s="2" t="s">
        <v>52</v>
      </c>
      <c r="AT195" s="3"/>
      <c r="AU195" s="2" t="s">
        <v>428</v>
      </c>
      <c r="AV195" s="3">
        <v>100</v>
      </c>
      <c r="AW195" s="11">
        <f t="shared" si="2"/>
        <v>0</v>
      </c>
      <c r="AY195" s="16" t="s">
        <v>416</v>
      </c>
      <c r="AZ195" s="16" t="s">
        <v>425</v>
      </c>
      <c r="BA195" s="16" t="s">
        <v>70</v>
      </c>
      <c r="BB195" s="14"/>
      <c r="BC195" s="15"/>
      <c r="BD195" s="15"/>
      <c r="BE195" s="15"/>
      <c r="BF195" s="15"/>
      <c r="BG195" s="15"/>
      <c r="BH195" s="15"/>
      <c r="BI195" s="15"/>
      <c r="BJ195" s="15"/>
      <c r="BK195" s="16"/>
    </row>
    <row r="196" spans="1:63" ht="30" customHeight="1" x14ac:dyDescent="0.3">
      <c r="A196" s="14"/>
      <c r="B196" s="14"/>
      <c r="C196" s="14"/>
      <c r="D196" s="14"/>
      <c r="E196" s="15"/>
      <c r="F196" s="15"/>
      <c r="G196" s="15"/>
      <c r="H196" s="15"/>
      <c r="I196" s="15"/>
      <c r="J196" s="15"/>
      <c r="K196" s="15"/>
      <c r="L196" s="15"/>
      <c r="M196" s="14"/>
      <c r="Q196" s="1" t="s">
        <v>394</v>
      </c>
      <c r="AW196" s="11">
        <f t="shared" si="2"/>
        <v>0</v>
      </c>
      <c r="AY196" s="14"/>
      <c r="AZ196" s="14"/>
      <c r="BA196" s="14"/>
      <c r="BB196" s="14"/>
      <c r="BC196" s="15"/>
      <c r="BD196" s="15"/>
      <c r="BE196" s="15"/>
      <c r="BF196" s="15"/>
      <c r="BG196" s="15"/>
      <c r="BH196" s="15"/>
      <c r="BI196" s="15"/>
      <c r="BJ196" s="15"/>
      <c r="BK196" s="14"/>
    </row>
    <row r="197" spans="1:63" ht="30" customHeight="1" x14ac:dyDescent="0.3">
      <c r="A197" s="14"/>
      <c r="B197" s="14"/>
      <c r="C197" s="14"/>
      <c r="D197" s="14"/>
      <c r="E197" s="15"/>
      <c r="F197" s="15"/>
      <c r="G197" s="15"/>
      <c r="H197" s="15"/>
      <c r="I197" s="15"/>
      <c r="J197" s="15"/>
      <c r="K197" s="15"/>
      <c r="L197" s="15"/>
      <c r="M197" s="14"/>
      <c r="Q197" s="1" t="s">
        <v>394</v>
      </c>
      <c r="AW197" s="11">
        <f t="shared" si="2"/>
        <v>0</v>
      </c>
      <c r="AY197" s="14"/>
      <c r="AZ197" s="14"/>
      <c r="BA197" s="14"/>
      <c r="BB197" s="14"/>
      <c r="BC197" s="15"/>
      <c r="BD197" s="15"/>
      <c r="BE197" s="15"/>
      <c r="BF197" s="15"/>
      <c r="BG197" s="15"/>
      <c r="BH197" s="15"/>
      <c r="BI197" s="15"/>
      <c r="BJ197" s="15"/>
      <c r="BK197" s="14"/>
    </row>
    <row r="198" spans="1:63" ht="30" customHeight="1" x14ac:dyDescent="0.3">
      <c r="A198" s="14"/>
      <c r="B198" s="14"/>
      <c r="C198" s="14"/>
      <c r="D198" s="14"/>
      <c r="E198" s="15"/>
      <c r="F198" s="15"/>
      <c r="G198" s="15"/>
      <c r="H198" s="15"/>
      <c r="I198" s="15"/>
      <c r="J198" s="15"/>
      <c r="K198" s="15"/>
      <c r="L198" s="15"/>
      <c r="M198" s="14"/>
      <c r="Q198" s="1" t="s">
        <v>394</v>
      </c>
      <c r="AW198" s="11">
        <f t="shared" ref="AW198:AW261" si="3">+L198-BJ198</f>
        <v>0</v>
      </c>
      <c r="AY198" s="14"/>
      <c r="AZ198" s="14"/>
      <c r="BA198" s="14"/>
      <c r="BB198" s="14"/>
      <c r="BC198" s="15"/>
      <c r="BD198" s="15"/>
      <c r="BE198" s="15"/>
      <c r="BF198" s="15"/>
      <c r="BG198" s="15"/>
      <c r="BH198" s="15"/>
      <c r="BI198" s="15"/>
      <c r="BJ198" s="15"/>
      <c r="BK198" s="14"/>
    </row>
    <row r="199" spans="1:63" ht="30" customHeight="1" x14ac:dyDescent="0.3">
      <c r="A199" s="14"/>
      <c r="B199" s="14"/>
      <c r="C199" s="14"/>
      <c r="D199" s="14"/>
      <c r="E199" s="15"/>
      <c r="F199" s="15"/>
      <c r="G199" s="15"/>
      <c r="H199" s="15"/>
      <c r="I199" s="15"/>
      <c r="J199" s="15"/>
      <c r="K199" s="15"/>
      <c r="L199" s="15"/>
      <c r="M199" s="14"/>
      <c r="Q199" s="1" t="s">
        <v>394</v>
      </c>
      <c r="AW199" s="11">
        <f t="shared" si="3"/>
        <v>0</v>
      </c>
      <c r="AY199" s="14"/>
      <c r="AZ199" s="14"/>
      <c r="BA199" s="14"/>
      <c r="BB199" s="14"/>
      <c r="BC199" s="15"/>
      <c r="BD199" s="15"/>
      <c r="BE199" s="15"/>
      <c r="BF199" s="15"/>
      <c r="BG199" s="15"/>
      <c r="BH199" s="15"/>
      <c r="BI199" s="15"/>
      <c r="BJ199" s="15"/>
      <c r="BK199" s="14"/>
    </row>
    <row r="200" spans="1:63" ht="30" customHeight="1" x14ac:dyDescent="0.3">
      <c r="A200" s="14"/>
      <c r="B200" s="14"/>
      <c r="C200" s="14"/>
      <c r="D200" s="14"/>
      <c r="E200" s="15"/>
      <c r="F200" s="15"/>
      <c r="G200" s="15"/>
      <c r="H200" s="15"/>
      <c r="I200" s="15"/>
      <c r="J200" s="15"/>
      <c r="K200" s="15"/>
      <c r="L200" s="15"/>
      <c r="M200" s="14"/>
      <c r="Q200" s="1" t="s">
        <v>394</v>
      </c>
      <c r="AW200" s="11">
        <f t="shared" si="3"/>
        <v>0</v>
      </c>
      <c r="AY200" s="14"/>
      <c r="AZ200" s="14"/>
      <c r="BA200" s="14"/>
      <c r="BB200" s="14"/>
      <c r="BC200" s="15"/>
      <c r="BD200" s="15"/>
      <c r="BE200" s="15"/>
      <c r="BF200" s="15"/>
      <c r="BG200" s="15"/>
      <c r="BH200" s="15"/>
      <c r="BI200" s="15"/>
      <c r="BJ200" s="15"/>
      <c r="BK200" s="14"/>
    </row>
    <row r="201" spans="1:63" ht="30" customHeight="1" x14ac:dyDescent="0.3">
      <c r="A201" s="14"/>
      <c r="B201" s="14"/>
      <c r="C201" s="14"/>
      <c r="D201" s="14"/>
      <c r="E201" s="15"/>
      <c r="F201" s="15"/>
      <c r="G201" s="15"/>
      <c r="H201" s="15"/>
      <c r="I201" s="15"/>
      <c r="J201" s="15"/>
      <c r="K201" s="15"/>
      <c r="L201" s="15"/>
      <c r="M201" s="14"/>
      <c r="Q201" s="1" t="s">
        <v>394</v>
      </c>
      <c r="AW201" s="11">
        <f t="shared" si="3"/>
        <v>0</v>
      </c>
      <c r="AY201" s="14"/>
      <c r="AZ201" s="14"/>
      <c r="BA201" s="14"/>
      <c r="BB201" s="14"/>
      <c r="BC201" s="15"/>
      <c r="BD201" s="15"/>
      <c r="BE201" s="15"/>
      <c r="BF201" s="15"/>
      <c r="BG201" s="15"/>
      <c r="BH201" s="15"/>
      <c r="BI201" s="15"/>
      <c r="BJ201" s="15"/>
      <c r="BK201" s="14"/>
    </row>
    <row r="202" spans="1:63" ht="30" customHeight="1" x14ac:dyDescent="0.3">
      <c r="A202" s="14"/>
      <c r="B202" s="14"/>
      <c r="C202" s="14"/>
      <c r="D202" s="14"/>
      <c r="E202" s="15"/>
      <c r="F202" s="15"/>
      <c r="G202" s="15"/>
      <c r="H202" s="15"/>
      <c r="I202" s="15"/>
      <c r="J202" s="15"/>
      <c r="K202" s="15"/>
      <c r="L202" s="15"/>
      <c r="M202" s="14"/>
      <c r="Q202" s="1" t="s">
        <v>394</v>
      </c>
      <c r="AW202" s="11">
        <f t="shared" si="3"/>
        <v>0</v>
      </c>
      <c r="AY202" s="14"/>
      <c r="AZ202" s="14"/>
      <c r="BA202" s="14"/>
      <c r="BB202" s="14"/>
      <c r="BC202" s="15"/>
      <c r="BD202" s="15"/>
      <c r="BE202" s="15"/>
      <c r="BF202" s="15"/>
      <c r="BG202" s="15"/>
      <c r="BH202" s="15"/>
      <c r="BI202" s="15"/>
      <c r="BJ202" s="15"/>
      <c r="BK202" s="14"/>
    </row>
    <row r="203" spans="1:63" ht="30" customHeight="1" x14ac:dyDescent="0.3">
      <c r="A203" s="14"/>
      <c r="B203" s="14"/>
      <c r="C203" s="14"/>
      <c r="D203" s="14"/>
      <c r="E203" s="15"/>
      <c r="F203" s="15"/>
      <c r="G203" s="15"/>
      <c r="H203" s="15"/>
      <c r="I203" s="15"/>
      <c r="J203" s="15"/>
      <c r="K203" s="15"/>
      <c r="L203" s="15"/>
      <c r="M203" s="14"/>
      <c r="Q203" s="1" t="s">
        <v>394</v>
      </c>
      <c r="AW203" s="11">
        <f t="shared" si="3"/>
        <v>0</v>
      </c>
      <c r="AY203" s="14"/>
      <c r="AZ203" s="14"/>
      <c r="BA203" s="14"/>
      <c r="BB203" s="14"/>
      <c r="BC203" s="15"/>
      <c r="BD203" s="15"/>
      <c r="BE203" s="15"/>
      <c r="BF203" s="15"/>
      <c r="BG203" s="15"/>
      <c r="BH203" s="15"/>
      <c r="BI203" s="15"/>
      <c r="BJ203" s="15"/>
      <c r="BK203" s="14"/>
    </row>
    <row r="204" spans="1:63" ht="30" customHeight="1" x14ac:dyDescent="0.3">
      <c r="A204" s="14"/>
      <c r="B204" s="14"/>
      <c r="C204" s="14"/>
      <c r="D204" s="14"/>
      <c r="E204" s="15"/>
      <c r="F204" s="15"/>
      <c r="G204" s="15"/>
      <c r="H204" s="15"/>
      <c r="I204" s="15"/>
      <c r="J204" s="15"/>
      <c r="K204" s="15"/>
      <c r="L204" s="15"/>
      <c r="M204" s="14"/>
      <c r="Q204" s="1" t="s">
        <v>394</v>
      </c>
      <c r="AW204" s="11">
        <f t="shared" si="3"/>
        <v>0</v>
      </c>
      <c r="AY204" s="14"/>
      <c r="AZ204" s="14"/>
      <c r="BA204" s="14"/>
      <c r="BB204" s="14"/>
      <c r="BC204" s="15"/>
      <c r="BD204" s="15"/>
      <c r="BE204" s="15"/>
      <c r="BF204" s="15"/>
      <c r="BG204" s="15"/>
      <c r="BH204" s="15"/>
      <c r="BI204" s="15"/>
      <c r="BJ204" s="15"/>
      <c r="BK204" s="14"/>
    </row>
    <row r="205" spans="1:63" ht="30" customHeight="1" x14ac:dyDescent="0.3">
      <c r="A205" s="14"/>
      <c r="B205" s="14"/>
      <c r="C205" s="14"/>
      <c r="D205" s="14"/>
      <c r="E205" s="15"/>
      <c r="F205" s="15"/>
      <c r="G205" s="15"/>
      <c r="H205" s="15"/>
      <c r="I205" s="15"/>
      <c r="J205" s="15"/>
      <c r="K205" s="15"/>
      <c r="L205" s="15"/>
      <c r="M205" s="14"/>
      <c r="Q205" s="1" t="s">
        <v>394</v>
      </c>
      <c r="AW205" s="11">
        <f t="shared" si="3"/>
        <v>0</v>
      </c>
      <c r="AY205" s="14"/>
      <c r="AZ205" s="14"/>
      <c r="BA205" s="14"/>
      <c r="BB205" s="14"/>
      <c r="BC205" s="15"/>
      <c r="BD205" s="15"/>
      <c r="BE205" s="15"/>
      <c r="BF205" s="15"/>
      <c r="BG205" s="15"/>
      <c r="BH205" s="15"/>
      <c r="BI205" s="15"/>
      <c r="BJ205" s="15"/>
      <c r="BK205" s="14"/>
    </row>
    <row r="206" spans="1:63" ht="30" customHeight="1" x14ac:dyDescent="0.3">
      <c r="A206" s="14"/>
      <c r="B206" s="14"/>
      <c r="C206" s="14"/>
      <c r="D206" s="14"/>
      <c r="E206" s="15"/>
      <c r="F206" s="15"/>
      <c r="G206" s="15"/>
      <c r="H206" s="15"/>
      <c r="I206" s="15"/>
      <c r="J206" s="15"/>
      <c r="K206" s="15"/>
      <c r="L206" s="15"/>
      <c r="M206" s="14"/>
      <c r="Q206" s="1" t="s">
        <v>394</v>
      </c>
      <c r="AW206" s="11">
        <f t="shared" si="3"/>
        <v>0</v>
      </c>
      <c r="AY206" s="14"/>
      <c r="AZ206" s="14"/>
      <c r="BA206" s="14"/>
      <c r="BB206" s="14"/>
      <c r="BC206" s="15"/>
      <c r="BD206" s="15"/>
      <c r="BE206" s="15"/>
      <c r="BF206" s="15"/>
      <c r="BG206" s="15"/>
      <c r="BH206" s="15"/>
      <c r="BI206" s="15"/>
      <c r="BJ206" s="15"/>
      <c r="BK206" s="14"/>
    </row>
    <row r="207" spans="1:63" ht="30" customHeight="1" x14ac:dyDescent="0.3">
      <c r="A207" s="14"/>
      <c r="B207" s="14"/>
      <c r="C207" s="14"/>
      <c r="D207" s="14"/>
      <c r="E207" s="15"/>
      <c r="F207" s="15"/>
      <c r="G207" s="15"/>
      <c r="H207" s="15"/>
      <c r="I207" s="15"/>
      <c r="J207" s="15"/>
      <c r="K207" s="15"/>
      <c r="L207" s="15"/>
      <c r="M207" s="14"/>
      <c r="Q207" s="1" t="s">
        <v>394</v>
      </c>
      <c r="AW207" s="11">
        <f t="shared" si="3"/>
        <v>0</v>
      </c>
      <c r="AY207" s="14"/>
      <c r="AZ207" s="14"/>
      <c r="BA207" s="14"/>
      <c r="BB207" s="14"/>
      <c r="BC207" s="15"/>
      <c r="BD207" s="15"/>
      <c r="BE207" s="15"/>
      <c r="BF207" s="15"/>
      <c r="BG207" s="15"/>
      <c r="BH207" s="15"/>
      <c r="BI207" s="15"/>
      <c r="BJ207" s="15"/>
      <c r="BK207" s="14"/>
    </row>
    <row r="208" spans="1:63" ht="30" customHeight="1" x14ac:dyDescent="0.3">
      <c r="A208" s="14"/>
      <c r="B208" s="14"/>
      <c r="C208" s="14"/>
      <c r="D208" s="14"/>
      <c r="E208" s="15"/>
      <c r="F208" s="15"/>
      <c r="G208" s="15"/>
      <c r="H208" s="15"/>
      <c r="I208" s="15"/>
      <c r="J208" s="15"/>
      <c r="K208" s="15"/>
      <c r="L208" s="15"/>
      <c r="M208" s="14"/>
      <c r="Q208" s="1" t="s">
        <v>394</v>
      </c>
      <c r="AW208" s="11">
        <f t="shared" si="3"/>
        <v>0</v>
      </c>
      <c r="AY208" s="14"/>
      <c r="AZ208" s="14"/>
      <c r="BA208" s="14"/>
      <c r="BB208" s="14"/>
      <c r="BC208" s="15"/>
      <c r="BD208" s="15"/>
      <c r="BE208" s="15"/>
      <c r="BF208" s="15"/>
      <c r="BG208" s="15"/>
      <c r="BH208" s="15"/>
      <c r="BI208" s="15"/>
      <c r="BJ208" s="15"/>
      <c r="BK208" s="14"/>
    </row>
    <row r="209" spans="1:63" ht="30" customHeight="1" x14ac:dyDescent="0.3">
      <c r="A209" s="14"/>
      <c r="B209" s="14"/>
      <c r="C209" s="14"/>
      <c r="D209" s="14"/>
      <c r="E209" s="15"/>
      <c r="F209" s="15"/>
      <c r="G209" s="15"/>
      <c r="H209" s="15"/>
      <c r="I209" s="15"/>
      <c r="J209" s="15"/>
      <c r="K209" s="15"/>
      <c r="L209" s="15"/>
      <c r="M209" s="14"/>
      <c r="Q209" s="1" t="s">
        <v>394</v>
      </c>
      <c r="AW209" s="11">
        <f t="shared" si="3"/>
        <v>0</v>
      </c>
      <c r="AY209" s="14"/>
      <c r="AZ209" s="14"/>
      <c r="BA209" s="14"/>
      <c r="BB209" s="14"/>
      <c r="BC209" s="15"/>
      <c r="BD209" s="15"/>
      <c r="BE209" s="15"/>
      <c r="BF209" s="15"/>
      <c r="BG209" s="15"/>
      <c r="BH209" s="15"/>
      <c r="BI209" s="15"/>
      <c r="BJ209" s="15"/>
      <c r="BK209" s="14"/>
    </row>
    <row r="210" spans="1:63" ht="30" customHeight="1" x14ac:dyDescent="0.3">
      <c r="A210" s="16" t="s">
        <v>79</v>
      </c>
      <c r="B210" s="14"/>
      <c r="C210" s="14"/>
      <c r="D210" s="14"/>
      <c r="E210" s="15"/>
      <c r="F210" s="15"/>
      <c r="G210" s="15"/>
      <c r="H210" s="15"/>
      <c r="I210" s="15"/>
      <c r="J210" s="15"/>
      <c r="K210" s="15"/>
      <c r="L210" s="15"/>
      <c r="M210" s="14"/>
      <c r="N210" t="s">
        <v>80</v>
      </c>
      <c r="AW210" s="11">
        <f t="shared" si="3"/>
        <v>0</v>
      </c>
      <c r="AY210" s="16" t="s">
        <v>79</v>
      </c>
      <c r="AZ210" s="14"/>
      <c r="BA210" s="14"/>
      <c r="BB210" s="14"/>
      <c r="BC210" s="15"/>
      <c r="BD210" s="15"/>
      <c r="BE210" s="15"/>
      <c r="BF210" s="15"/>
      <c r="BG210" s="15"/>
      <c r="BH210" s="15"/>
      <c r="BI210" s="15"/>
      <c r="BJ210" s="15"/>
      <c r="BK210" s="14"/>
    </row>
    <row r="211" spans="1:63" ht="30" customHeight="1" x14ac:dyDescent="0.3">
      <c r="A211" s="16" t="s">
        <v>429</v>
      </c>
      <c r="B211" s="16" t="s">
        <v>52</v>
      </c>
      <c r="C211" s="14"/>
      <c r="D211" s="14"/>
      <c r="E211" s="15"/>
      <c r="F211" s="15"/>
      <c r="G211" s="15"/>
      <c r="H211" s="15"/>
      <c r="I211" s="15"/>
      <c r="J211" s="15"/>
      <c r="K211" s="15"/>
      <c r="L211" s="15"/>
      <c r="M211" s="14"/>
      <c r="N211" s="3"/>
      <c r="O211" s="3"/>
      <c r="P211" s="3"/>
      <c r="Q211" s="2" t="s">
        <v>430</v>
      </c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11">
        <f t="shared" si="3"/>
        <v>0</v>
      </c>
      <c r="AY211" s="16" t="s">
        <v>429</v>
      </c>
      <c r="AZ211" s="16" t="s">
        <v>52</v>
      </c>
      <c r="BA211" s="14"/>
      <c r="BB211" s="14"/>
      <c r="BC211" s="15"/>
      <c r="BD211" s="15"/>
      <c r="BE211" s="15"/>
      <c r="BF211" s="15"/>
      <c r="BG211" s="15"/>
      <c r="BH211" s="15"/>
      <c r="BI211" s="15"/>
      <c r="BJ211" s="15"/>
      <c r="BK211" s="14"/>
    </row>
    <row r="212" spans="1:63" ht="30" customHeight="1" x14ac:dyDescent="0.3">
      <c r="A212" s="16" t="s">
        <v>431</v>
      </c>
      <c r="B212" s="16" t="s">
        <v>432</v>
      </c>
      <c r="C212" s="16" t="s">
        <v>433</v>
      </c>
      <c r="D212" s="14"/>
      <c r="E212" s="15"/>
      <c r="F212" s="15"/>
      <c r="G212" s="15"/>
      <c r="H212" s="15"/>
      <c r="I212" s="15"/>
      <c r="J212" s="15"/>
      <c r="K212" s="15"/>
      <c r="L212" s="15"/>
      <c r="M212" s="16" t="s">
        <v>434</v>
      </c>
      <c r="N212" s="2" t="s">
        <v>435</v>
      </c>
      <c r="O212" s="2" t="s">
        <v>52</v>
      </c>
      <c r="P212" s="2" t="s">
        <v>52</v>
      </c>
      <c r="Q212" s="2" t="s">
        <v>430</v>
      </c>
      <c r="R212" s="2" t="s">
        <v>66</v>
      </c>
      <c r="S212" s="2" t="s">
        <v>66</v>
      </c>
      <c r="T212" s="2" t="s">
        <v>65</v>
      </c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2" t="s">
        <v>52</v>
      </c>
      <c r="AS212" s="2" t="s">
        <v>52</v>
      </c>
      <c r="AT212" s="3"/>
      <c r="AU212" s="2" t="s">
        <v>436</v>
      </c>
      <c r="AV212" s="3">
        <v>185</v>
      </c>
      <c r="AW212" s="11">
        <f t="shared" si="3"/>
        <v>0</v>
      </c>
      <c r="AY212" s="16" t="s">
        <v>431</v>
      </c>
      <c r="AZ212" s="16" t="s">
        <v>432</v>
      </c>
      <c r="BA212" s="16" t="s">
        <v>433</v>
      </c>
      <c r="BB212" s="14"/>
      <c r="BC212" s="15"/>
      <c r="BD212" s="15"/>
      <c r="BE212" s="15"/>
      <c r="BF212" s="15"/>
      <c r="BG212" s="15"/>
      <c r="BH212" s="15"/>
      <c r="BI212" s="15"/>
      <c r="BJ212" s="15"/>
      <c r="BK212" s="16"/>
    </row>
    <row r="213" spans="1:63" ht="30" customHeight="1" x14ac:dyDescent="0.3">
      <c r="A213" s="16" t="s">
        <v>437</v>
      </c>
      <c r="B213" s="16" t="s">
        <v>438</v>
      </c>
      <c r="C213" s="16" t="s">
        <v>439</v>
      </c>
      <c r="D213" s="14"/>
      <c r="E213" s="15"/>
      <c r="F213" s="15"/>
      <c r="G213" s="15"/>
      <c r="H213" s="15"/>
      <c r="I213" s="15"/>
      <c r="J213" s="15"/>
      <c r="K213" s="15"/>
      <c r="L213" s="15"/>
      <c r="M213" s="16" t="s">
        <v>440</v>
      </c>
      <c r="N213" s="2" t="s">
        <v>441</v>
      </c>
      <c r="O213" s="2" t="s">
        <v>52</v>
      </c>
      <c r="P213" s="2" t="s">
        <v>52</v>
      </c>
      <c r="Q213" s="2" t="s">
        <v>430</v>
      </c>
      <c r="R213" s="2" t="s">
        <v>66</v>
      </c>
      <c r="S213" s="2" t="s">
        <v>66</v>
      </c>
      <c r="T213" s="2" t="s">
        <v>65</v>
      </c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2" t="s">
        <v>52</v>
      </c>
      <c r="AS213" s="2" t="s">
        <v>52</v>
      </c>
      <c r="AT213" s="3"/>
      <c r="AU213" s="2" t="s">
        <v>442</v>
      </c>
      <c r="AV213" s="3">
        <v>186</v>
      </c>
      <c r="AW213" s="11">
        <f t="shared" si="3"/>
        <v>0</v>
      </c>
      <c r="AY213" s="16" t="s">
        <v>437</v>
      </c>
      <c r="AZ213" s="16" t="s">
        <v>438</v>
      </c>
      <c r="BA213" s="16" t="s">
        <v>439</v>
      </c>
      <c r="BB213" s="14"/>
      <c r="BC213" s="15"/>
      <c r="BD213" s="15"/>
      <c r="BE213" s="15"/>
      <c r="BF213" s="15"/>
      <c r="BG213" s="15"/>
      <c r="BH213" s="15"/>
      <c r="BI213" s="15"/>
      <c r="BJ213" s="15"/>
      <c r="BK213" s="16"/>
    </row>
    <row r="214" spans="1:63" ht="30" customHeight="1" x14ac:dyDescent="0.3">
      <c r="A214" s="16" t="s">
        <v>443</v>
      </c>
      <c r="B214" s="16" t="s">
        <v>444</v>
      </c>
      <c r="C214" s="16" t="s">
        <v>439</v>
      </c>
      <c r="D214" s="14"/>
      <c r="E214" s="15"/>
      <c r="F214" s="15"/>
      <c r="G214" s="15"/>
      <c r="H214" s="15"/>
      <c r="I214" s="15"/>
      <c r="J214" s="15"/>
      <c r="K214" s="15"/>
      <c r="L214" s="15"/>
      <c r="M214" s="16" t="s">
        <v>445</v>
      </c>
      <c r="N214" s="2" t="s">
        <v>446</v>
      </c>
      <c r="O214" s="2" t="s">
        <v>52</v>
      </c>
      <c r="P214" s="2" t="s">
        <v>52</v>
      </c>
      <c r="Q214" s="2" t="s">
        <v>430</v>
      </c>
      <c r="R214" s="2" t="s">
        <v>66</v>
      </c>
      <c r="S214" s="2" t="s">
        <v>65</v>
      </c>
      <c r="T214" s="2" t="s">
        <v>66</v>
      </c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2" t="s">
        <v>52</v>
      </c>
      <c r="AS214" s="2" t="s">
        <v>52</v>
      </c>
      <c r="AT214" s="3"/>
      <c r="AU214" s="2" t="s">
        <v>447</v>
      </c>
      <c r="AV214" s="3">
        <v>187</v>
      </c>
      <c r="AW214" s="11">
        <f t="shared" si="3"/>
        <v>0</v>
      </c>
      <c r="AY214" s="16" t="s">
        <v>443</v>
      </c>
      <c r="AZ214" s="16" t="s">
        <v>444</v>
      </c>
      <c r="BA214" s="16" t="s">
        <v>439</v>
      </c>
      <c r="BB214" s="14"/>
      <c r="BC214" s="15"/>
      <c r="BD214" s="15"/>
      <c r="BE214" s="15"/>
      <c r="BF214" s="15"/>
      <c r="BG214" s="15"/>
      <c r="BH214" s="15"/>
      <c r="BI214" s="15"/>
      <c r="BJ214" s="15"/>
      <c r="BK214" s="16"/>
    </row>
    <row r="215" spans="1:63" ht="30" customHeight="1" x14ac:dyDescent="0.3">
      <c r="A215" s="14"/>
      <c r="B215" s="14"/>
      <c r="C215" s="14"/>
      <c r="D215" s="14"/>
      <c r="E215" s="15"/>
      <c r="F215" s="15"/>
      <c r="G215" s="15"/>
      <c r="H215" s="15"/>
      <c r="I215" s="15"/>
      <c r="J215" s="15"/>
      <c r="K215" s="15"/>
      <c r="L215" s="15"/>
      <c r="M215" s="14"/>
      <c r="Q215" s="1" t="s">
        <v>430</v>
      </c>
      <c r="AW215" s="11">
        <f t="shared" si="3"/>
        <v>0</v>
      </c>
      <c r="AY215" s="14"/>
      <c r="AZ215" s="14"/>
      <c r="BA215" s="14"/>
      <c r="BB215" s="14"/>
      <c r="BC215" s="15"/>
      <c r="BD215" s="15"/>
      <c r="BE215" s="15"/>
      <c r="BF215" s="15"/>
      <c r="BG215" s="15"/>
      <c r="BH215" s="15"/>
      <c r="BI215" s="15"/>
      <c r="BJ215" s="15"/>
      <c r="BK215" s="14"/>
    </row>
    <row r="216" spans="1:63" ht="30" customHeight="1" x14ac:dyDescent="0.3">
      <c r="A216" s="14"/>
      <c r="B216" s="14"/>
      <c r="C216" s="14"/>
      <c r="D216" s="14"/>
      <c r="E216" s="15"/>
      <c r="F216" s="15"/>
      <c r="G216" s="15"/>
      <c r="H216" s="15"/>
      <c r="I216" s="15"/>
      <c r="J216" s="15"/>
      <c r="K216" s="15"/>
      <c r="L216" s="15"/>
      <c r="M216" s="14"/>
      <c r="Q216" s="1" t="s">
        <v>430</v>
      </c>
      <c r="AW216" s="11">
        <f t="shared" si="3"/>
        <v>0</v>
      </c>
      <c r="AY216" s="14"/>
      <c r="AZ216" s="14"/>
      <c r="BA216" s="14"/>
      <c r="BB216" s="14"/>
      <c r="BC216" s="15"/>
      <c r="BD216" s="15"/>
      <c r="BE216" s="15"/>
      <c r="BF216" s="15"/>
      <c r="BG216" s="15"/>
      <c r="BH216" s="15"/>
      <c r="BI216" s="15"/>
      <c r="BJ216" s="15"/>
      <c r="BK216" s="14"/>
    </row>
    <row r="217" spans="1:63" ht="30" customHeight="1" x14ac:dyDescent="0.3">
      <c r="A217" s="14"/>
      <c r="B217" s="14"/>
      <c r="C217" s="14"/>
      <c r="D217" s="14"/>
      <c r="E217" s="15"/>
      <c r="F217" s="15"/>
      <c r="G217" s="15"/>
      <c r="H217" s="15"/>
      <c r="I217" s="15"/>
      <c r="J217" s="15"/>
      <c r="K217" s="15"/>
      <c r="L217" s="15"/>
      <c r="M217" s="14"/>
      <c r="Q217" s="1" t="s">
        <v>430</v>
      </c>
      <c r="AW217" s="11">
        <f t="shared" si="3"/>
        <v>0</v>
      </c>
      <c r="AY217" s="14"/>
      <c r="AZ217" s="14"/>
      <c r="BA217" s="14"/>
      <c r="BB217" s="14"/>
      <c r="BC217" s="15"/>
      <c r="BD217" s="15"/>
      <c r="BE217" s="15"/>
      <c r="BF217" s="15"/>
      <c r="BG217" s="15"/>
      <c r="BH217" s="15"/>
      <c r="BI217" s="15"/>
      <c r="BJ217" s="15"/>
      <c r="BK217" s="14"/>
    </row>
    <row r="218" spans="1:63" ht="30" customHeight="1" x14ac:dyDescent="0.3">
      <c r="A218" s="14"/>
      <c r="B218" s="14"/>
      <c r="C218" s="14"/>
      <c r="D218" s="14"/>
      <c r="E218" s="15"/>
      <c r="F218" s="15"/>
      <c r="G218" s="15"/>
      <c r="H218" s="15"/>
      <c r="I218" s="15"/>
      <c r="J218" s="15"/>
      <c r="K218" s="15"/>
      <c r="L218" s="15"/>
      <c r="M218" s="14"/>
      <c r="Q218" s="1" t="s">
        <v>430</v>
      </c>
      <c r="AW218" s="11">
        <f t="shared" si="3"/>
        <v>0</v>
      </c>
      <c r="AY218" s="14"/>
      <c r="AZ218" s="14"/>
      <c r="BA218" s="14"/>
      <c r="BB218" s="14"/>
      <c r="BC218" s="15"/>
      <c r="BD218" s="15"/>
      <c r="BE218" s="15"/>
      <c r="BF218" s="15"/>
      <c r="BG218" s="15"/>
      <c r="BH218" s="15"/>
      <c r="BI218" s="15"/>
      <c r="BJ218" s="15"/>
      <c r="BK218" s="14"/>
    </row>
    <row r="219" spans="1:63" ht="30" customHeight="1" x14ac:dyDescent="0.3">
      <c r="A219" s="14"/>
      <c r="B219" s="14"/>
      <c r="C219" s="14"/>
      <c r="D219" s="14"/>
      <c r="E219" s="15"/>
      <c r="F219" s="15"/>
      <c r="G219" s="15"/>
      <c r="H219" s="15"/>
      <c r="I219" s="15"/>
      <c r="J219" s="15"/>
      <c r="K219" s="15"/>
      <c r="L219" s="15"/>
      <c r="M219" s="14"/>
      <c r="Q219" s="1" t="s">
        <v>430</v>
      </c>
      <c r="AW219" s="11">
        <f t="shared" si="3"/>
        <v>0</v>
      </c>
      <c r="AY219" s="14"/>
      <c r="AZ219" s="14"/>
      <c r="BA219" s="14"/>
      <c r="BB219" s="14"/>
      <c r="BC219" s="15"/>
      <c r="BD219" s="15"/>
      <c r="BE219" s="15"/>
      <c r="BF219" s="15"/>
      <c r="BG219" s="15"/>
      <c r="BH219" s="15"/>
      <c r="BI219" s="15"/>
      <c r="BJ219" s="15"/>
      <c r="BK219" s="14"/>
    </row>
    <row r="220" spans="1:63" ht="30" customHeight="1" x14ac:dyDescent="0.3">
      <c r="A220" s="14"/>
      <c r="B220" s="14"/>
      <c r="C220" s="14"/>
      <c r="D220" s="14"/>
      <c r="E220" s="15"/>
      <c r="F220" s="15"/>
      <c r="G220" s="15"/>
      <c r="H220" s="15"/>
      <c r="I220" s="15"/>
      <c r="J220" s="15"/>
      <c r="K220" s="15"/>
      <c r="L220" s="15"/>
      <c r="M220" s="14"/>
      <c r="Q220" s="1" t="s">
        <v>430</v>
      </c>
      <c r="AW220" s="11">
        <f t="shared" si="3"/>
        <v>0</v>
      </c>
      <c r="AY220" s="14"/>
      <c r="AZ220" s="14"/>
      <c r="BA220" s="14"/>
      <c r="BB220" s="14"/>
      <c r="BC220" s="15"/>
      <c r="BD220" s="15"/>
      <c r="BE220" s="15"/>
      <c r="BF220" s="15"/>
      <c r="BG220" s="15"/>
      <c r="BH220" s="15"/>
      <c r="BI220" s="15"/>
      <c r="BJ220" s="15"/>
      <c r="BK220" s="14"/>
    </row>
    <row r="221" spans="1:63" ht="30" customHeight="1" x14ac:dyDescent="0.3">
      <c r="A221" s="14"/>
      <c r="B221" s="14"/>
      <c r="C221" s="14"/>
      <c r="D221" s="14"/>
      <c r="E221" s="15"/>
      <c r="F221" s="15"/>
      <c r="G221" s="15"/>
      <c r="H221" s="15"/>
      <c r="I221" s="15"/>
      <c r="J221" s="15"/>
      <c r="K221" s="15"/>
      <c r="L221" s="15"/>
      <c r="M221" s="14"/>
      <c r="Q221" s="1" t="s">
        <v>430</v>
      </c>
      <c r="AW221" s="11">
        <f t="shared" si="3"/>
        <v>0</v>
      </c>
      <c r="AY221" s="14"/>
      <c r="AZ221" s="14"/>
      <c r="BA221" s="14"/>
      <c r="BB221" s="14"/>
      <c r="BC221" s="15"/>
      <c r="BD221" s="15"/>
      <c r="BE221" s="15"/>
      <c r="BF221" s="15"/>
      <c r="BG221" s="15"/>
      <c r="BH221" s="15"/>
      <c r="BI221" s="15"/>
      <c r="BJ221" s="15"/>
      <c r="BK221" s="14"/>
    </row>
    <row r="222" spans="1:63" ht="30" customHeight="1" x14ac:dyDescent="0.3">
      <c r="A222" s="14"/>
      <c r="B222" s="14"/>
      <c r="C222" s="14"/>
      <c r="D222" s="14"/>
      <c r="E222" s="15"/>
      <c r="F222" s="15"/>
      <c r="G222" s="15"/>
      <c r="H222" s="15"/>
      <c r="I222" s="15"/>
      <c r="J222" s="15"/>
      <c r="K222" s="15"/>
      <c r="L222" s="15"/>
      <c r="M222" s="14"/>
      <c r="Q222" s="1" t="s">
        <v>430</v>
      </c>
      <c r="AW222" s="11">
        <f t="shared" si="3"/>
        <v>0</v>
      </c>
      <c r="AY222" s="14"/>
      <c r="AZ222" s="14"/>
      <c r="BA222" s="14"/>
      <c r="BB222" s="14"/>
      <c r="BC222" s="15"/>
      <c r="BD222" s="15"/>
      <c r="BE222" s="15"/>
      <c r="BF222" s="15"/>
      <c r="BG222" s="15"/>
      <c r="BH222" s="15"/>
      <c r="BI222" s="15"/>
      <c r="BJ222" s="15"/>
      <c r="BK222" s="14"/>
    </row>
    <row r="223" spans="1:63" ht="30" customHeight="1" x14ac:dyDescent="0.3">
      <c r="A223" s="14"/>
      <c r="B223" s="14"/>
      <c r="C223" s="14"/>
      <c r="D223" s="14"/>
      <c r="E223" s="15"/>
      <c r="F223" s="15"/>
      <c r="G223" s="15"/>
      <c r="H223" s="15"/>
      <c r="I223" s="15"/>
      <c r="J223" s="15"/>
      <c r="K223" s="15"/>
      <c r="L223" s="15"/>
      <c r="M223" s="14"/>
      <c r="Q223" s="1" t="s">
        <v>430</v>
      </c>
      <c r="AW223" s="11">
        <f t="shared" si="3"/>
        <v>0</v>
      </c>
      <c r="AY223" s="14"/>
      <c r="AZ223" s="14"/>
      <c r="BA223" s="14"/>
      <c r="BB223" s="14"/>
      <c r="BC223" s="15"/>
      <c r="BD223" s="15"/>
      <c r="BE223" s="15"/>
      <c r="BF223" s="15"/>
      <c r="BG223" s="15"/>
      <c r="BH223" s="15"/>
      <c r="BI223" s="15"/>
      <c r="BJ223" s="15"/>
      <c r="BK223" s="14"/>
    </row>
    <row r="224" spans="1:63" ht="30" customHeight="1" x14ac:dyDescent="0.3">
      <c r="A224" s="14"/>
      <c r="B224" s="14"/>
      <c r="C224" s="14"/>
      <c r="D224" s="14"/>
      <c r="E224" s="15"/>
      <c r="F224" s="15"/>
      <c r="G224" s="15"/>
      <c r="H224" s="15"/>
      <c r="I224" s="15"/>
      <c r="J224" s="15"/>
      <c r="K224" s="15"/>
      <c r="L224" s="15"/>
      <c r="M224" s="14"/>
      <c r="Q224" s="1" t="s">
        <v>430</v>
      </c>
      <c r="AW224" s="11">
        <f t="shared" si="3"/>
        <v>0</v>
      </c>
      <c r="AY224" s="14"/>
      <c r="AZ224" s="14"/>
      <c r="BA224" s="14"/>
      <c r="BB224" s="14"/>
      <c r="BC224" s="15"/>
      <c r="BD224" s="15"/>
      <c r="BE224" s="15"/>
      <c r="BF224" s="15"/>
      <c r="BG224" s="15"/>
      <c r="BH224" s="15"/>
      <c r="BI224" s="15"/>
      <c r="BJ224" s="15"/>
      <c r="BK224" s="14"/>
    </row>
    <row r="225" spans="1:63" ht="30" customHeight="1" x14ac:dyDescent="0.3">
      <c r="A225" s="14"/>
      <c r="B225" s="14"/>
      <c r="C225" s="14"/>
      <c r="D225" s="14"/>
      <c r="E225" s="15"/>
      <c r="F225" s="15"/>
      <c r="G225" s="15"/>
      <c r="H225" s="15"/>
      <c r="I225" s="15"/>
      <c r="J225" s="15"/>
      <c r="K225" s="15"/>
      <c r="L225" s="15"/>
      <c r="M225" s="14"/>
      <c r="Q225" s="1" t="s">
        <v>430</v>
      </c>
      <c r="AW225" s="11">
        <f t="shared" si="3"/>
        <v>0</v>
      </c>
      <c r="AY225" s="14"/>
      <c r="AZ225" s="14"/>
      <c r="BA225" s="14"/>
      <c r="BB225" s="14"/>
      <c r="BC225" s="15"/>
      <c r="BD225" s="15"/>
      <c r="BE225" s="15"/>
      <c r="BF225" s="15"/>
      <c r="BG225" s="15"/>
      <c r="BH225" s="15"/>
      <c r="BI225" s="15"/>
      <c r="BJ225" s="15"/>
      <c r="BK225" s="14"/>
    </row>
    <row r="226" spans="1:63" ht="30" customHeight="1" x14ac:dyDescent="0.3">
      <c r="A226" s="14"/>
      <c r="B226" s="14"/>
      <c r="C226" s="14"/>
      <c r="D226" s="14"/>
      <c r="E226" s="15"/>
      <c r="F226" s="15"/>
      <c r="G226" s="15"/>
      <c r="H226" s="15"/>
      <c r="I226" s="15"/>
      <c r="J226" s="15"/>
      <c r="K226" s="15"/>
      <c r="L226" s="15"/>
      <c r="M226" s="14"/>
      <c r="Q226" s="1" t="s">
        <v>430</v>
      </c>
      <c r="AW226" s="11">
        <f t="shared" si="3"/>
        <v>0</v>
      </c>
      <c r="AY226" s="14"/>
      <c r="AZ226" s="14"/>
      <c r="BA226" s="14"/>
      <c r="BB226" s="14"/>
      <c r="BC226" s="15"/>
      <c r="BD226" s="15"/>
      <c r="BE226" s="15"/>
      <c r="BF226" s="15"/>
      <c r="BG226" s="15"/>
      <c r="BH226" s="15"/>
      <c r="BI226" s="15"/>
      <c r="BJ226" s="15"/>
      <c r="BK226" s="14"/>
    </row>
    <row r="227" spans="1:63" ht="30" customHeight="1" x14ac:dyDescent="0.3">
      <c r="A227" s="14"/>
      <c r="B227" s="14"/>
      <c r="C227" s="14"/>
      <c r="D227" s="14"/>
      <c r="E227" s="15"/>
      <c r="F227" s="15"/>
      <c r="G227" s="15"/>
      <c r="H227" s="15"/>
      <c r="I227" s="15"/>
      <c r="J227" s="15"/>
      <c r="K227" s="15"/>
      <c r="L227" s="15"/>
      <c r="M227" s="14"/>
      <c r="Q227" s="1" t="s">
        <v>430</v>
      </c>
      <c r="AW227" s="11">
        <f t="shared" si="3"/>
        <v>0</v>
      </c>
      <c r="AY227" s="14"/>
      <c r="AZ227" s="14"/>
      <c r="BA227" s="14"/>
      <c r="BB227" s="14"/>
      <c r="BC227" s="15"/>
      <c r="BD227" s="15"/>
      <c r="BE227" s="15"/>
      <c r="BF227" s="15"/>
      <c r="BG227" s="15"/>
      <c r="BH227" s="15"/>
      <c r="BI227" s="15"/>
      <c r="BJ227" s="15"/>
      <c r="BK227" s="14"/>
    </row>
    <row r="228" spans="1:63" ht="30" customHeight="1" x14ac:dyDescent="0.3">
      <c r="A228" s="14"/>
      <c r="B228" s="14"/>
      <c r="C228" s="14"/>
      <c r="D228" s="14"/>
      <c r="E228" s="15"/>
      <c r="F228" s="15"/>
      <c r="G228" s="15"/>
      <c r="H228" s="15"/>
      <c r="I228" s="15"/>
      <c r="J228" s="15"/>
      <c r="K228" s="15"/>
      <c r="L228" s="15"/>
      <c r="M228" s="14"/>
      <c r="Q228" s="1" t="s">
        <v>430</v>
      </c>
      <c r="AW228" s="11">
        <f t="shared" si="3"/>
        <v>0</v>
      </c>
      <c r="AY228" s="14"/>
      <c r="AZ228" s="14"/>
      <c r="BA228" s="14"/>
      <c r="BB228" s="14"/>
      <c r="BC228" s="15"/>
      <c r="BD228" s="15"/>
      <c r="BE228" s="15"/>
      <c r="BF228" s="15"/>
      <c r="BG228" s="15"/>
      <c r="BH228" s="15"/>
      <c r="BI228" s="15"/>
      <c r="BJ228" s="15"/>
      <c r="BK228" s="14"/>
    </row>
    <row r="229" spans="1:63" ht="30" customHeight="1" x14ac:dyDescent="0.3">
      <c r="A229" s="14"/>
      <c r="B229" s="14"/>
      <c r="C229" s="14"/>
      <c r="D229" s="14"/>
      <c r="E229" s="15"/>
      <c r="F229" s="15"/>
      <c r="G229" s="15"/>
      <c r="H229" s="15"/>
      <c r="I229" s="15"/>
      <c r="J229" s="15"/>
      <c r="K229" s="15"/>
      <c r="L229" s="15"/>
      <c r="M229" s="14"/>
      <c r="Q229" s="1" t="s">
        <v>430</v>
      </c>
      <c r="AW229" s="11">
        <f t="shared" si="3"/>
        <v>0</v>
      </c>
      <c r="AY229" s="14"/>
      <c r="AZ229" s="14"/>
      <c r="BA229" s="14"/>
      <c r="BB229" s="14"/>
      <c r="BC229" s="15"/>
      <c r="BD229" s="15"/>
      <c r="BE229" s="15"/>
      <c r="BF229" s="15"/>
      <c r="BG229" s="15"/>
      <c r="BH229" s="15"/>
      <c r="BI229" s="15"/>
      <c r="BJ229" s="15"/>
      <c r="BK229" s="14"/>
    </row>
    <row r="230" spans="1:63" ht="30" customHeight="1" x14ac:dyDescent="0.3">
      <c r="A230" s="14"/>
      <c r="B230" s="14"/>
      <c r="C230" s="14"/>
      <c r="D230" s="14"/>
      <c r="E230" s="15"/>
      <c r="F230" s="15"/>
      <c r="G230" s="15"/>
      <c r="H230" s="15"/>
      <c r="I230" s="15"/>
      <c r="J230" s="15"/>
      <c r="K230" s="15"/>
      <c r="L230" s="15"/>
      <c r="M230" s="14"/>
      <c r="Q230" s="1" t="s">
        <v>430</v>
      </c>
      <c r="AW230" s="11">
        <f t="shared" si="3"/>
        <v>0</v>
      </c>
      <c r="AY230" s="14"/>
      <c r="AZ230" s="14"/>
      <c r="BA230" s="14"/>
      <c r="BB230" s="14"/>
      <c r="BC230" s="15"/>
      <c r="BD230" s="15"/>
      <c r="BE230" s="15"/>
      <c r="BF230" s="15"/>
      <c r="BG230" s="15"/>
      <c r="BH230" s="15"/>
      <c r="BI230" s="15"/>
      <c r="BJ230" s="15"/>
      <c r="BK230" s="14"/>
    </row>
    <row r="231" spans="1:63" ht="30" customHeight="1" x14ac:dyDescent="0.3">
      <c r="A231" s="14"/>
      <c r="B231" s="14"/>
      <c r="C231" s="14"/>
      <c r="D231" s="14"/>
      <c r="E231" s="15"/>
      <c r="F231" s="15"/>
      <c r="G231" s="15"/>
      <c r="H231" s="15"/>
      <c r="I231" s="15"/>
      <c r="J231" s="15"/>
      <c r="K231" s="15"/>
      <c r="L231" s="15"/>
      <c r="M231" s="14"/>
      <c r="Q231" s="1" t="s">
        <v>430</v>
      </c>
      <c r="AW231" s="11">
        <f t="shared" si="3"/>
        <v>0</v>
      </c>
      <c r="AY231" s="14"/>
      <c r="AZ231" s="14"/>
      <c r="BA231" s="14"/>
      <c r="BB231" s="14"/>
      <c r="BC231" s="15"/>
      <c r="BD231" s="15"/>
      <c r="BE231" s="15"/>
      <c r="BF231" s="15"/>
      <c r="BG231" s="15"/>
      <c r="BH231" s="15"/>
      <c r="BI231" s="15"/>
      <c r="BJ231" s="15"/>
      <c r="BK231" s="14"/>
    </row>
    <row r="232" spans="1:63" ht="30" customHeight="1" x14ac:dyDescent="0.3">
      <c r="A232" s="14"/>
      <c r="B232" s="14"/>
      <c r="C232" s="14"/>
      <c r="D232" s="14"/>
      <c r="E232" s="15"/>
      <c r="F232" s="15"/>
      <c r="G232" s="15"/>
      <c r="H232" s="15"/>
      <c r="I232" s="15"/>
      <c r="J232" s="15"/>
      <c r="K232" s="15"/>
      <c r="L232" s="15"/>
      <c r="M232" s="14"/>
      <c r="Q232" s="1" t="s">
        <v>430</v>
      </c>
      <c r="AW232" s="11">
        <f t="shared" si="3"/>
        <v>0</v>
      </c>
      <c r="AY232" s="14"/>
      <c r="AZ232" s="14"/>
      <c r="BA232" s="14"/>
      <c r="BB232" s="14"/>
      <c r="BC232" s="15"/>
      <c r="BD232" s="15"/>
      <c r="BE232" s="15"/>
      <c r="BF232" s="15"/>
      <c r="BG232" s="15"/>
      <c r="BH232" s="15"/>
      <c r="BI232" s="15"/>
      <c r="BJ232" s="15"/>
      <c r="BK232" s="14"/>
    </row>
    <row r="233" spans="1:63" ht="30" customHeight="1" x14ac:dyDescent="0.3">
      <c r="A233" s="16" t="s">
        <v>79</v>
      </c>
      <c r="B233" s="14"/>
      <c r="C233" s="14"/>
      <c r="D233" s="14"/>
      <c r="E233" s="15"/>
      <c r="F233" s="15"/>
      <c r="G233" s="15"/>
      <c r="H233" s="15"/>
      <c r="I233" s="15"/>
      <c r="J233" s="15"/>
      <c r="K233" s="15"/>
      <c r="L233" s="15"/>
      <c r="M233" s="14"/>
      <c r="N233" t="s">
        <v>80</v>
      </c>
      <c r="AW233" s="11">
        <f t="shared" si="3"/>
        <v>0</v>
      </c>
      <c r="AY233" s="16" t="s">
        <v>79</v>
      </c>
      <c r="AZ233" s="14"/>
      <c r="BA233" s="14"/>
      <c r="BB233" s="14"/>
      <c r="BC233" s="15"/>
      <c r="BD233" s="15"/>
      <c r="BE233" s="15"/>
      <c r="BF233" s="15"/>
      <c r="BG233" s="15"/>
      <c r="BH233" s="15"/>
      <c r="BI233" s="15"/>
      <c r="BJ233" s="15"/>
      <c r="BK233" s="14"/>
    </row>
    <row r="234" spans="1:63" ht="30" customHeight="1" x14ac:dyDescent="0.3">
      <c r="A234" s="16" t="s">
        <v>450</v>
      </c>
      <c r="B234" s="16" t="s">
        <v>52</v>
      </c>
      <c r="C234" s="14"/>
      <c r="D234" s="14"/>
      <c r="E234" s="15"/>
      <c r="F234" s="15"/>
      <c r="G234" s="15"/>
      <c r="H234" s="15"/>
      <c r="I234" s="15"/>
      <c r="J234" s="15"/>
      <c r="K234" s="15"/>
      <c r="L234" s="15"/>
      <c r="M234" s="14"/>
      <c r="N234" s="3"/>
      <c r="O234" s="3"/>
      <c r="P234" s="3"/>
      <c r="Q234" s="2" t="s">
        <v>451</v>
      </c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11">
        <f t="shared" si="3"/>
        <v>0</v>
      </c>
      <c r="AY234" s="16" t="s">
        <v>450</v>
      </c>
      <c r="AZ234" s="16" t="s">
        <v>52</v>
      </c>
      <c r="BA234" s="14"/>
      <c r="BB234" s="14"/>
      <c r="BC234" s="15"/>
      <c r="BD234" s="15"/>
      <c r="BE234" s="15"/>
      <c r="BF234" s="15"/>
      <c r="BG234" s="15"/>
      <c r="BH234" s="15"/>
      <c r="BI234" s="15"/>
      <c r="BJ234" s="15"/>
      <c r="BK234" s="14"/>
    </row>
    <row r="235" spans="1:63" ht="30" customHeight="1" x14ac:dyDescent="0.3">
      <c r="A235" s="16" t="s">
        <v>60</v>
      </c>
      <c r="B235" s="16" t="s">
        <v>61</v>
      </c>
      <c r="C235" s="16" t="s">
        <v>62</v>
      </c>
      <c r="D235" s="14"/>
      <c r="E235" s="15"/>
      <c r="F235" s="15"/>
      <c r="G235" s="15"/>
      <c r="H235" s="15"/>
      <c r="I235" s="15"/>
      <c r="J235" s="15"/>
      <c r="K235" s="15"/>
      <c r="L235" s="15"/>
      <c r="M235" s="16" t="s">
        <v>63</v>
      </c>
      <c r="N235" s="2" t="s">
        <v>64</v>
      </c>
      <c r="O235" s="2" t="s">
        <v>52</v>
      </c>
      <c r="P235" s="2" t="s">
        <v>52</v>
      </c>
      <c r="Q235" s="2" t="s">
        <v>451</v>
      </c>
      <c r="R235" s="2" t="s">
        <v>65</v>
      </c>
      <c r="S235" s="2" t="s">
        <v>66</v>
      </c>
      <c r="T235" s="2" t="s">
        <v>66</v>
      </c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2" t="s">
        <v>52</v>
      </c>
      <c r="AS235" s="2" t="s">
        <v>52</v>
      </c>
      <c r="AT235" s="3"/>
      <c r="AU235" s="2" t="s">
        <v>452</v>
      </c>
      <c r="AV235" s="3">
        <v>103</v>
      </c>
      <c r="AW235" s="11">
        <f t="shared" si="3"/>
        <v>0</v>
      </c>
      <c r="AY235" s="16" t="s">
        <v>60</v>
      </c>
      <c r="AZ235" s="16" t="s">
        <v>61</v>
      </c>
      <c r="BA235" s="16" t="s">
        <v>62</v>
      </c>
      <c r="BB235" s="14"/>
      <c r="BC235" s="15"/>
      <c r="BD235" s="15"/>
      <c r="BE235" s="15"/>
      <c r="BF235" s="15"/>
      <c r="BG235" s="15"/>
      <c r="BH235" s="15"/>
      <c r="BI235" s="15"/>
      <c r="BJ235" s="15"/>
      <c r="BK235" s="16"/>
    </row>
    <row r="236" spans="1:63" ht="30" customHeight="1" x14ac:dyDescent="0.3">
      <c r="A236" s="16" t="s">
        <v>68</v>
      </c>
      <c r="B236" s="16" t="s">
        <v>69</v>
      </c>
      <c r="C236" s="16" t="s">
        <v>70</v>
      </c>
      <c r="D236" s="14"/>
      <c r="E236" s="15"/>
      <c r="F236" s="15"/>
      <c r="G236" s="15"/>
      <c r="H236" s="15"/>
      <c r="I236" s="15"/>
      <c r="J236" s="15"/>
      <c r="K236" s="15"/>
      <c r="L236" s="15"/>
      <c r="M236" s="16" t="s">
        <v>71</v>
      </c>
      <c r="N236" s="2" t="s">
        <v>72</v>
      </c>
      <c r="O236" s="2" t="s">
        <v>52</v>
      </c>
      <c r="P236" s="2" t="s">
        <v>52</v>
      </c>
      <c r="Q236" s="2" t="s">
        <v>451</v>
      </c>
      <c r="R236" s="2" t="s">
        <v>65</v>
      </c>
      <c r="S236" s="2" t="s">
        <v>66</v>
      </c>
      <c r="T236" s="2" t="s">
        <v>66</v>
      </c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2" t="s">
        <v>52</v>
      </c>
      <c r="AS236" s="2" t="s">
        <v>52</v>
      </c>
      <c r="AT236" s="3"/>
      <c r="AU236" s="2" t="s">
        <v>453</v>
      </c>
      <c r="AV236" s="3">
        <v>104</v>
      </c>
      <c r="AW236" s="11">
        <f t="shared" si="3"/>
        <v>0</v>
      </c>
      <c r="AY236" s="16" t="s">
        <v>68</v>
      </c>
      <c r="AZ236" s="16" t="s">
        <v>69</v>
      </c>
      <c r="BA236" s="16" t="s">
        <v>70</v>
      </c>
      <c r="BB236" s="14"/>
      <c r="BC236" s="15"/>
      <c r="BD236" s="15"/>
      <c r="BE236" s="15"/>
      <c r="BF236" s="15"/>
      <c r="BG236" s="15"/>
      <c r="BH236" s="15"/>
      <c r="BI236" s="15"/>
      <c r="BJ236" s="15"/>
      <c r="BK236" s="16"/>
    </row>
    <row r="237" spans="1:63" ht="30" customHeight="1" x14ac:dyDescent="0.3">
      <c r="A237" s="16" t="s">
        <v>74</v>
      </c>
      <c r="B237" s="16" t="s">
        <v>75</v>
      </c>
      <c r="C237" s="16" t="s">
        <v>70</v>
      </c>
      <c r="D237" s="14"/>
      <c r="E237" s="15"/>
      <c r="F237" s="15"/>
      <c r="G237" s="15"/>
      <c r="H237" s="15"/>
      <c r="I237" s="15"/>
      <c r="J237" s="15"/>
      <c r="K237" s="15"/>
      <c r="L237" s="15"/>
      <c r="M237" s="16" t="s">
        <v>76</v>
      </c>
      <c r="N237" s="2" t="s">
        <v>77</v>
      </c>
      <c r="O237" s="2" t="s">
        <v>52</v>
      </c>
      <c r="P237" s="2" t="s">
        <v>52</v>
      </c>
      <c r="Q237" s="2" t="s">
        <v>451</v>
      </c>
      <c r="R237" s="2" t="s">
        <v>65</v>
      </c>
      <c r="S237" s="2" t="s">
        <v>66</v>
      </c>
      <c r="T237" s="2" t="s">
        <v>66</v>
      </c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2" t="s">
        <v>52</v>
      </c>
      <c r="AS237" s="2" t="s">
        <v>52</v>
      </c>
      <c r="AT237" s="3"/>
      <c r="AU237" s="2" t="s">
        <v>454</v>
      </c>
      <c r="AV237" s="3">
        <v>105</v>
      </c>
      <c r="AW237" s="11">
        <f t="shared" si="3"/>
        <v>0</v>
      </c>
      <c r="AY237" s="16" t="s">
        <v>74</v>
      </c>
      <c r="AZ237" s="16" t="s">
        <v>75</v>
      </c>
      <c r="BA237" s="16" t="s">
        <v>70</v>
      </c>
      <c r="BB237" s="14"/>
      <c r="BC237" s="15"/>
      <c r="BD237" s="15"/>
      <c r="BE237" s="15"/>
      <c r="BF237" s="15"/>
      <c r="BG237" s="15"/>
      <c r="BH237" s="15"/>
      <c r="BI237" s="15"/>
      <c r="BJ237" s="15"/>
      <c r="BK237" s="16"/>
    </row>
    <row r="238" spans="1:63" ht="30" customHeight="1" x14ac:dyDescent="0.3">
      <c r="A238" s="14"/>
      <c r="B238" s="14"/>
      <c r="C238" s="14"/>
      <c r="D238" s="14"/>
      <c r="E238" s="15"/>
      <c r="F238" s="15"/>
      <c r="G238" s="15"/>
      <c r="H238" s="15"/>
      <c r="I238" s="15"/>
      <c r="J238" s="15"/>
      <c r="K238" s="15"/>
      <c r="L238" s="15"/>
      <c r="M238" s="14"/>
      <c r="Q238" s="1" t="s">
        <v>451</v>
      </c>
      <c r="AW238" s="11">
        <f t="shared" si="3"/>
        <v>0</v>
      </c>
      <c r="AY238" s="14"/>
      <c r="AZ238" s="14"/>
      <c r="BA238" s="14"/>
      <c r="BB238" s="14"/>
      <c r="BC238" s="15"/>
      <c r="BD238" s="15"/>
      <c r="BE238" s="15"/>
      <c r="BF238" s="15"/>
      <c r="BG238" s="15"/>
      <c r="BH238" s="15"/>
      <c r="BI238" s="15"/>
      <c r="BJ238" s="15"/>
      <c r="BK238" s="14"/>
    </row>
    <row r="239" spans="1:63" ht="30" customHeight="1" x14ac:dyDescent="0.3">
      <c r="A239" s="14"/>
      <c r="B239" s="14"/>
      <c r="C239" s="14"/>
      <c r="D239" s="14"/>
      <c r="E239" s="15"/>
      <c r="F239" s="15"/>
      <c r="G239" s="15"/>
      <c r="H239" s="15"/>
      <c r="I239" s="15"/>
      <c r="J239" s="15"/>
      <c r="K239" s="15"/>
      <c r="L239" s="15"/>
      <c r="M239" s="14"/>
      <c r="Q239" s="1" t="s">
        <v>451</v>
      </c>
      <c r="AW239" s="11">
        <f t="shared" si="3"/>
        <v>0</v>
      </c>
      <c r="AY239" s="14"/>
      <c r="AZ239" s="14"/>
      <c r="BA239" s="14"/>
      <c r="BB239" s="14"/>
      <c r="BC239" s="15"/>
      <c r="BD239" s="15"/>
      <c r="BE239" s="15"/>
      <c r="BF239" s="15"/>
      <c r="BG239" s="15"/>
      <c r="BH239" s="15"/>
      <c r="BI239" s="15"/>
      <c r="BJ239" s="15"/>
      <c r="BK239" s="14"/>
    </row>
    <row r="240" spans="1:63" ht="30" customHeight="1" x14ac:dyDescent="0.3">
      <c r="A240" s="14"/>
      <c r="B240" s="14"/>
      <c r="C240" s="14"/>
      <c r="D240" s="14"/>
      <c r="E240" s="15"/>
      <c r="F240" s="15"/>
      <c r="G240" s="15"/>
      <c r="H240" s="15"/>
      <c r="I240" s="15"/>
      <c r="J240" s="15"/>
      <c r="K240" s="15"/>
      <c r="L240" s="15"/>
      <c r="M240" s="14"/>
      <c r="Q240" s="1" t="s">
        <v>451</v>
      </c>
      <c r="AW240" s="11">
        <f t="shared" si="3"/>
        <v>0</v>
      </c>
      <c r="AY240" s="14"/>
      <c r="AZ240" s="14"/>
      <c r="BA240" s="14"/>
      <c r="BB240" s="14"/>
      <c r="BC240" s="15"/>
      <c r="BD240" s="15"/>
      <c r="BE240" s="15"/>
      <c r="BF240" s="15"/>
      <c r="BG240" s="15"/>
      <c r="BH240" s="15"/>
      <c r="BI240" s="15"/>
      <c r="BJ240" s="15"/>
      <c r="BK240" s="14"/>
    </row>
    <row r="241" spans="1:63" ht="30" customHeight="1" x14ac:dyDescent="0.3">
      <c r="A241" s="14"/>
      <c r="B241" s="14"/>
      <c r="C241" s="14"/>
      <c r="D241" s="14"/>
      <c r="E241" s="15"/>
      <c r="F241" s="15"/>
      <c r="G241" s="15"/>
      <c r="H241" s="15"/>
      <c r="I241" s="15"/>
      <c r="J241" s="15"/>
      <c r="K241" s="15"/>
      <c r="L241" s="15"/>
      <c r="M241" s="14"/>
      <c r="Q241" s="1" t="s">
        <v>451</v>
      </c>
      <c r="AW241" s="11">
        <f t="shared" si="3"/>
        <v>0</v>
      </c>
      <c r="AY241" s="14"/>
      <c r="AZ241" s="14"/>
      <c r="BA241" s="14"/>
      <c r="BB241" s="14"/>
      <c r="BC241" s="15"/>
      <c r="BD241" s="15"/>
      <c r="BE241" s="15"/>
      <c r="BF241" s="15"/>
      <c r="BG241" s="15"/>
      <c r="BH241" s="15"/>
      <c r="BI241" s="15"/>
      <c r="BJ241" s="15"/>
      <c r="BK241" s="14"/>
    </row>
    <row r="242" spans="1:63" ht="30" customHeight="1" x14ac:dyDescent="0.3">
      <c r="A242" s="14"/>
      <c r="B242" s="14"/>
      <c r="C242" s="14"/>
      <c r="D242" s="14"/>
      <c r="E242" s="15"/>
      <c r="F242" s="15"/>
      <c r="G242" s="15"/>
      <c r="H242" s="15"/>
      <c r="I242" s="15"/>
      <c r="J242" s="15"/>
      <c r="K242" s="15"/>
      <c r="L242" s="15"/>
      <c r="M242" s="14"/>
      <c r="Q242" s="1" t="s">
        <v>451</v>
      </c>
      <c r="AW242" s="11">
        <f t="shared" si="3"/>
        <v>0</v>
      </c>
      <c r="AY242" s="14"/>
      <c r="AZ242" s="14"/>
      <c r="BA242" s="14"/>
      <c r="BB242" s="14"/>
      <c r="BC242" s="15"/>
      <c r="BD242" s="15"/>
      <c r="BE242" s="15"/>
      <c r="BF242" s="15"/>
      <c r="BG242" s="15"/>
      <c r="BH242" s="15"/>
      <c r="BI242" s="15"/>
      <c r="BJ242" s="15"/>
      <c r="BK242" s="14"/>
    </row>
    <row r="243" spans="1:63" ht="30" customHeight="1" x14ac:dyDescent="0.3">
      <c r="A243" s="14"/>
      <c r="B243" s="14"/>
      <c r="C243" s="14"/>
      <c r="D243" s="14"/>
      <c r="E243" s="15"/>
      <c r="F243" s="15"/>
      <c r="G243" s="15"/>
      <c r="H243" s="15"/>
      <c r="I243" s="15"/>
      <c r="J243" s="15"/>
      <c r="K243" s="15"/>
      <c r="L243" s="15"/>
      <c r="M243" s="14"/>
      <c r="Q243" s="1" t="s">
        <v>451</v>
      </c>
      <c r="AW243" s="11">
        <f t="shared" si="3"/>
        <v>0</v>
      </c>
      <c r="AY243" s="14"/>
      <c r="AZ243" s="14"/>
      <c r="BA243" s="14"/>
      <c r="BB243" s="14"/>
      <c r="BC243" s="15"/>
      <c r="BD243" s="15"/>
      <c r="BE243" s="15"/>
      <c r="BF243" s="15"/>
      <c r="BG243" s="15"/>
      <c r="BH243" s="15"/>
      <c r="BI243" s="15"/>
      <c r="BJ243" s="15"/>
      <c r="BK243" s="14"/>
    </row>
    <row r="244" spans="1:63" ht="30" customHeight="1" x14ac:dyDescent="0.3">
      <c r="A244" s="14"/>
      <c r="B244" s="14"/>
      <c r="C244" s="14"/>
      <c r="D244" s="14"/>
      <c r="E244" s="15"/>
      <c r="F244" s="15"/>
      <c r="G244" s="15"/>
      <c r="H244" s="15"/>
      <c r="I244" s="15"/>
      <c r="J244" s="15"/>
      <c r="K244" s="15"/>
      <c r="L244" s="15"/>
      <c r="M244" s="14"/>
      <c r="Q244" s="1" t="s">
        <v>451</v>
      </c>
      <c r="AW244" s="11">
        <f t="shared" si="3"/>
        <v>0</v>
      </c>
      <c r="AY244" s="14"/>
      <c r="AZ244" s="14"/>
      <c r="BA244" s="14"/>
      <c r="BB244" s="14"/>
      <c r="BC244" s="15"/>
      <c r="BD244" s="15"/>
      <c r="BE244" s="15"/>
      <c r="BF244" s="15"/>
      <c r="BG244" s="15"/>
      <c r="BH244" s="15"/>
      <c r="BI244" s="15"/>
      <c r="BJ244" s="15"/>
      <c r="BK244" s="14"/>
    </row>
    <row r="245" spans="1:63" ht="30" customHeight="1" x14ac:dyDescent="0.3">
      <c r="A245" s="14"/>
      <c r="B245" s="14"/>
      <c r="C245" s="14"/>
      <c r="D245" s="14"/>
      <c r="E245" s="15"/>
      <c r="F245" s="15"/>
      <c r="G245" s="15"/>
      <c r="H245" s="15"/>
      <c r="I245" s="15"/>
      <c r="J245" s="15"/>
      <c r="K245" s="15"/>
      <c r="L245" s="15"/>
      <c r="M245" s="14"/>
      <c r="Q245" s="1" t="s">
        <v>451</v>
      </c>
      <c r="AW245" s="11">
        <f t="shared" si="3"/>
        <v>0</v>
      </c>
      <c r="AY245" s="14"/>
      <c r="AZ245" s="14"/>
      <c r="BA245" s="14"/>
      <c r="BB245" s="14"/>
      <c r="BC245" s="15"/>
      <c r="BD245" s="15"/>
      <c r="BE245" s="15"/>
      <c r="BF245" s="15"/>
      <c r="BG245" s="15"/>
      <c r="BH245" s="15"/>
      <c r="BI245" s="15"/>
      <c r="BJ245" s="15"/>
      <c r="BK245" s="14"/>
    </row>
    <row r="246" spans="1:63" ht="30" customHeight="1" x14ac:dyDescent="0.3">
      <c r="A246" s="14"/>
      <c r="B246" s="14"/>
      <c r="C246" s="14"/>
      <c r="D246" s="14"/>
      <c r="E246" s="15"/>
      <c r="F246" s="15"/>
      <c r="G246" s="15"/>
      <c r="H246" s="15"/>
      <c r="I246" s="15"/>
      <c r="J246" s="15"/>
      <c r="K246" s="15"/>
      <c r="L246" s="15"/>
      <c r="M246" s="14"/>
      <c r="Q246" s="1" t="s">
        <v>451</v>
      </c>
      <c r="AW246" s="11">
        <f t="shared" si="3"/>
        <v>0</v>
      </c>
      <c r="AY246" s="14"/>
      <c r="AZ246" s="14"/>
      <c r="BA246" s="14"/>
      <c r="BB246" s="14"/>
      <c r="BC246" s="15"/>
      <c r="BD246" s="15"/>
      <c r="BE246" s="15"/>
      <c r="BF246" s="15"/>
      <c r="BG246" s="15"/>
      <c r="BH246" s="15"/>
      <c r="BI246" s="15"/>
      <c r="BJ246" s="15"/>
      <c r="BK246" s="14"/>
    </row>
    <row r="247" spans="1:63" ht="30" customHeight="1" x14ac:dyDescent="0.3">
      <c r="A247" s="14"/>
      <c r="B247" s="14"/>
      <c r="C247" s="14"/>
      <c r="D247" s="14"/>
      <c r="E247" s="15"/>
      <c r="F247" s="15"/>
      <c r="G247" s="15"/>
      <c r="H247" s="15"/>
      <c r="I247" s="15"/>
      <c r="J247" s="15"/>
      <c r="K247" s="15"/>
      <c r="L247" s="15"/>
      <c r="M247" s="14"/>
      <c r="Q247" s="1" t="s">
        <v>451</v>
      </c>
      <c r="AW247" s="11">
        <f t="shared" si="3"/>
        <v>0</v>
      </c>
      <c r="AY247" s="14"/>
      <c r="AZ247" s="14"/>
      <c r="BA247" s="14"/>
      <c r="BB247" s="14"/>
      <c r="BC247" s="15"/>
      <c r="BD247" s="15"/>
      <c r="BE247" s="15"/>
      <c r="BF247" s="15"/>
      <c r="BG247" s="15"/>
      <c r="BH247" s="15"/>
      <c r="BI247" s="15"/>
      <c r="BJ247" s="15"/>
      <c r="BK247" s="14"/>
    </row>
    <row r="248" spans="1:63" ht="30" customHeight="1" x14ac:dyDescent="0.3">
      <c r="A248" s="14"/>
      <c r="B248" s="14"/>
      <c r="C248" s="14"/>
      <c r="D248" s="14"/>
      <c r="E248" s="15"/>
      <c r="F248" s="15"/>
      <c r="G248" s="15"/>
      <c r="H248" s="15"/>
      <c r="I248" s="15"/>
      <c r="J248" s="15"/>
      <c r="K248" s="15"/>
      <c r="L248" s="15"/>
      <c r="M248" s="14"/>
      <c r="Q248" s="1" t="s">
        <v>451</v>
      </c>
      <c r="AW248" s="11">
        <f t="shared" si="3"/>
        <v>0</v>
      </c>
      <c r="AY248" s="14"/>
      <c r="AZ248" s="14"/>
      <c r="BA248" s="14"/>
      <c r="BB248" s="14"/>
      <c r="BC248" s="15"/>
      <c r="BD248" s="15"/>
      <c r="BE248" s="15"/>
      <c r="BF248" s="15"/>
      <c r="BG248" s="15"/>
      <c r="BH248" s="15"/>
      <c r="BI248" s="15"/>
      <c r="BJ248" s="15"/>
      <c r="BK248" s="14"/>
    </row>
    <row r="249" spans="1:63" ht="30" customHeight="1" x14ac:dyDescent="0.3">
      <c r="A249" s="14"/>
      <c r="B249" s="14"/>
      <c r="C249" s="14"/>
      <c r="D249" s="14"/>
      <c r="E249" s="15"/>
      <c r="F249" s="15"/>
      <c r="G249" s="15"/>
      <c r="H249" s="15"/>
      <c r="I249" s="15"/>
      <c r="J249" s="15"/>
      <c r="K249" s="15"/>
      <c r="L249" s="15"/>
      <c r="M249" s="14"/>
      <c r="Q249" s="1" t="s">
        <v>451</v>
      </c>
      <c r="AW249" s="11">
        <f t="shared" si="3"/>
        <v>0</v>
      </c>
      <c r="AY249" s="14"/>
      <c r="AZ249" s="14"/>
      <c r="BA249" s="14"/>
      <c r="BB249" s="14"/>
      <c r="BC249" s="15"/>
      <c r="BD249" s="15"/>
      <c r="BE249" s="15"/>
      <c r="BF249" s="15"/>
      <c r="BG249" s="15"/>
      <c r="BH249" s="15"/>
      <c r="BI249" s="15"/>
      <c r="BJ249" s="15"/>
      <c r="BK249" s="14"/>
    </row>
    <row r="250" spans="1:63" ht="30" customHeight="1" x14ac:dyDescent="0.3">
      <c r="A250" s="14"/>
      <c r="B250" s="14"/>
      <c r="C250" s="14"/>
      <c r="D250" s="14"/>
      <c r="E250" s="15"/>
      <c r="F250" s="15"/>
      <c r="G250" s="15"/>
      <c r="H250" s="15"/>
      <c r="I250" s="15"/>
      <c r="J250" s="15"/>
      <c r="K250" s="15"/>
      <c r="L250" s="15"/>
      <c r="M250" s="14"/>
      <c r="Q250" s="1" t="s">
        <v>451</v>
      </c>
      <c r="AW250" s="11">
        <f t="shared" si="3"/>
        <v>0</v>
      </c>
      <c r="AY250" s="14"/>
      <c r="AZ250" s="14"/>
      <c r="BA250" s="14"/>
      <c r="BB250" s="14"/>
      <c r="BC250" s="15"/>
      <c r="BD250" s="15"/>
      <c r="BE250" s="15"/>
      <c r="BF250" s="15"/>
      <c r="BG250" s="15"/>
      <c r="BH250" s="15"/>
      <c r="BI250" s="15"/>
      <c r="BJ250" s="15"/>
      <c r="BK250" s="14"/>
    </row>
    <row r="251" spans="1:63" ht="30" customHeight="1" x14ac:dyDescent="0.3">
      <c r="A251" s="14"/>
      <c r="B251" s="14"/>
      <c r="C251" s="14"/>
      <c r="D251" s="14"/>
      <c r="E251" s="15"/>
      <c r="F251" s="15"/>
      <c r="G251" s="15"/>
      <c r="H251" s="15"/>
      <c r="I251" s="15"/>
      <c r="J251" s="15"/>
      <c r="K251" s="15"/>
      <c r="L251" s="15"/>
      <c r="M251" s="14"/>
      <c r="Q251" s="1" t="s">
        <v>451</v>
      </c>
      <c r="AW251" s="11">
        <f t="shared" si="3"/>
        <v>0</v>
      </c>
      <c r="AY251" s="14"/>
      <c r="AZ251" s="14"/>
      <c r="BA251" s="14"/>
      <c r="BB251" s="14"/>
      <c r="BC251" s="15"/>
      <c r="BD251" s="15"/>
      <c r="BE251" s="15"/>
      <c r="BF251" s="15"/>
      <c r="BG251" s="15"/>
      <c r="BH251" s="15"/>
      <c r="BI251" s="15"/>
      <c r="BJ251" s="15"/>
      <c r="BK251" s="14"/>
    </row>
    <row r="252" spans="1:63" ht="30" customHeight="1" x14ac:dyDescent="0.3">
      <c r="A252" s="14"/>
      <c r="B252" s="14"/>
      <c r="C252" s="14"/>
      <c r="D252" s="14"/>
      <c r="E252" s="15"/>
      <c r="F252" s="15"/>
      <c r="G252" s="15"/>
      <c r="H252" s="15"/>
      <c r="I252" s="15"/>
      <c r="J252" s="15"/>
      <c r="K252" s="15"/>
      <c r="L252" s="15"/>
      <c r="M252" s="14"/>
      <c r="Q252" s="1" t="s">
        <v>451</v>
      </c>
      <c r="AW252" s="11">
        <f t="shared" si="3"/>
        <v>0</v>
      </c>
      <c r="AY252" s="14"/>
      <c r="AZ252" s="14"/>
      <c r="BA252" s="14"/>
      <c r="BB252" s="14"/>
      <c r="BC252" s="15"/>
      <c r="BD252" s="15"/>
      <c r="BE252" s="15"/>
      <c r="BF252" s="15"/>
      <c r="BG252" s="15"/>
      <c r="BH252" s="15"/>
      <c r="BI252" s="15"/>
      <c r="BJ252" s="15"/>
      <c r="BK252" s="14"/>
    </row>
    <row r="253" spans="1:63" ht="30" customHeight="1" x14ac:dyDescent="0.3">
      <c r="A253" s="14"/>
      <c r="B253" s="14"/>
      <c r="C253" s="14"/>
      <c r="D253" s="14"/>
      <c r="E253" s="15"/>
      <c r="F253" s="15"/>
      <c r="G253" s="15"/>
      <c r="H253" s="15"/>
      <c r="I253" s="15"/>
      <c r="J253" s="15"/>
      <c r="K253" s="15"/>
      <c r="L253" s="15"/>
      <c r="M253" s="14"/>
      <c r="Q253" s="1" t="s">
        <v>451</v>
      </c>
      <c r="AW253" s="11">
        <f t="shared" si="3"/>
        <v>0</v>
      </c>
      <c r="AY253" s="14"/>
      <c r="AZ253" s="14"/>
      <c r="BA253" s="14"/>
      <c r="BB253" s="14"/>
      <c r="BC253" s="15"/>
      <c r="BD253" s="15"/>
      <c r="BE253" s="15"/>
      <c r="BF253" s="15"/>
      <c r="BG253" s="15"/>
      <c r="BH253" s="15"/>
      <c r="BI253" s="15"/>
      <c r="BJ253" s="15"/>
      <c r="BK253" s="14"/>
    </row>
    <row r="254" spans="1:63" ht="30" customHeight="1" x14ac:dyDescent="0.3">
      <c r="A254" s="14"/>
      <c r="B254" s="14"/>
      <c r="C254" s="14"/>
      <c r="D254" s="14"/>
      <c r="E254" s="15"/>
      <c r="F254" s="15"/>
      <c r="G254" s="15"/>
      <c r="H254" s="15"/>
      <c r="I254" s="15"/>
      <c r="J254" s="15"/>
      <c r="K254" s="15"/>
      <c r="L254" s="15"/>
      <c r="M254" s="14"/>
      <c r="Q254" s="1" t="s">
        <v>451</v>
      </c>
      <c r="AW254" s="11">
        <f t="shared" si="3"/>
        <v>0</v>
      </c>
      <c r="AY254" s="14"/>
      <c r="AZ254" s="14"/>
      <c r="BA254" s="14"/>
      <c r="BB254" s="14"/>
      <c r="BC254" s="15"/>
      <c r="BD254" s="15"/>
      <c r="BE254" s="15"/>
      <c r="BF254" s="15"/>
      <c r="BG254" s="15"/>
      <c r="BH254" s="15"/>
      <c r="BI254" s="15"/>
      <c r="BJ254" s="15"/>
      <c r="BK254" s="14"/>
    </row>
    <row r="255" spans="1:63" ht="30" customHeight="1" x14ac:dyDescent="0.3">
      <c r="A255" s="14"/>
      <c r="B255" s="14"/>
      <c r="C255" s="14"/>
      <c r="D255" s="14"/>
      <c r="E255" s="15"/>
      <c r="F255" s="15"/>
      <c r="G255" s="15"/>
      <c r="H255" s="15"/>
      <c r="I255" s="15"/>
      <c r="J255" s="15"/>
      <c r="K255" s="15"/>
      <c r="L255" s="15"/>
      <c r="M255" s="14"/>
      <c r="Q255" s="1" t="s">
        <v>451</v>
      </c>
      <c r="AW255" s="11">
        <f t="shared" si="3"/>
        <v>0</v>
      </c>
      <c r="AY255" s="14"/>
      <c r="AZ255" s="14"/>
      <c r="BA255" s="14"/>
      <c r="BB255" s="14"/>
      <c r="BC255" s="15"/>
      <c r="BD255" s="15"/>
      <c r="BE255" s="15"/>
      <c r="BF255" s="15"/>
      <c r="BG255" s="15"/>
      <c r="BH255" s="15"/>
      <c r="BI255" s="15"/>
      <c r="BJ255" s="15"/>
      <c r="BK255" s="14"/>
    </row>
    <row r="256" spans="1:63" ht="30" customHeight="1" x14ac:dyDescent="0.3">
      <c r="A256" s="16" t="s">
        <v>79</v>
      </c>
      <c r="B256" s="14"/>
      <c r="C256" s="14"/>
      <c r="D256" s="14"/>
      <c r="E256" s="15"/>
      <c r="F256" s="15"/>
      <c r="G256" s="15"/>
      <c r="H256" s="15"/>
      <c r="I256" s="15"/>
      <c r="J256" s="15"/>
      <c r="K256" s="15"/>
      <c r="L256" s="15"/>
      <c r="M256" s="14"/>
      <c r="N256" t="s">
        <v>80</v>
      </c>
      <c r="AW256" s="11">
        <f t="shared" si="3"/>
        <v>0</v>
      </c>
      <c r="AY256" s="16" t="s">
        <v>79</v>
      </c>
      <c r="AZ256" s="14"/>
      <c r="BA256" s="14"/>
      <c r="BB256" s="14"/>
      <c r="BC256" s="15"/>
      <c r="BD256" s="15"/>
      <c r="BE256" s="15"/>
      <c r="BF256" s="15"/>
      <c r="BG256" s="15"/>
      <c r="BH256" s="15"/>
      <c r="BI256" s="15"/>
      <c r="BJ256" s="15"/>
      <c r="BK256" s="14"/>
    </row>
    <row r="257" spans="1:63" ht="30" customHeight="1" x14ac:dyDescent="0.3">
      <c r="A257" s="16" t="s">
        <v>455</v>
      </c>
      <c r="B257" s="16" t="s">
        <v>52</v>
      </c>
      <c r="C257" s="14"/>
      <c r="D257" s="14"/>
      <c r="E257" s="15"/>
      <c r="F257" s="15"/>
      <c r="G257" s="15"/>
      <c r="H257" s="15"/>
      <c r="I257" s="15"/>
      <c r="J257" s="15"/>
      <c r="K257" s="15"/>
      <c r="L257" s="15"/>
      <c r="M257" s="14"/>
      <c r="N257" s="3"/>
      <c r="O257" s="3"/>
      <c r="P257" s="3"/>
      <c r="Q257" s="2" t="s">
        <v>456</v>
      </c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11">
        <f t="shared" si="3"/>
        <v>0</v>
      </c>
      <c r="AY257" s="16" t="s">
        <v>455</v>
      </c>
      <c r="AZ257" s="16" t="s">
        <v>52</v>
      </c>
      <c r="BA257" s="14"/>
      <c r="BB257" s="14"/>
      <c r="BC257" s="15"/>
      <c r="BD257" s="15"/>
      <c r="BE257" s="15"/>
      <c r="BF257" s="15"/>
      <c r="BG257" s="15"/>
      <c r="BH257" s="15"/>
      <c r="BI257" s="15"/>
      <c r="BJ257" s="15"/>
      <c r="BK257" s="14"/>
    </row>
    <row r="258" spans="1:63" ht="30" customHeight="1" x14ac:dyDescent="0.3">
      <c r="A258" s="16" t="s">
        <v>457</v>
      </c>
      <c r="B258" s="16" t="s">
        <v>52</v>
      </c>
      <c r="C258" s="16" t="s">
        <v>458</v>
      </c>
      <c r="D258" s="14"/>
      <c r="E258" s="15"/>
      <c r="F258" s="15"/>
      <c r="G258" s="15"/>
      <c r="H258" s="15"/>
      <c r="I258" s="15"/>
      <c r="J258" s="15"/>
      <c r="K258" s="15"/>
      <c r="L258" s="15"/>
      <c r="M258" s="16" t="s">
        <v>459</v>
      </c>
      <c r="N258" s="2" t="s">
        <v>460</v>
      </c>
      <c r="O258" s="2" t="s">
        <v>52</v>
      </c>
      <c r="P258" s="2" t="s">
        <v>52</v>
      </c>
      <c r="Q258" s="2" t="s">
        <v>456</v>
      </c>
      <c r="R258" s="2" t="s">
        <v>66</v>
      </c>
      <c r="S258" s="2" t="s">
        <v>66</v>
      </c>
      <c r="T258" s="2" t="s">
        <v>65</v>
      </c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2" t="s">
        <v>52</v>
      </c>
      <c r="AS258" s="2" t="s">
        <v>52</v>
      </c>
      <c r="AT258" s="3"/>
      <c r="AU258" s="2" t="s">
        <v>461</v>
      </c>
      <c r="AV258" s="3">
        <v>206</v>
      </c>
      <c r="AW258" s="11">
        <f t="shared" si="3"/>
        <v>0</v>
      </c>
      <c r="AY258" s="16" t="s">
        <v>457</v>
      </c>
      <c r="AZ258" s="16" t="s">
        <v>52</v>
      </c>
      <c r="BA258" s="16" t="s">
        <v>458</v>
      </c>
      <c r="BB258" s="14"/>
      <c r="BC258" s="15"/>
      <c r="BD258" s="15"/>
      <c r="BE258" s="15"/>
      <c r="BF258" s="15"/>
      <c r="BG258" s="15"/>
      <c r="BH258" s="15"/>
      <c r="BI258" s="15"/>
      <c r="BJ258" s="15"/>
      <c r="BK258" s="16"/>
    </row>
    <row r="259" spans="1:63" ht="30" customHeight="1" x14ac:dyDescent="0.3">
      <c r="A259" s="14"/>
      <c r="B259" s="14"/>
      <c r="C259" s="14"/>
      <c r="D259" s="14"/>
      <c r="E259" s="15"/>
      <c r="F259" s="15"/>
      <c r="G259" s="15"/>
      <c r="H259" s="15"/>
      <c r="I259" s="15"/>
      <c r="J259" s="15"/>
      <c r="K259" s="15"/>
      <c r="L259" s="15"/>
      <c r="M259" s="14"/>
      <c r="Q259" s="1" t="s">
        <v>456</v>
      </c>
      <c r="AW259" s="11">
        <f t="shared" si="3"/>
        <v>0</v>
      </c>
      <c r="AY259" s="14"/>
      <c r="AZ259" s="14"/>
      <c r="BA259" s="14"/>
      <c r="BB259" s="14"/>
      <c r="BC259" s="15"/>
      <c r="BD259" s="15"/>
      <c r="BE259" s="15"/>
      <c r="BF259" s="15"/>
      <c r="BG259" s="15"/>
      <c r="BH259" s="15"/>
      <c r="BI259" s="15"/>
      <c r="BJ259" s="15"/>
      <c r="BK259" s="14"/>
    </row>
    <row r="260" spans="1:63" ht="30" customHeight="1" x14ac:dyDescent="0.3">
      <c r="A260" s="14"/>
      <c r="B260" s="14"/>
      <c r="C260" s="14"/>
      <c r="D260" s="14"/>
      <c r="E260" s="15"/>
      <c r="F260" s="15"/>
      <c r="G260" s="15"/>
      <c r="H260" s="15"/>
      <c r="I260" s="15"/>
      <c r="J260" s="15"/>
      <c r="K260" s="15"/>
      <c r="L260" s="15"/>
      <c r="M260" s="14"/>
      <c r="Q260" s="1" t="s">
        <v>456</v>
      </c>
      <c r="AW260" s="11">
        <f t="shared" si="3"/>
        <v>0</v>
      </c>
      <c r="AY260" s="14"/>
      <c r="AZ260" s="14"/>
      <c r="BA260" s="14"/>
      <c r="BB260" s="14"/>
      <c r="BC260" s="15"/>
      <c r="BD260" s="15"/>
      <c r="BE260" s="15"/>
      <c r="BF260" s="15"/>
      <c r="BG260" s="15"/>
      <c r="BH260" s="15"/>
      <c r="BI260" s="15"/>
      <c r="BJ260" s="15"/>
      <c r="BK260" s="14"/>
    </row>
    <row r="261" spans="1:63" ht="30" customHeight="1" x14ac:dyDescent="0.3">
      <c r="A261" s="14"/>
      <c r="B261" s="14"/>
      <c r="C261" s="14"/>
      <c r="D261" s="14"/>
      <c r="E261" s="15"/>
      <c r="F261" s="15"/>
      <c r="G261" s="15"/>
      <c r="H261" s="15"/>
      <c r="I261" s="15"/>
      <c r="J261" s="15"/>
      <c r="K261" s="15"/>
      <c r="L261" s="15"/>
      <c r="M261" s="14"/>
      <c r="Q261" s="1" t="s">
        <v>456</v>
      </c>
      <c r="AW261" s="11">
        <f t="shared" si="3"/>
        <v>0</v>
      </c>
      <c r="AY261" s="14"/>
      <c r="AZ261" s="14"/>
      <c r="BA261" s="14"/>
      <c r="BB261" s="14"/>
      <c r="BC261" s="15"/>
      <c r="BD261" s="15"/>
      <c r="BE261" s="15"/>
      <c r="BF261" s="15"/>
      <c r="BG261" s="15"/>
      <c r="BH261" s="15"/>
      <c r="BI261" s="15"/>
      <c r="BJ261" s="15"/>
      <c r="BK261" s="14"/>
    </row>
    <row r="262" spans="1:63" ht="30" customHeight="1" x14ac:dyDescent="0.3">
      <c r="A262" s="14"/>
      <c r="B262" s="14"/>
      <c r="C262" s="14"/>
      <c r="D262" s="14"/>
      <c r="E262" s="15"/>
      <c r="F262" s="15"/>
      <c r="G262" s="15"/>
      <c r="H262" s="15"/>
      <c r="I262" s="15"/>
      <c r="J262" s="15"/>
      <c r="K262" s="15"/>
      <c r="L262" s="15"/>
      <c r="M262" s="14"/>
      <c r="Q262" s="1" t="s">
        <v>456</v>
      </c>
      <c r="AW262" s="11">
        <f t="shared" ref="AW262:AW325" si="4">+L262-BJ262</f>
        <v>0</v>
      </c>
      <c r="AY262" s="14"/>
      <c r="AZ262" s="14"/>
      <c r="BA262" s="14"/>
      <c r="BB262" s="14"/>
      <c r="BC262" s="15"/>
      <c r="BD262" s="15"/>
      <c r="BE262" s="15"/>
      <c r="BF262" s="15"/>
      <c r="BG262" s="15"/>
      <c r="BH262" s="15"/>
      <c r="BI262" s="15"/>
      <c r="BJ262" s="15"/>
      <c r="BK262" s="14"/>
    </row>
    <row r="263" spans="1:63" ht="30" customHeight="1" x14ac:dyDescent="0.3">
      <c r="A263" s="14"/>
      <c r="B263" s="14"/>
      <c r="C263" s="14"/>
      <c r="D263" s="14"/>
      <c r="E263" s="15"/>
      <c r="F263" s="15"/>
      <c r="G263" s="15"/>
      <c r="H263" s="15"/>
      <c r="I263" s="15"/>
      <c r="J263" s="15"/>
      <c r="K263" s="15"/>
      <c r="L263" s="15"/>
      <c r="M263" s="14"/>
      <c r="Q263" s="1" t="s">
        <v>456</v>
      </c>
      <c r="AW263" s="11">
        <f t="shared" si="4"/>
        <v>0</v>
      </c>
      <c r="AY263" s="14"/>
      <c r="AZ263" s="14"/>
      <c r="BA263" s="14"/>
      <c r="BB263" s="14"/>
      <c r="BC263" s="15"/>
      <c r="BD263" s="15"/>
      <c r="BE263" s="15"/>
      <c r="BF263" s="15"/>
      <c r="BG263" s="15"/>
      <c r="BH263" s="15"/>
      <c r="BI263" s="15"/>
      <c r="BJ263" s="15"/>
      <c r="BK263" s="14"/>
    </row>
    <row r="264" spans="1:63" ht="30" customHeight="1" x14ac:dyDescent="0.3">
      <c r="A264" s="14"/>
      <c r="B264" s="14"/>
      <c r="C264" s="14"/>
      <c r="D264" s="14"/>
      <c r="E264" s="15"/>
      <c r="F264" s="15"/>
      <c r="G264" s="15"/>
      <c r="H264" s="15"/>
      <c r="I264" s="15"/>
      <c r="J264" s="15"/>
      <c r="K264" s="15"/>
      <c r="L264" s="15"/>
      <c r="M264" s="14"/>
      <c r="Q264" s="1" t="s">
        <v>456</v>
      </c>
      <c r="AW264" s="11">
        <f t="shared" si="4"/>
        <v>0</v>
      </c>
      <c r="AY264" s="14"/>
      <c r="AZ264" s="14"/>
      <c r="BA264" s="14"/>
      <c r="BB264" s="14"/>
      <c r="BC264" s="15"/>
      <c r="BD264" s="15"/>
      <c r="BE264" s="15"/>
      <c r="BF264" s="15"/>
      <c r="BG264" s="15"/>
      <c r="BH264" s="15"/>
      <c r="BI264" s="15"/>
      <c r="BJ264" s="15"/>
      <c r="BK264" s="14"/>
    </row>
    <row r="265" spans="1:63" ht="30" customHeight="1" x14ac:dyDescent="0.3">
      <c r="A265" s="14"/>
      <c r="B265" s="14"/>
      <c r="C265" s="14"/>
      <c r="D265" s="14"/>
      <c r="E265" s="15"/>
      <c r="F265" s="15"/>
      <c r="G265" s="15"/>
      <c r="H265" s="15"/>
      <c r="I265" s="15"/>
      <c r="J265" s="15"/>
      <c r="K265" s="15"/>
      <c r="L265" s="15"/>
      <c r="M265" s="14"/>
      <c r="Q265" s="1" t="s">
        <v>456</v>
      </c>
      <c r="AW265" s="11">
        <f t="shared" si="4"/>
        <v>0</v>
      </c>
      <c r="AY265" s="14"/>
      <c r="AZ265" s="14"/>
      <c r="BA265" s="14"/>
      <c r="BB265" s="14"/>
      <c r="BC265" s="15"/>
      <c r="BD265" s="15"/>
      <c r="BE265" s="15"/>
      <c r="BF265" s="15"/>
      <c r="BG265" s="15"/>
      <c r="BH265" s="15"/>
      <c r="BI265" s="15"/>
      <c r="BJ265" s="15"/>
      <c r="BK265" s="14"/>
    </row>
    <row r="266" spans="1:63" ht="30" customHeight="1" x14ac:dyDescent="0.3">
      <c r="A266" s="14"/>
      <c r="B266" s="14"/>
      <c r="C266" s="14"/>
      <c r="D266" s="14"/>
      <c r="E266" s="15"/>
      <c r="F266" s="15"/>
      <c r="G266" s="15"/>
      <c r="H266" s="15"/>
      <c r="I266" s="15"/>
      <c r="J266" s="15"/>
      <c r="K266" s="15"/>
      <c r="L266" s="15"/>
      <c r="M266" s="14"/>
      <c r="Q266" s="1" t="s">
        <v>456</v>
      </c>
      <c r="AW266" s="11">
        <f t="shared" si="4"/>
        <v>0</v>
      </c>
      <c r="AY266" s="14"/>
      <c r="AZ266" s="14"/>
      <c r="BA266" s="14"/>
      <c r="BB266" s="14"/>
      <c r="BC266" s="15"/>
      <c r="BD266" s="15"/>
      <c r="BE266" s="15"/>
      <c r="BF266" s="15"/>
      <c r="BG266" s="15"/>
      <c r="BH266" s="15"/>
      <c r="BI266" s="15"/>
      <c r="BJ266" s="15"/>
      <c r="BK266" s="14"/>
    </row>
    <row r="267" spans="1:63" ht="30" customHeight="1" x14ac:dyDescent="0.3">
      <c r="A267" s="14"/>
      <c r="B267" s="14"/>
      <c r="C267" s="14"/>
      <c r="D267" s="14"/>
      <c r="E267" s="15"/>
      <c r="F267" s="15"/>
      <c r="G267" s="15"/>
      <c r="H267" s="15"/>
      <c r="I267" s="15"/>
      <c r="J267" s="15"/>
      <c r="K267" s="15"/>
      <c r="L267" s="15"/>
      <c r="M267" s="14"/>
      <c r="Q267" s="1" t="s">
        <v>456</v>
      </c>
      <c r="AW267" s="11">
        <f t="shared" si="4"/>
        <v>0</v>
      </c>
      <c r="AY267" s="14"/>
      <c r="AZ267" s="14"/>
      <c r="BA267" s="14"/>
      <c r="BB267" s="14"/>
      <c r="BC267" s="15"/>
      <c r="BD267" s="15"/>
      <c r="BE267" s="15"/>
      <c r="BF267" s="15"/>
      <c r="BG267" s="15"/>
      <c r="BH267" s="15"/>
      <c r="BI267" s="15"/>
      <c r="BJ267" s="15"/>
      <c r="BK267" s="14"/>
    </row>
    <row r="268" spans="1:63" ht="30" customHeight="1" x14ac:dyDescent="0.3">
      <c r="A268" s="14"/>
      <c r="B268" s="14"/>
      <c r="C268" s="14"/>
      <c r="D268" s="14"/>
      <c r="E268" s="15"/>
      <c r="F268" s="15"/>
      <c r="G268" s="15"/>
      <c r="H268" s="15"/>
      <c r="I268" s="15"/>
      <c r="J268" s="15"/>
      <c r="K268" s="15"/>
      <c r="L268" s="15"/>
      <c r="M268" s="14"/>
      <c r="Q268" s="1" t="s">
        <v>456</v>
      </c>
      <c r="AW268" s="11">
        <f t="shared" si="4"/>
        <v>0</v>
      </c>
      <c r="AY268" s="14"/>
      <c r="AZ268" s="14"/>
      <c r="BA268" s="14"/>
      <c r="BB268" s="14"/>
      <c r="BC268" s="15"/>
      <c r="BD268" s="15"/>
      <c r="BE268" s="15"/>
      <c r="BF268" s="15"/>
      <c r="BG268" s="15"/>
      <c r="BH268" s="15"/>
      <c r="BI268" s="15"/>
      <c r="BJ268" s="15"/>
      <c r="BK268" s="14"/>
    </row>
    <row r="269" spans="1:63" ht="30" customHeight="1" x14ac:dyDescent="0.3">
      <c r="A269" s="14"/>
      <c r="B269" s="14"/>
      <c r="C269" s="14"/>
      <c r="D269" s="14"/>
      <c r="E269" s="15"/>
      <c r="F269" s="15"/>
      <c r="G269" s="15"/>
      <c r="H269" s="15"/>
      <c r="I269" s="15"/>
      <c r="J269" s="15"/>
      <c r="K269" s="15"/>
      <c r="L269" s="15"/>
      <c r="M269" s="14"/>
      <c r="Q269" s="1" t="s">
        <v>456</v>
      </c>
      <c r="AW269" s="11">
        <f t="shared" si="4"/>
        <v>0</v>
      </c>
      <c r="AY269" s="14"/>
      <c r="AZ269" s="14"/>
      <c r="BA269" s="14"/>
      <c r="BB269" s="14"/>
      <c r="BC269" s="15"/>
      <c r="BD269" s="15"/>
      <c r="BE269" s="15"/>
      <c r="BF269" s="15"/>
      <c r="BG269" s="15"/>
      <c r="BH269" s="15"/>
      <c r="BI269" s="15"/>
      <c r="BJ269" s="15"/>
      <c r="BK269" s="14"/>
    </row>
    <row r="270" spans="1:63" ht="30" customHeight="1" x14ac:dyDescent="0.3">
      <c r="A270" s="14"/>
      <c r="B270" s="14"/>
      <c r="C270" s="14"/>
      <c r="D270" s="14"/>
      <c r="E270" s="15"/>
      <c r="F270" s="15"/>
      <c r="G270" s="15"/>
      <c r="H270" s="15"/>
      <c r="I270" s="15"/>
      <c r="J270" s="15"/>
      <c r="K270" s="15"/>
      <c r="L270" s="15"/>
      <c r="M270" s="14"/>
      <c r="Q270" s="1" t="s">
        <v>456</v>
      </c>
      <c r="AW270" s="11">
        <f t="shared" si="4"/>
        <v>0</v>
      </c>
      <c r="AY270" s="14"/>
      <c r="AZ270" s="14"/>
      <c r="BA270" s="14"/>
      <c r="BB270" s="14"/>
      <c r="BC270" s="15"/>
      <c r="BD270" s="15"/>
      <c r="BE270" s="15"/>
      <c r="BF270" s="15"/>
      <c r="BG270" s="15"/>
      <c r="BH270" s="15"/>
      <c r="BI270" s="15"/>
      <c r="BJ270" s="15"/>
      <c r="BK270" s="14"/>
    </row>
    <row r="271" spans="1:63" ht="30" customHeight="1" x14ac:dyDescent="0.3">
      <c r="A271" s="14"/>
      <c r="B271" s="14"/>
      <c r="C271" s="14"/>
      <c r="D271" s="14"/>
      <c r="E271" s="15"/>
      <c r="F271" s="15"/>
      <c r="G271" s="15"/>
      <c r="H271" s="15"/>
      <c r="I271" s="15"/>
      <c r="J271" s="15"/>
      <c r="K271" s="15"/>
      <c r="L271" s="15"/>
      <c r="M271" s="14"/>
      <c r="Q271" s="1" t="s">
        <v>456</v>
      </c>
      <c r="AW271" s="11">
        <f t="shared" si="4"/>
        <v>0</v>
      </c>
      <c r="AY271" s="14"/>
      <c r="AZ271" s="14"/>
      <c r="BA271" s="14"/>
      <c r="BB271" s="14"/>
      <c r="BC271" s="15"/>
      <c r="BD271" s="15"/>
      <c r="BE271" s="15"/>
      <c r="BF271" s="15"/>
      <c r="BG271" s="15"/>
      <c r="BH271" s="15"/>
      <c r="BI271" s="15"/>
      <c r="BJ271" s="15"/>
      <c r="BK271" s="14"/>
    </row>
    <row r="272" spans="1:63" ht="30" customHeight="1" x14ac:dyDescent="0.3">
      <c r="A272" s="14"/>
      <c r="B272" s="14"/>
      <c r="C272" s="14"/>
      <c r="D272" s="14"/>
      <c r="E272" s="15"/>
      <c r="F272" s="15"/>
      <c r="G272" s="15"/>
      <c r="H272" s="15"/>
      <c r="I272" s="15"/>
      <c r="J272" s="15"/>
      <c r="K272" s="15"/>
      <c r="L272" s="15"/>
      <c r="M272" s="14"/>
      <c r="Q272" s="1" t="s">
        <v>456</v>
      </c>
      <c r="AW272" s="11">
        <f t="shared" si="4"/>
        <v>0</v>
      </c>
      <c r="AY272" s="14"/>
      <c r="AZ272" s="14"/>
      <c r="BA272" s="14"/>
      <c r="BB272" s="14"/>
      <c r="BC272" s="15"/>
      <c r="BD272" s="15"/>
      <c r="BE272" s="15"/>
      <c r="BF272" s="15"/>
      <c r="BG272" s="15"/>
      <c r="BH272" s="15"/>
      <c r="BI272" s="15"/>
      <c r="BJ272" s="15"/>
      <c r="BK272" s="14"/>
    </row>
    <row r="273" spans="1:63" ht="30" customHeight="1" x14ac:dyDescent="0.3">
      <c r="A273" s="14"/>
      <c r="B273" s="14"/>
      <c r="C273" s="14"/>
      <c r="D273" s="14"/>
      <c r="E273" s="15"/>
      <c r="F273" s="15"/>
      <c r="G273" s="15"/>
      <c r="H273" s="15"/>
      <c r="I273" s="15"/>
      <c r="J273" s="15"/>
      <c r="K273" s="15"/>
      <c r="L273" s="15"/>
      <c r="M273" s="14"/>
      <c r="Q273" s="1" t="s">
        <v>456</v>
      </c>
      <c r="AW273" s="11">
        <f t="shared" si="4"/>
        <v>0</v>
      </c>
      <c r="AY273" s="14"/>
      <c r="AZ273" s="14"/>
      <c r="BA273" s="14"/>
      <c r="BB273" s="14"/>
      <c r="BC273" s="15"/>
      <c r="BD273" s="15"/>
      <c r="BE273" s="15"/>
      <c r="BF273" s="15"/>
      <c r="BG273" s="15"/>
      <c r="BH273" s="15"/>
      <c r="BI273" s="15"/>
      <c r="BJ273" s="15"/>
      <c r="BK273" s="14"/>
    </row>
    <row r="274" spans="1:63" ht="30" customHeight="1" x14ac:dyDescent="0.3">
      <c r="A274" s="14"/>
      <c r="B274" s="14"/>
      <c r="C274" s="14"/>
      <c r="D274" s="14"/>
      <c r="E274" s="15"/>
      <c r="F274" s="15"/>
      <c r="G274" s="15"/>
      <c r="H274" s="15"/>
      <c r="I274" s="15"/>
      <c r="J274" s="15"/>
      <c r="K274" s="15"/>
      <c r="L274" s="15"/>
      <c r="M274" s="14"/>
      <c r="Q274" s="1" t="s">
        <v>456</v>
      </c>
      <c r="AW274" s="11">
        <f t="shared" si="4"/>
        <v>0</v>
      </c>
      <c r="AY274" s="14"/>
      <c r="AZ274" s="14"/>
      <c r="BA274" s="14"/>
      <c r="BB274" s="14"/>
      <c r="BC274" s="15"/>
      <c r="BD274" s="15"/>
      <c r="BE274" s="15"/>
      <c r="BF274" s="15"/>
      <c r="BG274" s="15"/>
      <c r="BH274" s="15"/>
      <c r="BI274" s="15"/>
      <c r="BJ274" s="15"/>
      <c r="BK274" s="14"/>
    </row>
    <row r="275" spans="1:63" ht="30" customHeight="1" x14ac:dyDescent="0.3">
      <c r="A275" s="14"/>
      <c r="B275" s="14"/>
      <c r="C275" s="14"/>
      <c r="D275" s="14"/>
      <c r="E275" s="15"/>
      <c r="F275" s="15"/>
      <c r="G275" s="15"/>
      <c r="H275" s="15"/>
      <c r="I275" s="15"/>
      <c r="J275" s="15"/>
      <c r="K275" s="15"/>
      <c r="L275" s="15"/>
      <c r="M275" s="14"/>
      <c r="Q275" s="1" t="s">
        <v>456</v>
      </c>
      <c r="AW275" s="11">
        <f t="shared" si="4"/>
        <v>0</v>
      </c>
      <c r="AY275" s="14"/>
      <c r="AZ275" s="14"/>
      <c r="BA275" s="14"/>
      <c r="BB275" s="14"/>
      <c r="BC275" s="15"/>
      <c r="BD275" s="15"/>
      <c r="BE275" s="15"/>
      <c r="BF275" s="15"/>
      <c r="BG275" s="15"/>
      <c r="BH275" s="15"/>
      <c r="BI275" s="15"/>
      <c r="BJ275" s="15"/>
      <c r="BK275" s="14"/>
    </row>
    <row r="276" spans="1:63" ht="30" customHeight="1" x14ac:dyDescent="0.3">
      <c r="A276" s="14"/>
      <c r="B276" s="14"/>
      <c r="C276" s="14"/>
      <c r="D276" s="14"/>
      <c r="E276" s="15"/>
      <c r="F276" s="15"/>
      <c r="G276" s="15"/>
      <c r="H276" s="15"/>
      <c r="I276" s="15"/>
      <c r="J276" s="15"/>
      <c r="K276" s="15"/>
      <c r="L276" s="15"/>
      <c r="M276" s="14"/>
      <c r="Q276" s="1" t="s">
        <v>456</v>
      </c>
      <c r="AW276" s="11">
        <f t="shared" si="4"/>
        <v>0</v>
      </c>
      <c r="AY276" s="14"/>
      <c r="AZ276" s="14"/>
      <c r="BA276" s="14"/>
      <c r="BB276" s="14"/>
      <c r="BC276" s="15"/>
      <c r="BD276" s="15"/>
      <c r="BE276" s="15"/>
      <c r="BF276" s="15"/>
      <c r="BG276" s="15"/>
      <c r="BH276" s="15"/>
      <c r="BI276" s="15"/>
      <c r="BJ276" s="15"/>
      <c r="BK276" s="14"/>
    </row>
    <row r="277" spans="1:63" ht="30" customHeight="1" x14ac:dyDescent="0.3">
      <c r="A277" s="14"/>
      <c r="B277" s="14"/>
      <c r="C277" s="14"/>
      <c r="D277" s="14"/>
      <c r="E277" s="15"/>
      <c r="F277" s="15"/>
      <c r="G277" s="15"/>
      <c r="H277" s="15"/>
      <c r="I277" s="15"/>
      <c r="J277" s="15"/>
      <c r="K277" s="15"/>
      <c r="L277" s="15"/>
      <c r="M277" s="14"/>
      <c r="Q277" s="1" t="s">
        <v>456</v>
      </c>
      <c r="AW277" s="11">
        <f t="shared" si="4"/>
        <v>0</v>
      </c>
      <c r="AY277" s="14"/>
      <c r="AZ277" s="14"/>
      <c r="BA277" s="14"/>
      <c r="BB277" s="14"/>
      <c r="BC277" s="15"/>
      <c r="BD277" s="15"/>
      <c r="BE277" s="15"/>
      <c r="BF277" s="15"/>
      <c r="BG277" s="15"/>
      <c r="BH277" s="15"/>
      <c r="BI277" s="15"/>
      <c r="BJ277" s="15"/>
      <c r="BK277" s="14"/>
    </row>
    <row r="278" spans="1:63" ht="30" customHeight="1" x14ac:dyDescent="0.3">
      <c r="A278" s="14"/>
      <c r="B278" s="14"/>
      <c r="C278" s="14"/>
      <c r="D278" s="14"/>
      <c r="E278" s="15"/>
      <c r="F278" s="15"/>
      <c r="G278" s="15"/>
      <c r="H278" s="15"/>
      <c r="I278" s="15"/>
      <c r="J278" s="15"/>
      <c r="K278" s="15"/>
      <c r="L278" s="15"/>
      <c r="M278" s="14"/>
      <c r="Q278" s="1" t="s">
        <v>456</v>
      </c>
      <c r="AW278" s="11">
        <f t="shared" si="4"/>
        <v>0</v>
      </c>
      <c r="AY278" s="14"/>
      <c r="AZ278" s="14"/>
      <c r="BA278" s="14"/>
      <c r="BB278" s="14"/>
      <c r="BC278" s="15"/>
      <c r="BD278" s="15"/>
      <c r="BE278" s="15"/>
      <c r="BF278" s="15"/>
      <c r="BG278" s="15"/>
      <c r="BH278" s="15"/>
      <c r="BI278" s="15"/>
      <c r="BJ278" s="15"/>
      <c r="BK278" s="14"/>
    </row>
    <row r="279" spans="1:63" ht="30" customHeight="1" x14ac:dyDescent="0.3">
      <c r="A279" s="16" t="s">
        <v>79</v>
      </c>
      <c r="B279" s="14"/>
      <c r="C279" s="14"/>
      <c r="D279" s="14"/>
      <c r="E279" s="15"/>
      <c r="F279" s="15"/>
      <c r="G279" s="15"/>
      <c r="H279" s="15"/>
      <c r="I279" s="15"/>
      <c r="J279" s="15"/>
      <c r="K279" s="15"/>
      <c r="L279" s="15"/>
      <c r="M279" s="14"/>
      <c r="N279" t="s">
        <v>80</v>
      </c>
      <c r="AW279" s="11">
        <f t="shared" si="4"/>
        <v>0</v>
      </c>
      <c r="AY279" s="16" t="s">
        <v>79</v>
      </c>
      <c r="AZ279" s="14"/>
      <c r="BA279" s="14"/>
      <c r="BB279" s="14"/>
      <c r="BC279" s="15"/>
      <c r="BD279" s="15"/>
      <c r="BE279" s="15"/>
      <c r="BF279" s="15"/>
      <c r="BG279" s="15"/>
      <c r="BH279" s="15"/>
      <c r="BI279" s="15"/>
      <c r="BJ279" s="15"/>
      <c r="BK279" s="14"/>
    </row>
    <row r="280" spans="1:63" ht="30" customHeight="1" x14ac:dyDescent="0.3">
      <c r="A280" s="16" t="s">
        <v>462</v>
      </c>
      <c r="B280" s="16" t="s">
        <v>52</v>
      </c>
      <c r="C280" s="14"/>
      <c r="D280" s="14"/>
      <c r="E280" s="15"/>
      <c r="F280" s="15"/>
      <c r="G280" s="15"/>
      <c r="H280" s="15"/>
      <c r="I280" s="15"/>
      <c r="J280" s="15"/>
      <c r="K280" s="15"/>
      <c r="L280" s="15"/>
      <c r="M280" s="14"/>
      <c r="N280" s="3"/>
      <c r="O280" s="3"/>
      <c r="P280" s="3"/>
      <c r="Q280" s="2" t="s">
        <v>463</v>
      </c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11">
        <f t="shared" si="4"/>
        <v>0</v>
      </c>
      <c r="AY280" s="16" t="s">
        <v>462</v>
      </c>
      <c r="AZ280" s="16" t="s">
        <v>52</v>
      </c>
      <c r="BA280" s="14"/>
      <c r="BB280" s="14"/>
      <c r="BC280" s="15"/>
      <c r="BD280" s="15"/>
      <c r="BE280" s="15"/>
      <c r="BF280" s="15"/>
      <c r="BG280" s="15"/>
      <c r="BH280" s="15"/>
      <c r="BI280" s="15"/>
      <c r="BJ280" s="15"/>
      <c r="BK280" s="14"/>
    </row>
    <row r="281" spans="1:63" ht="30" customHeight="1" x14ac:dyDescent="0.3">
      <c r="A281" s="16" t="s">
        <v>83</v>
      </c>
      <c r="B281" s="16" t="s">
        <v>84</v>
      </c>
      <c r="C281" s="16" t="s">
        <v>70</v>
      </c>
      <c r="D281" s="14"/>
      <c r="E281" s="15"/>
      <c r="F281" s="15"/>
      <c r="G281" s="15"/>
      <c r="H281" s="15"/>
      <c r="I281" s="15"/>
      <c r="J281" s="15"/>
      <c r="K281" s="15"/>
      <c r="L281" s="15"/>
      <c r="M281" s="16" t="s">
        <v>85</v>
      </c>
      <c r="N281" s="2" t="s">
        <v>86</v>
      </c>
      <c r="O281" s="2" t="s">
        <v>52</v>
      </c>
      <c r="P281" s="2" t="s">
        <v>52</v>
      </c>
      <c r="Q281" s="2" t="s">
        <v>463</v>
      </c>
      <c r="R281" s="2" t="s">
        <v>65</v>
      </c>
      <c r="S281" s="2" t="s">
        <v>66</v>
      </c>
      <c r="T281" s="2" t="s">
        <v>66</v>
      </c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2" t="s">
        <v>52</v>
      </c>
      <c r="AS281" s="2" t="s">
        <v>52</v>
      </c>
      <c r="AT281" s="3"/>
      <c r="AU281" s="2" t="s">
        <v>464</v>
      </c>
      <c r="AV281" s="3">
        <v>107</v>
      </c>
      <c r="AW281" s="11">
        <f t="shared" si="4"/>
        <v>0</v>
      </c>
      <c r="AY281" s="16" t="s">
        <v>83</v>
      </c>
      <c r="AZ281" s="16" t="s">
        <v>84</v>
      </c>
      <c r="BA281" s="16" t="s">
        <v>70</v>
      </c>
      <c r="BB281" s="14"/>
      <c r="BC281" s="15"/>
      <c r="BD281" s="15"/>
      <c r="BE281" s="15"/>
      <c r="BF281" s="15"/>
      <c r="BG281" s="15"/>
      <c r="BH281" s="15"/>
      <c r="BI281" s="15"/>
      <c r="BJ281" s="15"/>
      <c r="BK281" s="16"/>
    </row>
    <row r="282" spans="1:63" ht="30" customHeight="1" x14ac:dyDescent="0.3">
      <c r="A282" s="16" t="s">
        <v>88</v>
      </c>
      <c r="B282" s="16" t="s">
        <v>89</v>
      </c>
      <c r="C282" s="16" t="s">
        <v>70</v>
      </c>
      <c r="D282" s="14"/>
      <c r="E282" s="15"/>
      <c r="F282" s="15"/>
      <c r="G282" s="15"/>
      <c r="H282" s="15"/>
      <c r="I282" s="15"/>
      <c r="J282" s="15"/>
      <c r="K282" s="15"/>
      <c r="L282" s="15"/>
      <c r="M282" s="16" t="s">
        <v>90</v>
      </c>
      <c r="N282" s="2" t="s">
        <v>91</v>
      </c>
      <c r="O282" s="2" t="s">
        <v>52</v>
      </c>
      <c r="P282" s="2" t="s">
        <v>52</v>
      </c>
      <c r="Q282" s="2" t="s">
        <v>463</v>
      </c>
      <c r="R282" s="2" t="s">
        <v>65</v>
      </c>
      <c r="S282" s="2" t="s">
        <v>66</v>
      </c>
      <c r="T282" s="2" t="s">
        <v>66</v>
      </c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2" t="s">
        <v>52</v>
      </c>
      <c r="AS282" s="2" t="s">
        <v>52</v>
      </c>
      <c r="AT282" s="3"/>
      <c r="AU282" s="2" t="s">
        <v>465</v>
      </c>
      <c r="AV282" s="3">
        <v>108</v>
      </c>
      <c r="AW282" s="11">
        <f t="shared" si="4"/>
        <v>0</v>
      </c>
      <c r="AY282" s="16" t="s">
        <v>88</v>
      </c>
      <c r="AZ282" s="16" t="s">
        <v>89</v>
      </c>
      <c r="BA282" s="16" t="s">
        <v>70</v>
      </c>
      <c r="BB282" s="14"/>
      <c r="BC282" s="15"/>
      <c r="BD282" s="15"/>
      <c r="BE282" s="15"/>
      <c r="BF282" s="15"/>
      <c r="BG282" s="15"/>
      <c r="BH282" s="15"/>
      <c r="BI282" s="15"/>
      <c r="BJ282" s="15"/>
      <c r="BK282" s="16"/>
    </row>
    <row r="283" spans="1:63" ht="30" customHeight="1" x14ac:dyDescent="0.3">
      <c r="A283" s="14"/>
      <c r="B283" s="14"/>
      <c r="C283" s="14"/>
      <c r="D283" s="14"/>
      <c r="E283" s="15"/>
      <c r="F283" s="15"/>
      <c r="G283" s="15"/>
      <c r="H283" s="15"/>
      <c r="I283" s="15"/>
      <c r="J283" s="15"/>
      <c r="K283" s="15"/>
      <c r="L283" s="15"/>
      <c r="M283" s="14"/>
      <c r="Q283" s="1" t="s">
        <v>463</v>
      </c>
      <c r="AW283" s="11">
        <f t="shared" si="4"/>
        <v>0</v>
      </c>
      <c r="AY283" s="14"/>
      <c r="AZ283" s="14"/>
      <c r="BA283" s="14"/>
      <c r="BB283" s="14"/>
      <c r="BC283" s="15"/>
      <c r="BD283" s="15"/>
      <c r="BE283" s="15"/>
      <c r="BF283" s="15"/>
      <c r="BG283" s="15"/>
      <c r="BH283" s="15"/>
      <c r="BI283" s="15"/>
      <c r="BJ283" s="15"/>
      <c r="BK283" s="14"/>
    </row>
    <row r="284" spans="1:63" ht="30" customHeight="1" x14ac:dyDescent="0.3">
      <c r="A284" s="14"/>
      <c r="B284" s="14"/>
      <c r="C284" s="14"/>
      <c r="D284" s="14"/>
      <c r="E284" s="15"/>
      <c r="F284" s="15"/>
      <c r="G284" s="15"/>
      <c r="H284" s="15"/>
      <c r="I284" s="15"/>
      <c r="J284" s="15"/>
      <c r="K284" s="15"/>
      <c r="L284" s="15"/>
      <c r="M284" s="14"/>
      <c r="Q284" s="1" t="s">
        <v>463</v>
      </c>
      <c r="AW284" s="11">
        <f t="shared" si="4"/>
        <v>0</v>
      </c>
      <c r="AY284" s="14"/>
      <c r="AZ284" s="14"/>
      <c r="BA284" s="14"/>
      <c r="BB284" s="14"/>
      <c r="BC284" s="15"/>
      <c r="BD284" s="15"/>
      <c r="BE284" s="15"/>
      <c r="BF284" s="15"/>
      <c r="BG284" s="15"/>
      <c r="BH284" s="15"/>
      <c r="BI284" s="15"/>
      <c r="BJ284" s="15"/>
      <c r="BK284" s="14"/>
    </row>
    <row r="285" spans="1:63" ht="30" customHeight="1" x14ac:dyDescent="0.3">
      <c r="A285" s="14"/>
      <c r="B285" s="14"/>
      <c r="C285" s="14"/>
      <c r="D285" s="14"/>
      <c r="E285" s="15"/>
      <c r="F285" s="15"/>
      <c r="G285" s="15"/>
      <c r="H285" s="15"/>
      <c r="I285" s="15"/>
      <c r="J285" s="15"/>
      <c r="K285" s="15"/>
      <c r="L285" s="15"/>
      <c r="M285" s="14"/>
      <c r="Q285" s="1" t="s">
        <v>463</v>
      </c>
      <c r="AW285" s="11">
        <f t="shared" si="4"/>
        <v>0</v>
      </c>
      <c r="AY285" s="14"/>
      <c r="AZ285" s="14"/>
      <c r="BA285" s="14"/>
      <c r="BB285" s="14"/>
      <c r="BC285" s="15"/>
      <c r="BD285" s="15"/>
      <c r="BE285" s="15"/>
      <c r="BF285" s="15"/>
      <c r="BG285" s="15"/>
      <c r="BH285" s="15"/>
      <c r="BI285" s="15"/>
      <c r="BJ285" s="15"/>
      <c r="BK285" s="14"/>
    </row>
    <row r="286" spans="1:63" ht="30" customHeight="1" x14ac:dyDescent="0.3">
      <c r="A286" s="14"/>
      <c r="B286" s="14"/>
      <c r="C286" s="14"/>
      <c r="D286" s="14"/>
      <c r="E286" s="15"/>
      <c r="F286" s="15"/>
      <c r="G286" s="15"/>
      <c r="H286" s="15"/>
      <c r="I286" s="15"/>
      <c r="J286" s="15"/>
      <c r="K286" s="15"/>
      <c r="L286" s="15"/>
      <c r="M286" s="14"/>
      <c r="Q286" s="1" t="s">
        <v>463</v>
      </c>
      <c r="AW286" s="11">
        <f t="shared" si="4"/>
        <v>0</v>
      </c>
      <c r="AY286" s="14"/>
      <c r="AZ286" s="14"/>
      <c r="BA286" s="14"/>
      <c r="BB286" s="14"/>
      <c r="BC286" s="15"/>
      <c r="BD286" s="15"/>
      <c r="BE286" s="15"/>
      <c r="BF286" s="15"/>
      <c r="BG286" s="15"/>
      <c r="BH286" s="15"/>
      <c r="BI286" s="15"/>
      <c r="BJ286" s="15"/>
      <c r="BK286" s="14"/>
    </row>
    <row r="287" spans="1:63" ht="30" customHeight="1" x14ac:dyDescent="0.3">
      <c r="A287" s="14"/>
      <c r="B287" s="14"/>
      <c r="C287" s="14"/>
      <c r="D287" s="14"/>
      <c r="E287" s="15"/>
      <c r="F287" s="15"/>
      <c r="G287" s="15"/>
      <c r="H287" s="15"/>
      <c r="I287" s="15"/>
      <c r="J287" s="15"/>
      <c r="K287" s="15"/>
      <c r="L287" s="15"/>
      <c r="M287" s="14"/>
      <c r="Q287" s="1" t="s">
        <v>463</v>
      </c>
      <c r="AW287" s="11">
        <f t="shared" si="4"/>
        <v>0</v>
      </c>
      <c r="AY287" s="14"/>
      <c r="AZ287" s="14"/>
      <c r="BA287" s="14"/>
      <c r="BB287" s="14"/>
      <c r="BC287" s="15"/>
      <c r="BD287" s="15"/>
      <c r="BE287" s="15"/>
      <c r="BF287" s="15"/>
      <c r="BG287" s="15"/>
      <c r="BH287" s="15"/>
      <c r="BI287" s="15"/>
      <c r="BJ287" s="15"/>
      <c r="BK287" s="14"/>
    </row>
    <row r="288" spans="1:63" ht="30" customHeight="1" x14ac:dyDescent="0.3">
      <c r="A288" s="14"/>
      <c r="B288" s="14"/>
      <c r="C288" s="14"/>
      <c r="D288" s="14"/>
      <c r="E288" s="15"/>
      <c r="F288" s="15"/>
      <c r="G288" s="15"/>
      <c r="H288" s="15"/>
      <c r="I288" s="15"/>
      <c r="J288" s="15"/>
      <c r="K288" s="15"/>
      <c r="L288" s="15"/>
      <c r="M288" s="14"/>
      <c r="Q288" s="1" t="s">
        <v>463</v>
      </c>
      <c r="AW288" s="11">
        <f t="shared" si="4"/>
        <v>0</v>
      </c>
      <c r="AY288" s="14"/>
      <c r="AZ288" s="14"/>
      <c r="BA288" s="14"/>
      <c r="BB288" s="14"/>
      <c r="BC288" s="15"/>
      <c r="BD288" s="15"/>
      <c r="BE288" s="15"/>
      <c r="BF288" s="15"/>
      <c r="BG288" s="15"/>
      <c r="BH288" s="15"/>
      <c r="BI288" s="15"/>
      <c r="BJ288" s="15"/>
      <c r="BK288" s="14"/>
    </row>
    <row r="289" spans="1:63" ht="30" customHeight="1" x14ac:dyDescent="0.3">
      <c r="A289" s="14"/>
      <c r="B289" s="14"/>
      <c r="C289" s="14"/>
      <c r="D289" s="14"/>
      <c r="E289" s="15"/>
      <c r="F289" s="15"/>
      <c r="G289" s="15"/>
      <c r="H289" s="15"/>
      <c r="I289" s="15"/>
      <c r="J289" s="15"/>
      <c r="K289" s="15"/>
      <c r="L289" s="15"/>
      <c r="M289" s="14"/>
      <c r="Q289" s="1" t="s">
        <v>463</v>
      </c>
      <c r="AW289" s="11">
        <f t="shared" si="4"/>
        <v>0</v>
      </c>
      <c r="AY289" s="14"/>
      <c r="AZ289" s="14"/>
      <c r="BA289" s="14"/>
      <c r="BB289" s="14"/>
      <c r="BC289" s="15"/>
      <c r="BD289" s="15"/>
      <c r="BE289" s="15"/>
      <c r="BF289" s="15"/>
      <c r="BG289" s="15"/>
      <c r="BH289" s="15"/>
      <c r="BI289" s="15"/>
      <c r="BJ289" s="15"/>
      <c r="BK289" s="14"/>
    </row>
    <row r="290" spans="1:63" ht="30" customHeight="1" x14ac:dyDescent="0.3">
      <c r="A290" s="14"/>
      <c r="B290" s="14"/>
      <c r="C290" s="14"/>
      <c r="D290" s="14"/>
      <c r="E290" s="15"/>
      <c r="F290" s="15"/>
      <c r="G290" s="15"/>
      <c r="H290" s="15"/>
      <c r="I290" s="15"/>
      <c r="J290" s="15"/>
      <c r="K290" s="15"/>
      <c r="L290" s="15"/>
      <c r="M290" s="14"/>
      <c r="Q290" s="1" t="s">
        <v>463</v>
      </c>
      <c r="AW290" s="11">
        <f t="shared" si="4"/>
        <v>0</v>
      </c>
      <c r="AY290" s="14"/>
      <c r="AZ290" s="14"/>
      <c r="BA290" s="14"/>
      <c r="BB290" s="14"/>
      <c r="BC290" s="15"/>
      <c r="BD290" s="15"/>
      <c r="BE290" s="15"/>
      <c r="BF290" s="15"/>
      <c r="BG290" s="15"/>
      <c r="BH290" s="15"/>
      <c r="BI290" s="15"/>
      <c r="BJ290" s="15"/>
      <c r="BK290" s="14"/>
    </row>
    <row r="291" spans="1:63" ht="30" customHeight="1" x14ac:dyDescent="0.3">
      <c r="A291" s="14"/>
      <c r="B291" s="14"/>
      <c r="C291" s="14"/>
      <c r="D291" s="14"/>
      <c r="E291" s="15"/>
      <c r="F291" s="15"/>
      <c r="G291" s="15"/>
      <c r="H291" s="15"/>
      <c r="I291" s="15"/>
      <c r="J291" s="15"/>
      <c r="K291" s="15"/>
      <c r="L291" s="15"/>
      <c r="M291" s="14"/>
      <c r="Q291" s="1" t="s">
        <v>463</v>
      </c>
      <c r="AW291" s="11">
        <f t="shared" si="4"/>
        <v>0</v>
      </c>
      <c r="AY291" s="14"/>
      <c r="AZ291" s="14"/>
      <c r="BA291" s="14"/>
      <c r="BB291" s="14"/>
      <c r="BC291" s="15"/>
      <c r="BD291" s="15"/>
      <c r="BE291" s="15"/>
      <c r="BF291" s="15"/>
      <c r="BG291" s="15"/>
      <c r="BH291" s="15"/>
      <c r="BI291" s="15"/>
      <c r="BJ291" s="15"/>
      <c r="BK291" s="14"/>
    </row>
    <row r="292" spans="1:63" ht="30" customHeight="1" x14ac:dyDescent="0.3">
      <c r="A292" s="14"/>
      <c r="B292" s="14"/>
      <c r="C292" s="14"/>
      <c r="D292" s="14"/>
      <c r="E292" s="15"/>
      <c r="F292" s="15"/>
      <c r="G292" s="15"/>
      <c r="H292" s="15"/>
      <c r="I292" s="15"/>
      <c r="J292" s="15"/>
      <c r="K292" s="15"/>
      <c r="L292" s="15"/>
      <c r="M292" s="14"/>
      <c r="Q292" s="1" t="s">
        <v>463</v>
      </c>
      <c r="AW292" s="11">
        <f t="shared" si="4"/>
        <v>0</v>
      </c>
      <c r="AY292" s="14"/>
      <c r="AZ292" s="14"/>
      <c r="BA292" s="14"/>
      <c r="BB292" s="14"/>
      <c r="BC292" s="15"/>
      <c r="BD292" s="15"/>
      <c r="BE292" s="15"/>
      <c r="BF292" s="15"/>
      <c r="BG292" s="15"/>
      <c r="BH292" s="15"/>
      <c r="BI292" s="15"/>
      <c r="BJ292" s="15"/>
      <c r="BK292" s="14"/>
    </row>
    <row r="293" spans="1:63" ht="30" customHeight="1" x14ac:dyDescent="0.3">
      <c r="A293" s="14"/>
      <c r="B293" s="14"/>
      <c r="C293" s="14"/>
      <c r="D293" s="14"/>
      <c r="E293" s="15"/>
      <c r="F293" s="15"/>
      <c r="G293" s="15"/>
      <c r="H293" s="15"/>
      <c r="I293" s="15"/>
      <c r="J293" s="15"/>
      <c r="K293" s="15"/>
      <c r="L293" s="15"/>
      <c r="M293" s="14"/>
      <c r="Q293" s="1" t="s">
        <v>463</v>
      </c>
      <c r="AW293" s="11">
        <f t="shared" si="4"/>
        <v>0</v>
      </c>
      <c r="AY293" s="14"/>
      <c r="AZ293" s="14"/>
      <c r="BA293" s="14"/>
      <c r="BB293" s="14"/>
      <c r="BC293" s="15"/>
      <c r="BD293" s="15"/>
      <c r="BE293" s="15"/>
      <c r="BF293" s="15"/>
      <c r="BG293" s="15"/>
      <c r="BH293" s="15"/>
      <c r="BI293" s="15"/>
      <c r="BJ293" s="15"/>
      <c r="BK293" s="14"/>
    </row>
    <row r="294" spans="1:63" ht="30" customHeight="1" x14ac:dyDescent="0.3">
      <c r="A294" s="14"/>
      <c r="B294" s="14"/>
      <c r="C294" s="14"/>
      <c r="D294" s="14"/>
      <c r="E294" s="15"/>
      <c r="F294" s="15"/>
      <c r="G294" s="15"/>
      <c r="H294" s="15"/>
      <c r="I294" s="15"/>
      <c r="J294" s="15"/>
      <c r="K294" s="15"/>
      <c r="L294" s="15"/>
      <c r="M294" s="14"/>
      <c r="Q294" s="1" t="s">
        <v>463</v>
      </c>
      <c r="AW294" s="11">
        <f t="shared" si="4"/>
        <v>0</v>
      </c>
      <c r="AY294" s="14"/>
      <c r="AZ294" s="14"/>
      <c r="BA294" s="14"/>
      <c r="BB294" s="14"/>
      <c r="BC294" s="15"/>
      <c r="BD294" s="15"/>
      <c r="BE294" s="15"/>
      <c r="BF294" s="15"/>
      <c r="BG294" s="15"/>
      <c r="BH294" s="15"/>
      <c r="BI294" s="15"/>
      <c r="BJ294" s="15"/>
      <c r="BK294" s="14"/>
    </row>
    <row r="295" spans="1:63" ht="30" customHeight="1" x14ac:dyDescent="0.3">
      <c r="A295" s="14"/>
      <c r="B295" s="14"/>
      <c r="C295" s="14"/>
      <c r="D295" s="14"/>
      <c r="E295" s="15"/>
      <c r="F295" s="15"/>
      <c r="G295" s="15"/>
      <c r="H295" s="15"/>
      <c r="I295" s="15"/>
      <c r="J295" s="15"/>
      <c r="K295" s="15"/>
      <c r="L295" s="15"/>
      <c r="M295" s="14"/>
      <c r="Q295" s="1" t="s">
        <v>463</v>
      </c>
      <c r="AW295" s="11">
        <f t="shared" si="4"/>
        <v>0</v>
      </c>
      <c r="AY295" s="14"/>
      <c r="AZ295" s="14"/>
      <c r="BA295" s="14"/>
      <c r="BB295" s="14"/>
      <c r="BC295" s="15"/>
      <c r="BD295" s="15"/>
      <c r="BE295" s="15"/>
      <c r="BF295" s="15"/>
      <c r="BG295" s="15"/>
      <c r="BH295" s="15"/>
      <c r="BI295" s="15"/>
      <c r="BJ295" s="15"/>
      <c r="BK295" s="14"/>
    </row>
    <row r="296" spans="1:63" ht="30" customHeight="1" x14ac:dyDescent="0.3">
      <c r="A296" s="14"/>
      <c r="B296" s="14"/>
      <c r="C296" s="14"/>
      <c r="D296" s="14"/>
      <c r="E296" s="15"/>
      <c r="F296" s="15"/>
      <c r="G296" s="15"/>
      <c r="H296" s="15"/>
      <c r="I296" s="15"/>
      <c r="J296" s="15"/>
      <c r="K296" s="15"/>
      <c r="L296" s="15"/>
      <c r="M296" s="14"/>
      <c r="Q296" s="1" t="s">
        <v>463</v>
      </c>
      <c r="AW296" s="11">
        <f t="shared" si="4"/>
        <v>0</v>
      </c>
      <c r="AY296" s="14"/>
      <c r="AZ296" s="14"/>
      <c r="BA296" s="14"/>
      <c r="BB296" s="14"/>
      <c r="BC296" s="15"/>
      <c r="BD296" s="15"/>
      <c r="BE296" s="15"/>
      <c r="BF296" s="15"/>
      <c r="BG296" s="15"/>
      <c r="BH296" s="15"/>
      <c r="BI296" s="15"/>
      <c r="BJ296" s="15"/>
      <c r="BK296" s="14"/>
    </row>
    <row r="297" spans="1:63" ht="30" customHeight="1" x14ac:dyDescent="0.3">
      <c r="A297" s="14"/>
      <c r="B297" s="14"/>
      <c r="C297" s="14"/>
      <c r="D297" s="14"/>
      <c r="E297" s="15"/>
      <c r="F297" s="15"/>
      <c r="G297" s="15"/>
      <c r="H297" s="15"/>
      <c r="I297" s="15"/>
      <c r="J297" s="15"/>
      <c r="K297" s="15"/>
      <c r="L297" s="15"/>
      <c r="M297" s="14"/>
      <c r="Q297" s="1" t="s">
        <v>463</v>
      </c>
      <c r="AW297" s="11">
        <f t="shared" si="4"/>
        <v>0</v>
      </c>
      <c r="AY297" s="14"/>
      <c r="AZ297" s="14"/>
      <c r="BA297" s="14"/>
      <c r="BB297" s="14"/>
      <c r="BC297" s="15"/>
      <c r="BD297" s="15"/>
      <c r="BE297" s="15"/>
      <c r="BF297" s="15"/>
      <c r="BG297" s="15"/>
      <c r="BH297" s="15"/>
      <c r="BI297" s="15"/>
      <c r="BJ297" s="15"/>
      <c r="BK297" s="14"/>
    </row>
    <row r="298" spans="1:63" ht="30" customHeight="1" x14ac:dyDescent="0.3">
      <c r="A298" s="14"/>
      <c r="B298" s="14"/>
      <c r="C298" s="14"/>
      <c r="D298" s="14"/>
      <c r="E298" s="15"/>
      <c r="F298" s="15"/>
      <c r="G298" s="15"/>
      <c r="H298" s="15"/>
      <c r="I298" s="15"/>
      <c r="J298" s="15"/>
      <c r="K298" s="15"/>
      <c r="L298" s="15"/>
      <c r="M298" s="14"/>
      <c r="Q298" s="1" t="s">
        <v>463</v>
      </c>
      <c r="AW298" s="11">
        <f t="shared" si="4"/>
        <v>0</v>
      </c>
      <c r="AY298" s="14"/>
      <c r="AZ298" s="14"/>
      <c r="BA298" s="14"/>
      <c r="BB298" s="14"/>
      <c r="BC298" s="15"/>
      <c r="BD298" s="15"/>
      <c r="BE298" s="15"/>
      <c r="BF298" s="15"/>
      <c r="BG298" s="15"/>
      <c r="BH298" s="15"/>
      <c r="BI298" s="15"/>
      <c r="BJ298" s="15"/>
      <c r="BK298" s="14"/>
    </row>
    <row r="299" spans="1:63" ht="30" customHeight="1" x14ac:dyDescent="0.3">
      <c r="A299" s="14"/>
      <c r="B299" s="14"/>
      <c r="C299" s="14"/>
      <c r="D299" s="14"/>
      <c r="E299" s="15"/>
      <c r="F299" s="15"/>
      <c r="G299" s="15"/>
      <c r="H299" s="15"/>
      <c r="I299" s="15"/>
      <c r="J299" s="15"/>
      <c r="K299" s="15"/>
      <c r="L299" s="15"/>
      <c r="M299" s="14"/>
      <c r="Q299" s="1" t="s">
        <v>463</v>
      </c>
      <c r="AW299" s="11">
        <f t="shared" si="4"/>
        <v>0</v>
      </c>
      <c r="AY299" s="14"/>
      <c r="AZ299" s="14"/>
      <c r="BA299" s="14"/>
      <c r="BB299" s="14"/>
      <c r="BC299" s="15"/>
      <c r="BD299" s="15"/>
      <c r="BE299" s="15"/>
      <c r="BF299" s="15"/>
      <c r="BG299" s="15"/>
      <c r="BH299" s="15"/>
      <c r="BI299" s="15"/>
      <c r="BJ299" s="15"/>
      <c r="BK299" s="14"/>
    </row>
    <row r="300" spans="1:63" ht="30" customHeight="1" x14ac:dyDescent="0.3">
      <c r="A300" s="14"/>
      <c r="B300" s="14"/>
      <c r="C300" s="14"/>
      <c r="D300" s="14"/>
      <c r="E300" s="15"/>
      <c r="F300" s="15"/>
      <c r="G300" s="15"/>
      <c r="H300" s="15"/>
      <c r="I300" s="15"/>
      <c r="J300" s="15"/>
      <c r="K300" s="15"/>
      <c r="L300" s="15"/>
      <c r="M300" s="14"/>
      <c r="Q300" s="1" t="s">
        <v>463</v>
      </c>
      <c r="AW300" s="11">
        <f t="shared" si="4"/>
        <v>0</v>
      </c>
      <c r="AY300" s="14"/>
      <c r="AZ300" s="14"/>
      <c r="BA300" s="14"/>
      <c r="BB300" s="14"/>
      <c r="BC300" s="15"/>
      <c r="BD300" s="15"/>
      <c r="BE300" s="15"/>
      <c r="BF300" s="15"/>
      <c r="BG300" s="15"/>
      <c r="BH300" s="15"/>
      <c r="BI300" s="15"/>
      <c r="BJ300" s="15"/>
      <c r="BK300" s="14"/>
    </row>
    <row r="301" spans="1:63" ht="30" customHeight="1" x14ac:dyDescent="0.3">
      <c r="A301" s="14"/>
      <c r="B301" s="14"/>
      <c r="C301" s="14"/>
      <c r="D301" s="14"/>
      <c r="E301" s="15"/>
      <c r="F301" s="15"/>
      <c r="G301" s="15"/>
      <c r="H301" s="15"/>
      <c r="I301" s="15"/>
      <c r="J301" s="15"/>
      <c r="K301" s="15"/>
      <c r="L301" s="15"/>
      <c r="M301" s="14"/>
      <c r="Q301" s="1" t="s">
        <v>463</v>
      </c>
      <c r="AW301" s="11">
        <f t="shared" si="4"/>
        <v>0</v>
      </c>
      <c r="AY301" s="14"/>
      <c r="AZ301" s="14"/>
      <c r="BA301" s="14"/>
      <c r="BB301" s="14"/>
      <c r="BC301" s="15"/>
      <c r="BD301" s="15"/>
      <c r="BE301" s="15"/>
      <c r="BF301" s="15"/>
      <c r="BG301" s="15"/>
      <c r="BH301" s="15"/>
      <c r="BI301" s="15"/>
      <c r="BJ301" s="15"/>
      <c r="BK301" s="14"/>
    </row>
    <row r="302" spans="1:63" ht="30" customHeight="1" x14ac:dyDescent="0.3">
      <c r="A302" s="16" t="s">
        <v>79</v>
      </c>
      <c r="B302" s="14"/>
      <c r="C302" s="14"/>
      <c r="D302" s="14"/>
      <c r="E302" s="15"/>
      <c r="F302" s="15"/>
      <c r="G302" s="15"/>
      <c r="H302" s="15"/>
      <c r="I302" s="15"/>
      <c r="J302" s="15"/>
      <c r="K302" s="15"/>
      <c r="L302" s="15"/>
      <c r="M302" s="14"/>
      <c r="N302" t="s">
        <v>80</v>
      </c>
      <c r="AW302" s="11">
        <f t="shared" si="4"/>
        <v>0</v>
      </c>
      <c r="AY302" s="16" t="s">
        <v>79</v>
      </c>
      <c r="AZ302" s="14"/>
      <c r="BA302" s="14"/>
      <c r="BB302" s="14"/>
      <c r="BC302" s="15"/>
      <c r="BD302" s="15"/>
      <c r="BE302" s="15"/>
      <c r="BF302" s="15"/>
      <c r="BG302" s="15"/>
      <c r="BH302" s="15"/>
      <c r="BI302" s="15"/>
      <c r="BJ302" s="15"/>
      <c r="BK302" s="14"/>
    </row>
    <row r="303" spans="1:63" ht="30" customHeight="1" x14ac:dyDescent="0.3">
      <c r="A303" s="16" t="s">
        <v>466</v>
      </c>
      <c r="B303" s="16" t="s">
        <v>52</v>
      </c>
      <c r="C303" s="14"/>
      <c r="D303" s="14"/>
      <c r="E303" s="15"/>
      <c r="F303" s="15"/>
      <c r="G303" s="15"/>
      <c r="H303" s="15"/>
      <c r="I303" s="15"/>
      <c r="J303" s="15"/>
      <c r="K303" s="15"/>
      <c r="L303" s="15"/>
      <c r="M303" s="14"/>
      <c r="N303" s="3"/>
      <c r="O303" s="3"/>
      <c r="P303" s="3"/>
      <c r="Q303" s="2" t="s">
        <v>467</v>
      </c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11">
        <f t="shared" si="4"/>
        <v>0</v>
      </c>
      <c r="AY303" s="16" t="s">
        <v>466</v>
      </c>
      <c r="AZ303" s="16" t="s">
        <v>52</v>
      </c>
      <c r="BA303" s="14"/>
      <c r="BB303" s="14"/>
      <c r="BC303" s="15"/>
      <c r="BD303" s="15"/>
      <c r="BE303" s="15"/>
      <c r="BF303" s="15"/>
      <c r="BG303" s="15"/>
      <c r="BH303" s="15"/>
      <c r="BI303" s="15"/>
      <c r="BJ303" s="15"/>
      <c r="BK303" s="14"/>
    </row>
    <row r="304" spans="1:63" ht="30" customHeight="1" x14ac:dyDescent="0.3">
      <c r="A304" s="16" t="s">
        <v>105</v>
      </c>
      <c r="B304" s="16" t="s">
        <v>106</v>
      </c>
      <c r="C304" s="16" t="s">
        <v>70</v>
      </c>
      <c r="D304" s="14"/>
      <c r="E304" s="15"/>
      <c r="F304" s="15"/>
      <c r="G304" s="15"/>
      <c r="H304" s="15"/>
      <c r="I304" s="15"/>
      <c r="J304" s="15"/>
      <c r="K304" s="15"/>
      <c r="L304" s="15"/>
      <c r="M304" s="16" t="s">
        <v>107</v>
      </c>
      <c r="N304" s="2" t="s">
        <v>108</v>
      </c>
      <c r="O304" s="2" t="s">
        <v>52</v>
      </c>
      <c r="P304" s="2" t="s">
        <v>52</v>
      </c>
      <c r="Q304" s="2" t="s">
        <v>467</v>
      </c>
      <c r="R304" s="2" t="s">
        <v>66</v>
      </c>
      <c r="S304" s="2" t="s">
        <v>66</v>
      </c>
      <c r="T304" s="2" t="s">
        <v>65</v>
      </c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2" t="s">
        <v>52</v>
      </c>
      <c r="AS304" s="2" t="s">
        <v>52</v>
      </c>
      <c r="AT304" s="3"/>
      <c r="AU304" s="2" t="s">
        <v>468</v>
      </c>
      <c r="AV304" s="3">
        <v>110</v>
      </c>
      <c r="AW304" s="11">
        <f t="shared" si="4"/>
        <v>0</v>
      </c>
      <c r="AY304" s="16" t="s">
        <v>105</v>
      </c>
      <c r="AZ304" s="16" t="s">
        <v>106</v>
      </c>
      <c r="BA304" s="16" t="s">
        <v>70</v>
      </c>
      <c r="BB304" s="14"/>
      <c r="BC304" s="15"/>
      <c r="BD304" s="15"/>
      <c r="BE304" s="15"/>
      <c r="BF304" s="15"/>
      <c r="BG304" s="15"/>
      <c r="BH304" s="15"/>
      <c r="BI304" s="15"/>
      <c r="BJ304" s="15"/>
      <c r="BK304" s="16"/>
    </row>
    <row r="305" spans="1:63" ht="30" customHeight="1" x14ac:dyDescent="0.3">
      <c r="A305" s="16" t="s">
        <v>469</v>
      </c>
      <c r="B305" s="16" t="s">
        <v>52</v>
      </c>
      <c r="C305" s="16" t="s">
        <v>111</v>
      </c>
      <c r="D305" s="14"/>
      <c r="E305" s="15"/>
      <c r="F305" s="15"/>
      <c r="G305" s="15"/>
      <c r="H305" s="15"/>
      <c r="I305" s="15"/>
      <c r="J305" s="15"/>
      <c r="K305" s="15"/>
      <c r="L305" s="15"/>
      <c r="M305" s="16" t="s">
        <v>470</v>
      </c>
      <c r="N305" s="2" t="s">
        <v>471</v>
      </c>
      <c r="O305" s="2" t="s">
        <v>52</v>
      </c>
      <c r="P305" s="2" t="s">
        <v>52</v>
      </c>
      <c r="Q305" s="2" t="s">
        <v>467</v>
      </c>
      <c r="R305" s="2" t="s">
        <v>65</v>
      </c>
      <c r="S305" s="2" t="s">
        <v>66</v>
      </c>
      <c r="T305" s="2" t="s">
        <v>66</v>
      </c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2" t="s">
        <v>52</v>
      </c>
      <c r="AS305" s="2" t="s">
        <v>52</v>
      </c>
      <c r="AT305" s="3"/>
      <c r="AU305" s="2" t="s">
        <v>472</v>
      </c>
      <c r="AV305" s="3">
        <v>197</v>
      </c>
      <c r="AW305" s="11">
        <f t="shared" si="4"/>
        <v>0</v>
      </c>
      <c r="AY305" s="16" t="s">
        <v>469</v>
      </c>
      <c r="AZ305" s="16" t="s">
        <v>52</v>
      </c>
      <c r="BA305" s="16" t="s">
        <v>111</v>
      </c>
      <c r="BB305" s="14"/>
      <c r="BC305" s="15"/>
      <c r="BD305" s="15"/>
      <c r="BE305" s="15"/>
      <c r="BF305" s="15"/>
      <c r="BG305" s="15"/>
      <c r="BH305" s="15"/>
      <c r="BI305" s="15"/>
      <c r="BJ305" s="15"/>
      <c r="BK305" s="16"/>
    </row>
    <row r="306" spans="1:63" ht="30" customHeight="1" x14ac:dyDescent="0.3">
      <c r="A306" s="14"/>
      <c r="B306" s="14"/>
      <c r="C306" s="14"/>
      <c r="D306" s="14"/>
      <c r="E306" s="15"/>
      <c r="F306" s="15"/>
      <c r="G306" s="15"/>
      <c r="H306" s="15"/>
      <c r="I306" s="15"/>
      <c r="J306" s="15"/>
      <c r="K306" s="15"/>
      <c r="L306" s="15"/>
      <c r="M306" s="14"/>
      <c r="Q306" s="1" t="s">
        <v>467</v>
      </c>
      <c r="AW306" s="11">
        <f t="shared" si="4"/>
        <v>0</v>
      </c>
      <c r="AY306" s="14"/>
      <c r="AZ306" s="14"/>
      <c r="BA306" s="14"/>
      <c r="BB306" s="14"/>
      <c r="BC306" s="15"/>
      <c r="BD306" s="15"/>
      <c r="BE306" s="15"/>
      <c r="BF306" s="15"/>
      <c r="BG306" s="15"/>
      <c r="BH306" s="15"/>
      <c r="BI306" s="15"/>
      <c r="BJ306" s="15"/>
      <c r="BK306" s="14"/>
    </row>
    <row r="307" spans="1:63" ht="30" customHeight="1" x14ac:dyDescent="0.3">
      <c r="A307" s="14"/>
      <c r="B307" s="14"/>
      <c r="C307" s="14"/>
      <c r="D307" s="14"/>
      <c r="E307" s="15"/>
      <c r="F307" s="15"/>
      <c r="G307" s="15"/>
      <c r="H307" s="15"/>
      <c r="I307" s="15"/>
      <c r="J307" s="15"/>
      <c r="K307" s="15"/>
      <c r="L307" s="15"/>
      <c r="M307" s="14"/>
      <c r="Q307" s="1" t="s">
        <v>467</v>
      </c>
      <c r="AW307" s="11">
        <f t="shared" si="4"/>
        <v>0</v>
      </c>
      <c r="AY307" s="14"/>
      <c r="AZ307" s="14"/>
      <c r="BA307" s="14"/>
      <c r="BB307" s="14"/>
      <c r="BC307" s="15"/>
      <c r="BD307" s="15"/>
      <c r="BE307" s="15"/>
      <c r="BF307" s="15"/>
      <c r="BG307" s="15"/>
      <c r="BH307" s="15"/>
      <c r="BI307" s="15"/>
      <c r="BJ307" s="15"/>
      <c r="BK307" s="14"/>
    </row>
    <row r="308" spans="1:63" ht="30" customHeight="1" x14ac:dyDescent="0.3">
      <c r="A308" s="14"/>
      <c r="B308" s="14"/>
      <c r="C308" s="14"/>
      <c r="D308" s="14"/>
      <c r="E308" s="15"/>
      <c r="F308" s="15"/>
      <c r="G308" s="15"/>
      <c r="H308" s="15"/>
      <c r="I308" s="15"/>
      <c r="J308" s="15"/>
      <c r="K308" s="15"/>
      <c r="L308" s="15"/>
      <c r="M308" s="14"/>
      <c r="Q308" s="1" t="s">
        <v>467</v>
      </c>
      <c r="AW308" s="11">
        <f t="shared" si="4"/>
        <v>0</v>
      </c>
      <c r="AY308" s="14"/>
      <c r="AZ308" s="14"/>
      <c r="BA308" s="14"/>
      <c r="BB308" s="14"/>
      <c r="BC308" s="15"/>
      <c r="BD308" s="15"/>
      <c r="BE308" s="15"/>
      <c r="BF308" s="15"/>
      <c r="BG308" s="15"/>
      <c r="BH308" s="15"/>
      <c r="BI308" s="15"/>
      <c r="BJ308" s="15"/>
      <c r="BK308" s="14"/>
    </row>
    <row r="309" spans="1:63" ht="30" customHeight="1" x14ac:dyDescent="0.3">
      <c r="A309" s="14"/>
      <c r="B309" s="14"/>
      <c r="C309" s="14"/>
      <c r="D309" s="14"/>
      <c r="E309" s="15"/>
      <c r="F309" s="15"/>
      <c r="G309" s="15"/>
      <c r="H309" s="15"/>
      <c r="I309" s="15"/>
      <c r="J309" s="15"/>
      <c r="K309" s="15"/>
      <c r="L309" s="15"/>
      <c r="M309" s="14"/>
      <c r="Q309" s="1" t="s">
        <v>467</v>
      </c>
      <c r="AW309" s="11">
        <f t="shared" si="4"/>
        <v>0</v>
      </c>
      <c r="AY309" s="14"/>
      <c r="AZ309" s="14"/>
      <c r="BA309" s="14"/>
      <c r="BB309" s="14"/>
      <c r="BC309" s="15"/>
      <c r="BD309" s="15"/>
      <c r="BE309" s="15"/>
      <c r="BF309" s="15"/>
      <c r="BG309" s="15"/>
      <c r="BH309" s="15"/>
      <c r="BI309" s="15"/>
      <c r="BJ309" s="15"/>
      <c r="BK309" s="14"/>
    </row>
    <row r="310" spans="1:63" ht="30" customHeight="1" x14ac:dyDescent="0.3">
      <c r="A310" s="14"/>
      <c r="B310" s="14"/>
      <c r="C310" s="14"/>
      <c r="D310" s="14"/>
      <c r="E310" s="15"/>
      <c r="F310" s="15"/>
      <c r="G310" s="15"/>
      <c r="H310" s="15"/>
      <c r="I310" s="15"/>
      <c r="J310" s="15"/>
      <c r="K310" s="15"/>
      <c r="L310" s="15"/>
      <c r="M310" s="14"/>
      <c r="Q310" s="1" t="s">
        <v>467</v>
      </c>
      <c r="AW310" s="11">
        <f t="shared" si="4"/>
        <v>0</v>
      </c>
      <c r="AY310" s="14"/>
      <c r="AZ310" s="14"/>
      <c r="BA310" s="14"/>
      <c r="BB310" s="14"/>
      <c r="BC310" s="15"/>
      <c r="BD310" s="15"/>
      <c r="BE310" s="15"/>
      <c r="BF310" s="15"/>
      <c r="BG310" s="15"/>
      <c r="BH310" s="15"/>
      <c r="BI310" s="15"/>
      <c r="BJ310" s="15"/>
      <c r="BK310" s="14"/>
    </row>
    <row r="311" spans="1:63" ht="30" customHeight="1" x14ac:dyDescent="0.3">
      <c r="A311" s="14"/>
      <c r="B311" s="14"/>
      <c r="C311" s="14"/>
      <c r="D311" s="14"/>
      <c r="E311" s="15"/>
      <c r="F311" s="15"/>
      <c r="G311" s="15"/>
      <c r="H311" s="15"/>
      <c r="I311" s="15"/>
      <c r="J311" s="15"/>
      <c r="K311" s="15"/>
      <c r="L311" s="15"/>
      <c r="M311" s="14"/>
      <c r="Q311" s="1" t="s">
        <v>467</v>
      </c>
      <c r="AW311" s="11">
        <f t="shared" si="4"/>
        <v>0</v>
      </c>
      <c r="AY311" s="14"/>
      <c r="AZ311" s="14"/>
      <c r="BA311" s="14"/>
      <c r="BB311" s="14"/>
      <c r="BC311" s="15"/>
      <c r="BD311" s="15"/>
      <c r="BE311" s="15"/>
      <c r="BF311" s="15"/>
      <c r="BG311" s="15"/>
      <c r="BH311" s="15"/>
      <c r="BI311" s="15"/>
      <c r="BJ311" s="15"/>
      <c r="BK311" s="14"/>
    </row>
    <row r="312" spans="1:63" ht="30" customHeight="1" x14ac:dyDescent="0.3">
      <c r="A312" s="14"/>
      <c r="B312" s="14"/>
      <c r="C312" s="14"/>
      <c r="D312" s="14"/>
      <c r="E312" s="15"/>
      <c r="F312" s="15"/>
      <c r="G312" s="15"/>
      <c r="H312" s="15"/>
      <c r="I312" s="15"/>
      <c r="J312" s="15"/>
      <c r="K312" s="15"/>
      <c r="L312" s="15"/>
      <c r="M312" s="14"/>
      <c r="Q312" s="1" t="s">
        <v>467</v>
      </c>
      <c r="AW312" s="11">
        <f t="shared" si="4"/>
        <v>0</v>
      </c>
      <c r="AY312" s="14"/>
      <c r="AZ312" s="14"/>
      <c r="BA312" s="14"/>
      <c r="BB312" s="14"/>
      <c r="BC312" s="15"/>
      <c r="BD312" s="15"/>
      <c r="BE312" s="15"/>
      <c r="BF312" s="15"/>
      <c r="BG312" s="15"/>
      <c r="BH312" s="15"/>
      <c r="BI312" s="15"/>
      <c r="BJ312" s="15"/>
      <c r="BK312" s="14"/>
    </row>
    <row r="313" spans="1:63" ht="30" customHeight="1" x14ac:dyDescent="0.3">
      <c r="A313" s="14"/>
      <c r="B313" s="14"/>
      <c r="C313" s="14"/>
      <c r="D313" s="14"/>
      <c r="E313" s="15"/>
      <c r="F313" s="15"/>
      <c r="G313" s="15"/>
      <c r="H313" s="15"/>
      <c r="I313" s="15"/>
      <c r="J313" s="15"/>
      <c r="K313" s="15"/>
      <c r="L313" s="15"/>
      <c r="M313" s="14"/>
      <c r="Q313" s="1" t="s">
        <v>467</v>
      </c>
      <c r="AW313" s="11">
        <f t="shared" si="4"/>
        <v>0</v>
      </c>
      <c r="AY313" s="14"/>
      <c r="AZ313" s="14"/>
      <c r="BA313" s="14"/>
      <c r="BB313" s="14"/>
      <c r="BC313" s="15"/>
      <c r="BD313" s="15"/>
      <c r="BE313" s="15"/>
      <c r="BF313" s="15"/>
      <c r="BG313" s="15"/>
      <c r="BH313" s="15"/>
      <c r="BI313" s="15"/>
      <c r="BJ313" s="15"/>
      <c r="BK313" s="14"/>
    </row>
    <row r="314" spans="1:63" ht="30" customHeight="1" x14ac:dyDescent="0.3">
      <c r="A314" s="14"/>
      <c r="B314" s="14"/>
      <c r="C314" s="14"/>
      <c r="D314" s="14"/>
      <c r="E314" s="15"/>
      <c r="F314" s="15"/>
      <c r="G314" s="15"/>
      <c r="H314" s="15"/>
      <c r="I314" s="15"/>
      <c r="J314" s="15"/>
      <c r="K314" s="15"/>
      <c r="L314" s="15"/>
      <c r="M314" s="14"/>
      <c r="Q314" s="1" t="s">
        <v>467</v>
      </c>
      <c r="AW314" s="11">
        <f t="shared" si="4"/>
        <v>0</v>
      </c>
      <c r="AY314" s="14"/>
      <c r="AZ314" s="14"/>
      <c r="BA314" s="14"/>
      <c r="BB314" s="14"/>
      <c r="BC314" s="15"/>
      <c r="BD314" s="15"/>
      <c r="BE314" s="15"/>
      <c r="BF314" s="15"/>
      <c r="BG314" s="15"/>
      <c r="BH314" s="15"/>
      <c r="BI314" s="15"/>
      <c r="BJ314" s="15"/>
      <c r="BK314" s="14"/>
    </row>
    <row r="315" spans="1:63" ht="30" customHeight="1" x14ac:dyDescent="0.3">
      <c r="A315" s="14"/>
      <c r="B315" s="14"/>
      <c r="C315" s="14"/>
      <c r="D315" s="14"/>
      <c r="E315" s="15"/>
      <c r="F315" s="15"/>
      <c r="G315" s="15"/>
      <c r="H315" s="15"/>
      <c r="I315" s="15"/>
      <c r="J315" s="15"/>
      <c r="K315" s="15"/>
      <c r="L315" s="15"/>
      <c r="M315" s="14"/>
      <c r="Q315" s="1" t="s">
        <v>467</v>
      </c>
      <c r="AW315" s="11">
        <f t="shared" si="4"/>
        <v>0</v>
      </c>
      <c r="AY315" s="14"/>
      <c r="AZ315" s="14"/>
      <c r="BA315" s="14"/>
      <c r="BB315" s="14"/>
      <c r="BC315" s="15"/>
      <c r="BD315" s="15"/>
      <c r="BE315" s="15"/>
      <c r="BF315" s="15"/>
      <c r="BG315" s="15"/>
      <c r="BH315" s="15"/>
      <c r="BI315" s="15"/>
      <c r="BJ315" s="15"/>
      <c r="BK315" s="14"/>
    </row>
    <row r="316" spans="1:63" ht="30" customHeight="1" x14ac:dyDescent="0.3">
      <c r="A316" s="14"/>
      <c r="B316" s="14"/>
      <c r="C316" s="14"/>
      <c r="D316" s="14"/>
      <c r="E316" s="15"/>
      <c r="F316" s="15"/>
      <c r="G316" s="15"/>
      <c r="H316" s="15"/>
      <c r="I316" s="15"/>
      <c r="J316" s="15"/>
      <c r="K316" s="15"/>
      <c r="L316" s="15"/>
      <c r="M316" s="14"/>
      <c r="Q316" s="1" t="s">
        <v>467</v>
      </c>
      <c r="AW316" s="11">
        <f t="shared" si="4"/>
        <v>0</v>
      </c>
      <c r="AY316" s="14"/>
      <c r="AZ316" s="14"/>
      <c r="BA316" s="14"/>
      <c r="BB316" s="14"/>
      <c r="BC316" s="15"/>
      <c r="BD316" s="15"/>
      <c r="BE316" s="15"/>
      <c r="BF316" s="15"/>
      <c r="BG316" s="15"/>
      <c r="BH316" s="15"/>
      <c r="BI316" s="15"/>
      <c r="BJ316" s="15"/>
      <c r="BK316" s="14"/>
    </row>
    <row r="317" spans="1:63" ht="30" customHeight="1" x14ac:dyDescent="0.3">
      <c r="A317" s="14"/>
      <c r="B317" s="14"/>
      <c r="C317" s="14"/>
      <c r="D317" s="14"/>
      <c r="E317" s="15"/>
      <c r="F317" s="15"/>
      <c r="G317" s="15"/>
      <c r="H317" s="15"/>
      <c r="I317" s="15"/>
      <c r="J317" s="15"/>
      <c r="K317" s="15"/>
      <c r="L317" s="15"/>
      <c r="M317" s="14"/>
      <c r="Q317" s="1" t="s">
        <v>467</v>
      </c>
      <c r="AW317" s="11">
        <f t="shared" si="4"/>
        <v>0</v>
      </c>
      <c r="AY317" s="14"/>
      <c r="AZ317" s="14"/>
      <c r="BA317" s="14"/>
      <c r="BB317" s="14"/>
      <c r="BC317" s="15"/>
      <c r="BD317" s="15"/>
      <c r="BE317" s="15"/>
      <c r="BF317" s="15"/>
      <c r="BG317" s="15"/>
      <c r="BH317" s="15"/>
      <c r="BI317" s="15"/>
      <c r="BJ317" s="15"/>
      <c r="BK317" s="14"/>
    </row>
    <row r="318" spans="1:63" ht="30" customHeight="1" x14ac:dyDescent="0.3">
      <c r="A318" s="14"/>
      <c r="B318" s="14"/>
      <c r="C318" s="14"/>
      <c r="D318" s="14"/>
      <c r="E318" s="15"/>
      <c r="F318" s="15"/>
      <c r="G318" s="15"/>
      <c r="H318" s="15"/>
      <c r="I318" s="15"/>
      <c r="J318" s="15"/>
      <c r="K318" s="15"/>
      <c r="L318" s="15"/>
      <c r="M318" s="14"/>
      <c r="Q318" s="1" t="s">
        <v>467</v>
      </c>
      <c r="AW318" s="11">
        <f t="shared" si="4"/>
        <v>0</v>
      </c>
      <c r="AY318" s="14"/>
      <c r="AZ318" s="14"/>
      <c r="BA318" s="14"/>
      <c r="BB318" s="14"/>
      <c r="BC318" s="15"/>
      <c r="BD318" s="15"/>
      <c r="BE318" s="15"/>
      <c r="BF318" s="15"/>
      <c r="BG318" s="15"/>
      <c r="BH318" s="15"/>
      <c r="BI318" s="15"/>
      <c r="BJ318" s="15"/>
      <c r="BK318" s="14"/>
    </row>
    <row r="319" spans="1:63" ht="30" customHeight="1" x14ac:dyDescent="0.3">
      <c r="A319" s="14"/>
      <c r="B319" s="14"/>
      <c r="C319" s="14"/>
      <c r="D319" s="14"/>
      <c r="E319" s="15"/>
      <c r="F319" s="15"/>
      <c r="G319" s="15"/>
      <c r="H319" s="15"/>
      <c r="I319" s="15"/>
      <c r="J319" s="15"/>
      <c r="K319" s="15"/>
      <c r="L319" s="15"/>
      <c r="M319" s="14"/>
      <c r="Q319" s="1" t="s">
        <v>467</v>
      </c>
      <c r="AW319" s="11">
        <f t="shared" si="4"/>
        <v>0</v>
      </c>
      <c r="AY319" s="14"/>
      <c r="AZ319" s="14"/>
      <c r="BA319" s="14"/>
      <c r="BB319" s="14"/>
      <c r="BC319" s="15"/>
      <c r="BD319" s="15"/>
      <c r="BE319" s="15"/>
      <c r="BF319" s="15"/>
      <c r="BG319" s="15"/>
      <c r="BH319" s="15"/>
      <c r="BI319" s="15"/>
      <c r="BJ319" s="15"/>
      <c r="BK319" s="14"/>
    </row>
    <row r="320" spans="1:63" ht="30" customHeight="1" x14ac:dyDescent="0.3">
      <c r="A320" s="14"/>
      <c r="B320" s="14"/>
      <c r="C320" s="14"/>
      <c r="D320" s="14"/>
      <c r="E320" s="15"/>
      <c r="F320" s="15"/>
      <c r="G320" s="15"/>
      <c r="H320" s="15"/>
      <c r="I320" s="15"/>
      <c r="J320" s="15"/>
      <c r="K320" s="15"/>
      <c r="L320" s="15"/>
      <c r="M320" s="14"/>
      <c r="Q320" s="1" t="s">
        <v>467</v>
      </c>
      <c r="AW320" s="11">
        <f t="shared" si="4"/>
        <v>0</v>
      </c>
      <c r="AY320" s="14"/>
      <c r="AZ320" s="14"/>
      <c r="BA320" s="14"/>
      <c r="BB320" s="14"/>
      <c r="BC320" s="15"/>
      <c r="BD320" s="15"/>
      <c r="BE320" s="15"/>
      <c r="BF320" s="15"/>
      <c r="BG320" s="15"/>
      <c r="BH320" s="15"/>
      <c r="BI320" s="15"/>
      <c r="BJ320" s="15"/>
      <c r="BK320" s="14"/>
    </row>
    <row r="321" spans="1:63" ht="30" customHeight="1" x14ac:dyDescent="0.3">
      <c r="A321" s="14"/>
      <c r="B321" s="14"/>
      <c r="C321" s="14"/>
      <c r="D321" s="14"/>
      <c r="E321" s="15"/>
      <c r="F321" s="15"/>
      <c r="G321" s="15"/>
      <c r="H321" s="15"/>
      <c r="I321" s="15"/>
      <c r="J321" s="15"/>
      <c r="K321" s="15"/>
      <c r="L321" s="15"/>
      <c r="M321" s="14"/>
      <c r="Q321" s="1" t="s">
        <v>467</v>
      </c>
      <c r="AW321" s="11">
        <f t="shared" si="4"/>
        <v>0</v>
      </c>
      <c r="AY321" s="14"/>
      <c r="AZ321" s="14"/>
      <c r="BA321" s="14"/>
      <c r="BB321" s="14"/>
      <c r="BC321" s="15"/>
      <c r="BD321" s="15"/>
      <c r="BE321" s="15"/>
      <c r="BF321" s="15"/>
      <c r="BG321" s="15"/>
      <c r="BH321" s="15"/>
      <c r="BI321" s="15"/>
      <c r="BJ321" s="15"/>
      <c r="BK321" s="14"/>
    </row>
    <row r="322" spans="1:63" ht="30" customHeight="1" x14ac:dyDescent="0.3">
      <c r="A322" s="14"/>
      <c r="B322" s="14"/>
      <c r="C322" s="14"/>
      <c r="D322" s="14"/>
      <c r="E322" s="15"/>
      <c r="F322" s="15"/>
      <c r="G322" s="15"/>
      <c r="H322" s="15"/>
      <c r="I322" s="15"/>
      <c r="J322" s="15"/>
      <c r="K322" s="15"/>
      <c r="L322" s="15"/>
      <c r="M322" s="14"/>
      <c r="Q322" s="1" t="s">
        <v>467</v>
      </c>
      <c r="AW322" s="11">
        <f t="shared" si="4"/>
        <v>0</v>
      </c>
      <c r="AY322" s="14"/>
      <c r="AZ322" s="14"/>
      <c r="BA322" s="14"/>
      <c r="BB322" s="14"/>
      <c r="BC322" s="15"/>
      <c r="BD322" s="15"/>
      <c r="BE322" s="15"/>
      <c r="BF322" s="15"/>
      <c r="BG322" s="15"/>
      <c r="BH322" s="15"/>
      <c r="BI322" s="15"/>
      <c r="BJ322" s="15"/>
      <c r="BK322" s="14"/>
    </row>
    <row r="323" spans="1:63" ht="30" customHeight="1" x14ac:dyDescent="0.3">
      <c r="A323" s="14"/>
      <c r="B323" s="14"/>
      <c r="C323" s="14"/>
      <c r="D323" s="14"/>
      <c r="E323" s="15"/>
      <c r="F323" s="15"/>
      <c r="G323" s="15"/>
      <c r="H323" s="15"/>
      <c r="I323" s="15"/>
      <c r="J323" s="15"/>
      <c r="K323" s="15"/>
      <c r="L323" s="15"/>
      <c r="M323" s="14"/>
      <c r="Q323" s="1" t="s">
        <v>467</v>
      </c>
      <c r="AW323" s="11">
        <f t="shared" si="4"/>
        <v>0</v>
      </c>
      <c r="AY323" s="14"/>
      <c r="AZ323" s="14"/>
      <c r="BA323" s="14"/>
      <c r="BB323" s="14"/>
      <c r="BC323" s="15"/>
      <c r="BD323" s="15"/>
      <c r="BE323" s="15"/>
      <c r="BF323" s="15"/>
      <c r="BG323" s="15"/>
      <c r="BH323" s="15"/>
      <c r="BI323" s="15"/>
      <c r="BJ323" s="15"/>
      <c r="BK323" s="14"/>
    </row>
    <row r="324" spans="1:63" ht="30" customHeight="1" x14ac:dyDescent="0.3">
      <c r="A324" s="14"/>
      <c r="B324" s="14"/>
      <c r="C324" s="14"/>
      <c r="D324" s="14"/>
      <c r="E324" s="15"/>
      <c r="F324" s="15"/>
      <c r="G324" s="15"/>
      <c r="H324" s="15"/>
      <c r="I324" s="15"/>
      <c r="J324" s="15"/>
      <c r="K324" s="15"/>
      <c r="L324" s="15"/>
      <c r="M324" s="14"/>
      <c r="Q324" s="1" t="s">
        <v>467</v>
      </c>
      <c r="AW324" s="11">
        <f t="shared" si="4"/>
        <v>0</v>
      </c>
      <c r="AY324" s="14"/>
      <c r="AZ324" s="14"/>
      <c r="BA324" s="14"/>
      <c r="BB324" s="14"/>
      <c r="BC324" s="15"/>
      <c r="BD324" s="15"/>
      <c r="BE324" s="15"/>
      <c r="BF324" s="15"/>
      <c r="BG324" s="15"/>
      <c r="BH324" s="15"/>
      <c r="BI324" s="15"/>
      <c r="BJ324" s="15"/>
      <c r="BK324" s="14"/>
    </row>
    <row r="325" spans="1:63" ht="30" customHeight="1" x14ac:dyDescent="0.3">
      <c r="A325" s="16" t="s">
        <v>79</v>
      </c>
      <c r="B325" s="14"/>
      <c r="C325" s="14"/>
      <c r="D325" s="14"/>
      <c r="E325" s="15"/>
      <c r="F325" s="15"/>
      <c r="G325" s="15"/>
      <c r="H325" s="15"/>
      <c r="I325" s="15"/>
      <c r="J325" s="15"/>
      <c r="K325" s="15"/>
      <c r="L325" s="15"/>
      <c r="M325" s="14"/>
      <c r="N325" t="s">
        <v>80</v>
      </c>
      <c r="AW325" s="11">
        <f t="shared" si="4"/>
        <v>0</v>
      </c>
      <c r="AY325" s="16" t="s">
        <v>79</v>
      </c>
      <c r="AZ325" s="14"/>
      <c r="BA325" s="14"/>
      <c r="BB325" s="14"/>
      <c r="BC325" s="15"/>
      <c r="BD325" s="15"/>
      <c r="BE325" s="15"/>
      <c r="BF325" s="15"/>
      <c r="BG325" s="15"/>
      <c r="BH325" s="15"/>
      <c r="BI325" s="15"/>
      <c r="BJ325" s="15"/>
      <c r="BK325" s="14"/>
    </row>
    <row r="326" spans="1:63" ht="30" customHeight="1" x14ac:dyDescent="0.3">
      <c r="A326" s="16" t="s">
        <v>473</v>
      </c>
      <c r="B326" s="16" t="s">
        <v>52</v>
      </c>
      <c r="C326" s="14"/>
      <c r="D326" s="14"/>
      <c r="E326" s="15"/>
      <c r="F326" s="15"/>
      <c r="G326" s="15"/>
      <c r="H326" s="15"/>
      <c r="I326" s="15"/>
      <c r="J326" s="15"/>
      <c r="K326" s="15"/>
      <c r="L326" s="15"/>
      <c r="M326" s="14"/>
      <c r="N326" s="3"/>
      <c r="O326" s="3"/>
      <c r="P326" s="3"/>
      <c r="Q326" s="2" t="s">
        <v>474</v>
      </c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11">
        <f t="shared" ref="AW326:AW389" si="5">+L326-BJ326</f>
        <v>0</v>
      </c>
      <c r="AY326" s="16" t="s">
        <v>473</v>
      </c>
      <c r="AZ326" s="16" t="s">
        <v>52</v>
      </c>
      <c r="BA326" s="14"/>
      <c r="BB326" s="14"/>
      <c r="BC326" s="15"/>
      <c r="BD326" s="15"/>
      <c r="BE326" s="15"/>
      <c r="BF326" s="15"/>
      <c r="BG326" s="15"/>
      <c r="BH326" s="15"/>
      <c r="BI326" s="15"/>
      <c r="BJ326" s="15"/>
      <c r="BK326" s="14"/>
    </row>
    <row r="327" spans="1:63" ht="30" customHeight="1" x14ac:dyDescent="0.3">
      <c r="A327" s="16" t="s">
        <v>160</v>
      </c>
      <c r="B327" s="16" t="s">
        <v>161</v>
      </c>
      <c r="C327" s="16" t="s">
        <v>70</v>
      </c>
      <c r="D327" s="14"/>
      <c r="E327" s="15"/>
      <c r="F327" s="15"/>
      <c r="G327" s="15"/>
      <c r="H327" s="15"/>
      <c r="I327" s="15"/>
      <c r="J327" s="15"/>
      <c r="K327" s="15"/>
      <c r="L327" s="15"/>
      <c r="M327" s="16" t="s">
        <v>162</v>
      </c>
      <c r="N327" s="2" t="s">
        <v>163</v>
      </c>
      <c r="O327" s="2" t="s">
        <v>52</v>
      </c>
      <c r="P327" s="2" t="s">
        <v>52</v>
      </c>
      <c r="Q327" s="2" t="s">
        <v>474</v>
      </c>
      <c r="R327" s="2" t="s">
        <v>65</v>
      </c>
      <c r="S327" s="2" t="s">
        <v>66</v>
      </c>
      <c r="T327" s="2" t="s">
        <v>66</v>
      </c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2" t="s">
        <v>52</v>
      </c>
      <c r="AS327" s="2" t="s">
        <v>52</v>
      </c>
      <c r="AT327" s="3"/>
      <c r="AU327" s="2" t="s">
        <v>475</v>
      </c>
      <c r="AV327" s="3">
        <v>112</v>
      </c>
      <c r="AW327" s="11">
        <f t="shared" si="5"/>
        <v>0</v>
      </c>
      <c r="AY327" s="16" t="s">
        <v>160</v>
      </c>
      <c r="AZ327" s="16" t="s">
        <v>161</v>
      </c>
      <c r="BA327" s="16" t="s">
        <v>70</v>
      </c>
      <c r="BB327" s="14"/>
      <c r="BC327" s="15"/>
      <c r="BD327" s="15"/>
      <c r="BE327" s="15"/>
      <c r="BF327" s="15"/>
      <c r="BG327" s="15"/>
      <c r="BH327" s="15"/>
      <c r="BI327" s="15"/>
      <c r="BJ327" s="15"/>
      <c r="BK327" s="16"/>
    </row>
    <row r="328" spans="1:63" ht="30" customHeight="1" x14ac:dyDescent="0.3">
      <c r="A328" s="16" t="s">
        <v>160</v>
      </c>
      <c r="B328" s="16" t="s">
        <v>165</v>
      </c>
      <c r="C328" s="16" t="s">
        <v>70</v>
      </c>
      <c r="D328" s="14"/>
      <c r="E328" s="15"/>
      <c r="F328" s="15"/>
      <c r="G328" s="15"/>
      <c r="H328" s="15"/>
      <c r="I328" s="15"/>
      <c r="J328" s="15"/>
      <c r="K328" s="15"/>
      <c r="L328" s="15"/>
      <c r="M328" s="16" t="s">
        <v>166</v>
      </c>
      <c r="N328" s="2" t="s">
        <v>167</v>
      </c>
      <c r="O328" s="2" t="s">
        <v>52</v>
      </c>
      <c r="P328" s="2" t="s">
        <v>52</v>
      </c>
      <c r="Q328" s="2" t="s">
        <v>474</v>
      </c>
      <c r="R328" s="2" t="s">
        <v>65</v>
      </c>
      <c r="S328" s="2" t="s">
        <v>66</v>
      </c>
      <c r="T328" s="2" t="s">
        <v>66</v>
      </c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2" t="s">
        <v>52</v>
      </c>
      <c r="AS328" s="2" t="s">
        <v>52</v>
      </c>
      <c r="AT328" s="3"/>
      <c r="AU328" s="2" t="s">
        <v>476</v>
      </c>
      <c r="AV328" s="3">
        <v>113</v>
      </c>
      <c r="AW328" s="11">
        <f t="shared" si="5"/>
        <v>0</v>
      </c>
      <c r="AY328" s="16" t="s">
        <v>160</v>
      </c>
      <c r="AZ328" s="16" t="s">
        <v>165</v>
      </c>
      <c r="BA328" s="16" t="s">
        <v>70</v>
      </c>
      <c r="BB328" s="14"/>
      <c r="BC328" s="15"/>
      <c r="BD328" s="15"/>
      <c r="BE328" s="15"/>
      <c r="BF328" s="15"/>
      <c r="BG328" s="15"/>
      <c r="BH328" s="15"/>
      <c r="BI328" s="15"/>
      <c r="BJ328" s="15"/>
      <c r="BK328" s="16"/>
    </row>
    <row r="329" spans="1:63" ht="30" customHeight="1" x14ac:dyDescent="0.3">
      <c r="A329" s="14"/>
      <c r="B329" s="14"/>
      <c r="C329" s="14"/>
      <c r="D329" s="14"/>
      <c r="E329" s="15"/>
      <c r="F329" s="15"/>
      <c r="G329" s="15"/>
      <c r="H329" s="15"/>
      <c r="I329" s="15"/>
      <c r="J329" s="15"/>
      <c r="K329" s="15"/>
      <c r="L329" s="15"/>
      <c r="M329" s="14"/>
      <c r="Q329" s="1" t="s">
        <v>474</v>
      </c>
      <c r="AW329" s="11">
        <f t="shared" si="5"/>
        <v>0</v>
      </c>
      <c r="AY329" s="14"/>
      <c r="AZ329" s="14"/>
      <c r="BA329" s="14"/>
      <c r="BB329" s="14"/>
      <c r="BC329" s="15"/>
      <c r="BD329" s="15"/>
      <c r="BE329" s="15"/>
      <c r="BF329" s="15"/>
      <c r="BG329" s="15"/>
      <c r="BH329" s="15"/>
      <c r="BI329" s="15"/>
      <c r="BJ329" s="15"/>
      <c r="BK329" s="14"/>
    </row>
    <row r="330" spans="1:63" ht="30" customHeight="1" x14ac:dyDescent="0.3">
      <c r="A330" s="14"/>
      <c r="B330" s="14"/>
      <c r="C330" s="14"/>
      <c r="D330" s="14"/>
      <c r="E330" s="15"/>
      <c r="F330" s="15"/>
      <c r="G330" s="15"/>
      <c r="H330" s="15"/>
      <c r="I330" s="15"/>
      <c r="J330" s="15"/>
      <c r="K330" s="15"/>
      <c r="L330" s="15"/>
      <c r="M330" s="14"/>
      <c r="Q330" s="1" t="s">
        <v>474</v>
      </c>
      <c r="AW330" s="11">
        <f t="shared" si="5"/>
        <v>0</v>
      </c>
      <c r="AY330" s="14"/>
      <c r="AZ330" s="14"/>
      <c r="BA330" s="14"/>
      <c r="BB330" s="14"/>
      <c r="BC330" s="15"/>
      <c r="BD330" s="15"/>
      <c r="BE330" s="15"/>
      <c r="BF330" s="15"/>
      <c r="BG330" s="15"/>
      <c r="BH330" s="15"/>
      <c r="BI330" s="15"/>
      <c r="BJ330" s="15"/>
      <c r="BK330" s="14"/>
    </row>
    <row r="331" spans="1:63" ht="30" customHeight="1" x14ac:dyDescent="0.3">
      <c r="A331" s="14"/>
      <c r="B331" s="14"/>
      <c r="C331" s="14"/>
      <c r="D331" s="14"/>
      <c r="E331" s="15"/>
      <c r="F331" s="15"/>
      <c r="G331" s="15"/>
      <c r="H331" s="15"/>
      <c r="I331" s="15"/>
      <c r="J331" s="15"/>
      <c r="K331" s="15"/>
      <c r="L331" s="15"/>
      <c r="M331" s="14"/>
      <c r="Q331" s="1" t="s">
        <v>474</v>
      </c>
      <c r="AW331" s="11">
        <f t="shared" si="5"/>
        <v>0</v>
      </c>
      <c r="AY331" s="14"/>
      <c r="AZ331" s="14"/>
      <c r="BA331" s="14"/>
      <c r="BB331" s="14"/>
      <c r="BC331" s="15"/>
      <c r="BD331" s="15"/>
      <c r="BE331" s="15"/>
      <c r="BF331" s="15"/>
      <c r="BG331" s="15"/>
      <c r="BH331" s="15"/>
      <c r="BI331" s="15"/>
      <c r="BJ331" s="15"/>
      <c r="BK331" s="14"/>
    </row>
    <row r="332" spans="1:63" ht="30" customHeight="1" x14ac:dyDescent="0.3">
      <c r="A332" s="14"/>
      <c r="B332" s="14"/>
      <c r="C332" s="14"/>
      <c r="D332" s="14"/>
      <c r="E332" s="15"/>
      <c r="F332" s="15"/>
      <c r="G332" s="15"/>
      <c r="H332" s="15"/>
      <c r="I332" s="15"/>
      <c r="J332" s="15"/>
      <c r="K332" s="15"/>
      <c r="L332" s="15"/>
      <c r="M332" s="14"/>
      <c r="Q332" s="1" t="s">
        <v>474</v>
      </c>
      <c r="AW332" s="11">
        <f t="shared" si="5"/>
        <v>0</v>
      </c>
      <c r="AY332" s="14"/>
      <c r="AZ332" s="14"/>
      <c r="BA332" s="14"/>
      <c r="BB332" s="14"/>
      <c r="BC332" s="15"/>
      <c r="BD332" s="15"/>
      <c r="BE332" s="15"/>
      <c r="BF332" s="15"/>
      <c r="BG332" s="15"/>
      <c r="BH332" s="15"/>
      <c r="BI332" s="15"/>
      <c r="BJ332" s="15"/>
      <c r="BK332" s="14"/>
    </row>
    <row r="333" spans="1:63" ht="30" customHeight="1" x14ac:dyDescent="0.3">
      <c r="A333" s="14"/>
      <c r="B333" s="14"/>
      <c r="C333" s="14"/>
      <c r="D333" s="14"/>
      <c r="E333" s="15"/>
      <c r="F333" s="15"/>
      <c r="G333" s="15"/>
      <c r="H333" s="15"/>
      <c r="I333" s="15"/>
      <c r="J333" s="15"/>
      <c r="K333" s="15"/>
      <c r="L333" s="15"/>
      <c r="M333" s="14"/>
      <c r="Q333" s="1" t="s">
        <v>474</v>
      </c>
      <c r="AW333" s="11">
        <f t="shared" si="5"/>
        <v>0</v>
      </c>
      <c r="AY333" s="14"/>
      <c r="AZ333" s="14"/>
      <c r="BA333" s="14"/>
      <c r="BB333" s="14"/>
      <c r="BC333" s="15"/>
      <c r="BD333" s="15"/>
      <c r="BE333" s="15"/>
      <c r="BF333" s="15"/>
      <c r="BG333" s="15"/>
      <c r="BH333" s="15"/>
      <c r="BI333" s="15"/>
      <c r="BJ333" s="15"/>
      <c r="BK333" s="14"/>
    </row>
    <row r="334" spans="1:63" ht="30" customHeight="1" x14ac:dyDescent="0.3">
      <c r="A334" s="14"/>
      <c r="B334" s="14"/>
      <c r="C334" s="14"/>
      <c r="D334" s="14"/>
      <c r="E334" s="15"/>
      <c r="F334" s="15"/>
      <c r="G334" s="15"/>
      <c r="H334" s="15"/>
      <c r="I334" s="15"/>
      <c r="J334" s="15"/>
      <c r="K334" s="15"/>
      <c r="L334" s="15"/>
      <c r="M334" s="14"/>
      <c r="Q334" s="1" t="s">
        <v>474</v>
      </c>
      <c r="AW334" s="11">
        <f t="shared" si="5"/>
        <v>0</v>
      </c>
      <c r="AY334" s="14"/>
      <c r="AZ334" s="14"/>
      <c r="BA334" s="14"/>
      <c r="BB334" s="14"/>
      <c r="BC334" s="15"/>
      <c r="BD334" s="15"/>
      <c r="BE334" s="15"/>
      <c r="BF334" s="15"/>
      <c r="BG334" s="15"/>
      <c r="BH334" s="15"/>
      <c r="BI334" s="15"/>
      <c r="BJ334" s="15"/>
      <c r="BK334" s="14"/>
    </row>
    <row r="335" spans="1:63" ht="30" customHeight="1" x14ac:dyDescent="0.3">
      <c r="A335" s="14"/>
      <c r="B335" s="14"/>
      <c r="C335" s="14"/>
      <c r="D335" s="14"/>
      <c r="E335" s="15"/>
      <c r="F335" s="15"/>
      <c r="G335" s="15"/>
      <c r="H335" s="15"/>
      <c r="I335" s="15"/>
      <c r="J335" s="15"/>
      <c r="K335" s="15"/>
      <c r="L335" s="15"/>
      <c r="M335" s="14"/>
      <c r="Q335" s="1" t="s">
        <v>474</v>
      </c>
      <c r="AW335" s="11">
        <f t="shared" si="5"/>
        <v>0</v>
      </c>
      <c r="AY335" s="14"/>
      <c r="AZ335" s="14"/>
      <c r="BA335" s="14"/>
      <c r="BB335" s="14"/>
      <c r="BC335" s="15"/>
      <c r="BD335" s="15"/>
      <c r="BE335" s="15"/>
      <c r="BF335" s="15"/>
      <c r="BG335" s="15"/>
      <c r="BH335" s="15"/>
      <c r="BI335" s="15"/>
      <c r="BJ335" s="15"/>
      <c r="BK335" s="14"/>
    </row>
    <row r="336" spans="1:63" ht="30" customHeight="1" x14ac:dyDescent="0.3">
      <c r="A336" s="14"/>
      <c r="B336" s="14"/>
      <c r="C336" s="14"/>
      <c r="D336" s="14"/>
      <c r="E336" s="15"/>
      <c r="F336" s="15"/>
      <c r="G336" s="15"/>
      <c r="H336" s="15"/>
      <c r="I336" s="15"/>
      <c r="J336" s="15"/>
      <c r="K336" s="15"/>
      <c r="L336" s="15"/>
      <c r="M336" s="14"/>
      <c r="Q336" s="1" t="s">
        <v>474</v>
      </c>
      <c r="AW336" s="11">
        <f t="shared" si="5"/>
        <v>0</v>
      </c>
      <c r="AY336" s="14"/>
      <c r="AZ336" s="14"/>
      <c r="BA336" s="14"/>
      <c r="BB336" s="14"/>
      <c r="BC336" s="15"/>
      <c r="BD336" s="15"/>
      <c r="BE336" s="15"/>
      <c r="BF336" s="15"/>
      <c r="BG336" s="15"/>
      <c r="BH336" s="15"/>
      <c r="BI336" s="15"/>
      <c r="BJ336" s="15"/>
      <c r="BK336" s="14"/>
    </row>
    <row r="337" spans="1:63" ht="30" customHeight="1" x14ac:dyDescent="0.3">
      <c r="A337" s="14"/>
      <c r="B337" s="14"/>
      <c r="C337" s="14"/>
      <c r="D337" s="14"/>
      <c r="E337" s="15"/>
      <c r="F337" s="15"/>
      <c r="G337" s="15"/>
      <c r="H337" s="15"/>
      <c r="I337" s="15"/>
      <c r="J337" s="15"/>
      <c r="K337" s="15"/>
      <c r="L337" s="15"/>
      <c r="M337" s="14"/>
      <c r="Q337" s="1" t="s">
        <v>474</v>
      </c>
      <c r="AW337" s="11">
        <f t="shared" si="5"/>
        <v>0</v>
      </c>
      <c r="AY337" s="14"/>
      <c r="AZ337" s="14"/>
      <c r="BA337" s="14"/>
      <c r="BB337" s="14"/>
      <c r="BC337" s="15"/>
      <c r="BD337" s="15"/>
      <c r="BE337" s="15"/>
      <c r="BF337" s="15"/>
      <c r="BG337" s="15"/>
      <c r="BH337" s="15"/>
      <c r="BI337" s="15"/>
      <c r="BJ337" s="15"/>
      <c r="BK337" s="14"/>
    </row>
    <row r="338" spans="1:63" ht="30" customHeight="1" x14ac:dyDescent="0.3">
      <c r="A338" s="14"/>
      <c r="B338" s="14"/>
      <c r="C338" s="14"/>
      <c r="D338" s="14"/>
      <c r="E338" s="15"/>
      <c r="F338" s="15"/>
      <c r="G338" s="15"/>
      <c r="H338" s="15"/>
      <c r="I338" s="15"/>
      <c r="J338" s="15"/>
      <c r="K338" s="15"/>
      <c r="L338" s="15"/>
      <c r="M338" s="14"/>
      <c r="Q338" s="1" t="s">
        <v>474</v>
      </c>
      <c r="AW338" s="11">
        <f t="shared" si="5"/>
        <v>0</v>
      </c>
      <c r="AY338" s="14"/>
      <c r="AZ338" s="14"/>
      <c r="BA338" s="14"/>
      <c r="BB338" s="14"/>
      <c r="BC338" s="15"/>
      <c r="BD338" s="15"/>
      <c r="BE338" s="15"/>
      <c r="BF338" s="15"/>
      <c r="BG338" s="15"/>
      <c r="BH338" s="15"/>
      <c r="BI338" s="15"/>
      <c r="BJ338" s="15"/>
      <c r="BK338" s="14"/>
    </row>
    <row r="339" spans="1:63" ht="30" customHeight="1" x14ac:dyDescent="0.3">
      <c r="A339" s="14"/>
      <c r="B339" s="14"/>
      <c r="C339" s="14"/>
      <c r="D339" s="14"/>
      <c r="E339" s="15"/>
      <c r="F339" s="15"/>
      <c r="G339" s="15"/>
      <c r="H339" s="15"/>
      <c r="I339" s="15"/>
      <c r="J339" s="15"/>
      <c r="K339" s="15"/>
      <c r="L339" s="15"/>
      <c r="M339" s="14"/>
      <c r="Q339" s="1" t="s">
        <v>474</v>
      </c>
      <c r="AW339" s="11">
        <f t="shared" si="5"/>
        <v>0</v>
      </c>
      <c r="AY339" s="14"/>
      <c r="AZ339" s="14"/>
      <c r="BA339" s="14"/>
      <c r="BB339" s="14"/>
      <c r="BC339" s="15"/>
      <c r="BD339" s="15"/>
      <c r="BE339" s="15"/>
      <c r="BF339" s="15"/>
      <c r="BG339" s="15"/>
      <c r="BH339" s="15"/>
      <c r="BI339" s="15"/>
      <c r="BJ339" s="15"/>
      <c r="BK339" s="14"/>
    </row>
    <row r="340" spans="1:63" ht="30" customHeight="1" x14ac:dyDescent="0.3">
      <c r="A340" s="14"/>
      <c r="B340" s="14"/>
      <c r="C340" s="14"/>
      <c r="D340" s="14"/>
      <c r="E340" s="15"/>
      <c r="F340" s="15"/>
      <c r="G340" s="15"/>
      <c r="H340" s="15"/>
      <c r="I340" s="15"/>
      <c r="J340" s="15"/>
      <c r="K340" s="15"/>
      <c r="L340" s="15"/>
      <c r="M340" s="14"/>
      <c r="Q340" s="1" t="s">
        <v>474</v>
      </c>
      <c r="AW340" s="11">
        <f t="shared" si="5"/>
        <v>0</v>
      </c>
      <c r="AY340" s="14"/>
      <c r="AZ340" s="14"/>
      <c r="BA340" s="14"/>
      <c r="BB340" s="14"/>
      <c r="BC340" s="15"/>
      <c r="BD340" s="15"/>
      <c r="BE340" s="15"/>
      <c r="BF340" s="15"/>
      <c r="BG340" s="15"/>
      <c r="BH340" s="15"/>
      <c r="BI340" s="15"/>
      <c r="BJ340" s="15"/>
      <c r="BK340" s="14"/>
    </row>
    <row r="341" spans="1:63" ht="30" customHeight="1" x14ac:dyDescent="0.3">
      <c r="A341" s="14"/>
      <c r="B341" s="14"/>
      <c r="C341" s="14"/>
      <c r="D341" s="14"/>
      <c r="E341" s="15"/>
      <c r="F341" s="15"/>
      <c r="G341" s="15"/>
      <c r="H341" s="15"/>
      <c r="I341" s="15"/>
      <c r="J341" s="15"/>
      <c r="K341" s="15"/>
      <c r="L341" s="15"/>
      <c r="M341" s="14"/>
      <c r="Q341" s="1" t="s">
        <v>474</v>
      </c>
      <c r="AW341" s="11">
        <f t="shared" si="5"/>
        <v>0</v>
      </c>
      <c r="AY341" s="14"/>
      <c r="AZ341" s="14"/>
      <c r="BA341" s="14"/>
      <c r="BB341" s="14"/>
      <c r="BC341" s="15"/>
      <c r="BD341" s="15"/>
      <c r="BE341" s="15"/>
      <c r="BF341" s="15"/>
      <c r="BG341" s="15"/>
      <c r="BH341" s="15"/>
      <c r="BI341" s="15"/>
      <c r="BJ341" s="15"/>
      <c r="BK341" s="14"/>
    </row>
    <row r="342" spans="1:63" ht="30" customHeight="1" x14ac:dyDescent="0.3">
      <c r="A342" s="14"/>
      <c r="B342" s="14"/>
      <c r="C342" s="14"/>
      <c r="D342" s="14"/>
      <c r="E342" s="15"/>
      <c r="F342" s="15"/>
      <c r="G342" s="15"/>
      <c r="H342" s="15"/>
      <c r="I342" s="15"/>
      <c r="J342" s="15"/>
      <c r="K342" s="15"/>
      <c r="L342" s="15"/>
      <c r="M342" s="14"/>
      <c r="Q342" s="1" t="s">
        <v>474</v>
      </c>
      <c r="AW342" s="11">
        <f t="shared" si="5"/>
        <v>0</v>
      </c>
      <c r="AY342" s="14"/>
      <c r="AZ342" s="14"/>
      <c r="BA342" s="14"/>
      <c r="BB342" s="14"/>
      <c r="BC342" s="15"/>
      <c r="BD342" s="15"/>
      <c r="BE342" s="15"/>
      <c r="BF342" s="15"/>
      <c r="BG342" s="15"/>
      <c r="BH342" s="15"/>
      <c r="BI342" s="15"/>
      <c r="BJ342" s="15"/>
      <c r="BK342" s="14"/>
    </row>
    <row r="343" spans="1:63" ht="30" customHeight="1" x14ac:dyDescent="0.3">
      <c r="A343" s="14"/>
      <c r="B343" s="14"/>
      <c r="C343" s="14"/>
      <c r="D343" s="14"/>
      <c r="E343" s="15"/>
      <c r="F343" s="15"/>
      <c r="G343" s="15"/>
      <c r="H343" s="15"/>
      <c r="I343" s="15"/>
      <c r="J343" s="15"/>
      <c r="K343" s="15"/>
      <c r="L343" s="15"/>
      <c r="M343" s="14"/>
      <c r="Q343" s="1" t="s">
        <v>474</v>
      </c>
      <c r="AW343" s="11">
        <f t="shared" si="5"/>
        <v>0</v>
      </c>
      <c r="AY343" s="14"/>
      <c r="AZ343" s="14"/>
      <c r="BA343" s="14"/>
      <c r="BB343" s="14"/>
      <c r="BC343" s="15"/>
      <c r="BD343" s="15"/>
      <c r="BE343" s="15"/>
      <c r="BF343" s="15"/>
      <c r="BG343" s="15"/>
      <c r="BH343" s="15"/>
      <c r="BI343" s="15"/>
      <c r="BJ343" s="15"/>
      <c r="BK343" s="14"/>
    </row>
    <row r="344" spans="1:63" ht="30" customHeight="1" x14ac:dyDescent="0.3">
      <c r="A344" s="14"/>
      <c r="B344" s="14"/>
      <c r="C344" s="14"/>
      <c r="D344" s="14"/>
      <c r="E344" s="15"/>
      <c r="F344" s="15"/>
      <c r="G344" s="15"/>
      <c r="H344" s="15"/>
      <c r="I344" s="15"/>
      <c r="J344" s="15"/>
      <c r="K344" s="15"/>
      <c r="L344" s="15"/>
      <c r="M344" s="14"/>
      <c r="Q344" s="1" t="s">
        <v>474</v>
      </c>
      <c r="AW344" s="11">
        <f t="shared" si="5"/>
        <v>0</v>
      </c>
      <c r="AY344" s="14"/>
      <c r="AZ344" s="14"/>
      <c r="BA344" s="14"/>
      <c r="BB344" s="14"/>
      <c r="BC344" s="15"/>
      <c r="BD344" s="15"/>
      <c r="BE344" s="15"/>
      <c r="BF344" s="15"/>
      <c r="BG344" s="15"/>
      <c r="BH344" s="15"/>
      <c r="BI344" s="15"/>
      <c r="BJ344" s="15"/>
      <c r="BK344" s="14"/>
    </row>
    <row r="345" spans="1:63" ht="30" customHeight="1" x14ac:dyDescent="0.3">
      <c r="A345" s="14"/>
      <c r="B345" s="14"/>
      <c r="C345" s="14"/>
      <c r="D345" s="14"/>
      <c r="E345" s="15"/>
      <c r="F345" s="15"/>
      <c r="G345" s="15"/>
      <c r="H345" s="15"/>
      <c r="I345" s="15"/>
      <c r="J345" s="15"/>
      <c r="K345" s="15"/>
      <c r="L345" s="15"/>
      <c r="M345" s="14"/>
      <c r="Q345" s="1" t="s">
        <v>474</v>
      </c>
      <c r="AW345" s="11">
        <f t="shared" si="5"/>
        <v>0</v>
      </c>
      <c r="AY345" s="14"/>
      <c r="AZ345" s="14"/>
      <c r="BA345" s="14"/>
      <c r="BB345" s="14"/>
      <c r="BC345" s="15"/>
      <c r="BD345" s="15"/>
      <c r="BE345" s="15"/>
      <c r="BF345" s="15"/>
      <c r="BG345" s="15"/>
      <c r="BH345" s="15"/>
      <c r="BI345" s="15"/>
      <c r="BJ345" s="15"/>
      <c r="BK345" s="14"/>
    </row>
    <row r="346" spans="1:63" ht="30" customHeight="1" x14ac:dyDescent="0.3">
      <c r="A346" s="14"/>
      <c r="B346" s="14"/>
      <c r="C346" s="14"/>
      <c r="D346" s="14"/>
      <c r="E346" s="15"/>
      <c r="F346" s="15"/>
      <c r="G346" s="15"/>
      <c r="H346" s="15"/>
      <c r="I346" s="15"/>
      <c r="J346" s="15"/>
      <c r="K346" s="15"/>
      <c r="L346" s="15"/>
      <c r="M346" s="14"/>
      <c r="Q346" s="1" t="s">
        <v>474</v>
      </c>
      <c r="AW346" s="11">
        <f t="shared" si="5"/>
        <v>0</v>
      </c>
      <c r="AY346" s="14"/>
      <c r="AZ346" s="14"/>
      <c r="BA346" s="14"/>
      <c r="BB346" s="14"/>
      <c r="BC346" s="15"/>
      <c r="BD346" s="15"/>
      <c r="BE346" s="15"/>
      <c r="BF346" s="15"/>
      <c r="BG346" s="15"/>
      <c r="BH346" s="15"/>
      <c r="BI346" s="15"/>
      <c r="BJ346" s="15"/>
      <c r="BK346" s="14"/>
    </row>
    <row r="347" spans="1:63" ht="30" customHeight="1" x14ac:dyDescent="0.3">
      <c r="A347" s="14"/>
      <c r="B347" s="14"/>
      <c r="C347" s="14"/>
      <c r="D347" s="14"/>
      <c r="E347" s="15"/>
      <c r="F347" s="15"/>
      <c r="G347" s="15"/>
      <c r="H347" s="15"/>
      <c r="I347" s="15"/>
      <c r="J347" s="15"/>
      <c r="K347" s="15"/>
      <c r="L347" s="15"/>
      <c r="M347" s="14"/>
      <c r="Q347" s="1" t="s">
        <v>474</v>
      </c>
      <c r="AW347" s="11">
        <f t="shared" si="5"/>
        <v>0</v>
      </c>
      <c r="AY347" s="14"/>
      <c r="AZ347" s="14"/>
      <c r="BA347" s="14"/>
      <c r="BB347" s="14"/>
      <c r="BC347" s="15"/>
      <c r="BD347" s="15"/>
      <c r="BE347" s="15"/>
      <c r="BF347" s="15"/>
      <c r="BG347" s="15"/>
      <c r="BH347" s="15"/>
      <c r="BI347" s="15"/>
      <c r="BJ347" s="15"/>
      <c r="BK347" s="14"/>
    </row>
    <row r="348" spans="1:63" ht="30" customHeight="1" x14ac:dyDescent="0.3">
      <c r="A348" s="16" t="s">
        <v>79</v>
      </c>
      <c r="B348" s="14"/>
      <c r="C348" s="14"/>
      <c r="D348" s="14"/>
      <c r="E348" s="15"/>
      <c r="F348" s="15"/>
      <c r="G348" s="15"/>
      <c r="H348" s="15"/>
      <c r="I348" s="15"/>
      <c r="J348" s="15"/>
      <c r="K348" s="15"/>
      <c r="L348" s="15"/>
      <c r="M348" s="14"/>
      <c r="N348" t="s">
        <v>80</v>
      </c>
      <c r="AW348" s="11">
        <f t="shared" si="5"/>
        <v>0</v>
      </c>
      <c r="AY348" s="16" t="s">
        <v>79</v>
      </c>
      <c r="AZ348" s="14"/>
      <c r="BA348" s="14"/>
      <c r="BB348" s="14"/>
      <c r="BC348" s="15"/>
      <c r="BD348" s="15"/>
      <c r="BE348" s="15"/>
      <c r="BF348" s="15"/>
      <c r="BG348" s="15"/>
      <c r="BH348" s="15"/>
      <c r="BI348" s="15"/>
      <c r="BJ348" s="15"/>
      <c r="BK348" s="14"/>
    </row>
    <row r="349" spans="1:63" ht="30" customHeight="1" x14ac:dyDescent="0.3">
      <c r="A349" s="16" t="s">
        <v>477</v>
      </c>
      <c r="B349" s="16" t="s">
        <v>52</v>
      </c>
      <c r="C349" s="14"/>
      <c r="D349" s="14"/>
      <c r="E349" s="15"/>
      <c r="F349" s="15"/>
      <c r="G349" s="15"/>
      <c r="H349" s="15"/>
      <c r="I349" s="15"/>
      <c r="J349" s="15"/>
      <c r="K349" s="15"/>
      <c r="L349" s="15"/>
      <c r="M349" s="14"/>
      <c r="N349" s="3"/>
      <c r="O349" s="3"/>
      <c r="P349" s="3"/>
      <c r="Q349" s="2" t="s">
        <v>478</v>
      </c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11">
        <f t="shared" si="5"/>
        <v>0</v>
      </c>
      <c r="AY349" s="16" t="s">
        <v>477</v>
      </c>
      <c r="AZ349" s="16" t="s">
        <v>52</v>
      </c>
      <c r="BA349" s="14"/>
      <c r="BB349" s="14"/>
      <c r="BC349" s="15"/>
      <c r="BD349" s="15"/>
      <c r="BE349" s="15"/>
      <c r="BF349" s="15"/>
      <c r="BG349" s="15"/>
      <c r="BH349" s="15"/>
      <c r="BI349" s="15"/>
      <c r="BJ349" s="15"/>
      <c r="BK349" s="14"/>
    </row>
    <row r="350" spans="1:63" ht="30" customHeight="1" x14ac:dyDescent="0.3">
      <c r="A350" s="16" t="s">
        <v>171</v>
      </c>
      <c r="B350" s="16" t="s">
        <v>172</v>
      </c>
      <c r="C350" s="16" t="s">
        <v>70</v>
      </c>
      <c r="D350" s="14"/>
      <c r="E350" s="15"/>
      <c r="F350" s="15"/>
      <c r="G350" s="15"/>
      <c r="H350" s="15"/>
      <c r="I350" s="15"/>
      <c r="J350" s="15"/>
      <c r="K350" s="15"/>
      <c r="L350" s="15"/>
      <c r="M350" s="16" t="s">
        <v>173</v>
      </c>
      <c r="N350" s="2" t="s">
        <v>174</v>
      </c>
      <c r="O350" s="2" t="s">
        <v>52</v>
      </c>
      <c r="P350" s="2" t="s">
        <v>52</v>
      </c>
      <c r="Q350" s="2" t="s">
        <v>478</v>
      </c>
      <c r="R350" s="2" t="s">
        <v>66</v>
      </c>
      <c r="S350" s="2" t="s">
        <v>66</v>
      </c>
      <c r="T350" s="2" t="s">
        <v>65</v>
      </c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2" t="s">
        <v>52</v>
      </c>
      <c r="AS350" s="2" t="s">
        <v>52</v>
      </c>
      <c r="AT350" s="3"/>
      <c r="AU350" s="2" t="s">
        <v>479</v>
      </c>
      <c r="AV350" s="3">
        <v>115</v>
      </c>
      <c r="AW350" s="11">
        <f t="shared" si="5"/>
        <v>0</v>
      </c>
      <c r="AY350" s="16" t="s">
        <v>171</v>
      </c>
      <c r="AZ350" s="16" t="s">
        <v>172</v>
      </c>
      <c r="BA350" s="16" t="s">
        <v>70</v>
      </c>
      <c r="BB350" s="14"/>
      <c r="BC350" s="15"/>
      <c r="BD350" s="15"/>
      <c r="BE350" s="15"/>
      <c r="BF350" s="15"/>
      <c r="BG350" s="15"/>
      <c r="BH350" s="15"/>
      <c r="BI350" s="15"/>
      <c r="BJ350" s="15"/>
      <c r="BK350" s="16"/>
    </row>
    <row r="351" spans="1:63" ht="30" customHeight="1" x14ac:dyDescent="0.3">
      <c r="A351" s="16" t="s">
        <v>208</v>
      </c>
      <c r="B351" s="16" t="s">
        <v>480</v>
      </c>
      <c r="C351" s="16" t="s">
        <v>189</v>
      </c>
      <c r="D351" s="14"/>
      <c r="E351" s="15"/>
      <c r="F351" s="15"/>
      <c r="G351" s="15"/>
      <c r="H351" s="15"/>
      <c r="I351" s="15"/>
      <c r="J351" s="15"/>
      <c r="K351" s="15"/>
      <c r="L351" s="15"/>
      <c r="M351" s="16" t="s">
        <v>481</v>
      </c>
      <c r="N351" s="2" t="s">
        <v>482</v>
      </c>
      <c r="O351" s="2" t="s">
        <v>52</v>
      </c>
      <c r="P351" s="2" t="s">
        <v>52</v>
      </c>
      <c r="Q351" s="2" t="s">
        <v>478</v>
      </c>
      <c r="R351" s="2" t="s">
        <v>65</v>
      </c>
      <c r="S351" s="2" t="s">
        <v>66</v>
      </c>
      <c r="T351" s="2" t="s">
        <v>66</v>
      </c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2" t="s">
        <v>52</v>
      </c>
      <c r="AS351" s="2" t="s">
        <v>52</v>
      </c>
      <c r="AT351" s="3"/>
      <c r="AU351" s="2" t="s">
        <v>483</v>
      </c>
      <c r="AV351" s="3">
        <v>116</v>
      </c>
      <c r="AW351" s="11">
        <f t="shared" si="5"/>
        <v>0</v>
      </c>
      <c r="AY351" s="16" t="s">
        <v>208</v>
      </c>
      <c r="AZ351" s="16" t="s">
        <v>480</v>
      </c>
      <c r="BA351" s="16" t="s">
        <v>189</v>
      </c>
      <c r="BB351" s="14"/>
      <c r="BC351" s="15"/>
      <c r="BD351" s="15"/>
      <c r="BE351" s="15"/>
      <c r="BF351" s="15"/>
      <c r="BG351" s="15"/>
      <c r="BH351" s="15"/>
      <c r="BI351" s="15"/>
      <c r="BJ351" s="15"/>
      <c r="BK351" s="16"/>
    </row>
    <row r="352" spans="1:63" ht="30" customHeight="1" x14ac:dyDescent="0.3">
      <c r="A352" s="16" t="s">
        <v>231</v>
      </c>
      <c r="B352" s="16" t="s">
        <v>236</v>
      </c>
      <c r="C352" s="16" t="s">
        <v>189</v>
      </c>
      <c r="D352" s="14"/>
      <c r="E352" s="15"/>
      <c r="F352" s="15"/>
      <c r="G352" s="15"/>
      <c r="H352" s="15"/>
      <c r="I352" s="15"/>
      <c r="J352" s="15"/>
      <c r="K352" s="15"/>
      <c r="L352" s="15"/>
      <c r="M352" s="16" t="s">
        <v>237</v>
      </c>
      <c r="N352" s="2" t="s">
        <v>238</v>
      </c>
      <c r="O352" s="2" t="s">
        <v>52</v>
      </c>
      <c r="P352" s="2" t="s">
        <v>52</v>
      </c>
      <c r="Q352" s="2" t="s">
        <v>478</v>
      </c>
      <c r="R352" s="2" t="s">
        <v>65</v>
      </c>
      <c r="S352" s="2" t="s">
        <v>66</v>
      </c>
      <c r="T352" s="2" t="s">
        <v>66</v>
      </c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2" t="s">
        <v>52</v>
      </c>
      <c r="AS352" s="2" t="s">
        <v>52</v>
      </c>
      <c r="AT352" s="3"/>
      <c r="AU352" s="2" t="s">
        <v>484</v>
      </c>
      <c r="AV352" s="3">
        <v>117</v>
      </c>
      <c r="AW352" s="11">
        <f t="shared" si="5"/>
        <v>0</v>
      </c>
      <c r="AY352" s="16" t="s">
        <v>231</v>
      </c>
      <c r="AZ352" s="16" t="s">
        <v>236</v>
      </c>
      <c r="BA352" s="16" t="s">
        <v>189</v>
      </c>
      <c r="BB352" s="14"/>
      <c r="BC352" s="15"/>
      <c r="BD352" s="15"/>
      <c r="BE352" s="15"/>
      <c r="BF352" s="15"/>
      <c r="BG352" s="15"/>
      <c r="BH352" s="15"/>
      <c r="BI352" s="15"/>
      <c r="BJ352" s="15"/>
      <c r="BK352" s="16"/>
    </row>
    <row r="353" spans="1:63" ht="30" customHeight="1" x14ac:dyDescent="0.3">
      <c r="A353" s="14"/>
      <c r="B353" s="14"/>
      <c r="C353" s="14"/>
      <c r="D353" s="14"/>
      <c r="E353" s="15"/>
      <c r="F353" s="15"/>
      <c r="G353" s="15"/>
      <c r="H353" s="15"/>
      <c r="I353" s="15"/>
      <c r="J353" s="15"/>
      <c r="K353" s="15"/>
      <c r="L353" s="15"/>
      <c r="M353" s="14"/>
      <c r="Q353" s="1" t="s">
        <v>478</v>
      </c>
      <c r="AW353" s="11">
        <f t="shared" si="5"/>
        <v>0</v>
      </c>
      <c r="AY353" s="14"/>
      <c r="AZ353" s="14"/>
      <c r="BA353" s="14"/>
      <c r="BB353" s="14"/>
      <c r="BC353" s="15"/>
      <c r="BD353" s="15"/>
      <c r="BE353" s="15"/>
      <c r="BF353" s="15"/>
      <c r="BG353" s="15"/>
      <c r="BH353" s="15"/>
      <c r="BI353" s="15"/>
      <c r="BJ353" s="15"/>
      <c r="BK353" s="14"/>
    </row>
    <row r="354" spans="1:63" ht="30" customHeight="1" x14ac:dyDescent="0.3">
      <c r="A354" s="14"/>
      <c r="B354" s="14"/>
      <c r="C354" s="14"/>
      <c r="D354" s="14"/>
      <c r="E354" s="15"/>
      <c r="F354" s="15"/>
      <c r="G354" s="15"/>
      <c r="H354" s="15"/>
      <c r="I354" s="15"/>
      <c r="J354" s="15"/>
      <c r="K354" s="15"/>
      <c r="L354" s="15"/>
      <c r="M354" s="14"/>
      <c r="Q354" s="1" t="s">
        <v>478</v>
      </c>
      <c r="AW354" s="11">
        <f t="shared" si="5"/>
        <v>0</v>
      </c>
      <c r="AY354" s="14"/>
      <c r="AZ354" s="14"/>
      <c r="BA354" s="14"/>
      <c r="BB354" s="14"/>
      <c r="BC354" s="15"/>
      <c r="BD354" s="15"/>
      <c r="BE354" s="15"/>
      <c r="BF354" s="15"/>
      <c r="BG354" s="15"/>
      <c r="BH354" s="15"/>
      <c r="BI354" s="15"/>
      <c r="BJ354" s="15"/>
      <c r="BK354" s="14"/>
    </row>
    <row r="355" spans="1:63" ht="30" customHeight="1" x14ac:dyDescent="0.3">
      <c r="A355" s="14"/>
      <c r="B355" s="14"/>
      <c r="C355" s="14"/>
      <c r="D355" s="14"/>
      <c r="E355" s="15"/>
      <c r="F355" s="15"/>
      <c r="G355" s="15"/>
      <c r="H355" s="15"/>
      <c r="I355" s="15"/>
      <c r="J355" s="15"/>
      <c r="K355" s="15"/>
      <c r="L355" s="15"/>
      <c r="M355" s="14"/>
      <c r="Q355" s="1" t="s">
        <v>478</v>
      </c>
      <c r="AW355" s="11">
        <f t="shared" si="5"/>
        <v>0</v>
      </c>
      <c r="AY355" s="14"/>
      <c r="AZ355" s="14"/>
      <c r="BA355" s="14"/>
      <c r="BB355" s="14"/>
      <c r="BC355" s="15"/>
      <c r="BD355" s="15"/>
      <c r="BE355" s="15"/>
      <c r="BF355" s="15"/>
      <c r="BG355" s="15"/>
      <c r="BH355" s="15"/>
      <c r="BI355" s="15"/>
      <c r="BJ355" s="15"/>
      <c r="BK355" s="14"/>
    </row>
    <row r="356" spans="1:63" ht="30" customHeight="1" x14ac:dyDescent="0.3">
      <c r="A356" s="14"/>
      <c r="B356" s="14"/>
      <c r="C356" s="14"/>
      <c r="D356" s="14"/>
      <c r="E356" s="15"/>
      <c r="F356" s="15"/>
      <c r="G356" s="15"/>
      <c r="H356" s="15"/>
      <c r="I356" s="15"/>
      <c r="J356" s="15"/>
      <c r="K356" s="15"/>
      <c r="L356" s="15"/>
      <c r="M356" s="14"/>
      <c r="Q356" s="1" t="s">
        <v>478</v>
      </c>
      <c r="AW356" s="11">
        <f t="shared" si="5"/>
        <v>0</v>
      </c>
      <c r="AY356" s="14"/>
      <c r="AZ356" s="14"/>
      <c r="BA356" s="14"/>
      <c r="BB356" s="14"/>
      <c r="BC356" s="15"/>
      <c r="BD356" s="15"/>
      <c r="BE356" s="15"/>
      <c r="BF356" s="15"/>
      <c r="BG356" s="15"/>
      <c r="BH356" s="15"/>
      <c r="BI356" s="15"/>
      <c r="BJ356" s="15"/>
      <c r="BK356" s="14"/>
    </row>
    <row r="357" spans="1:63" ht="30" customHeight="1" x14ac:dyDescent="0.3">
      <c r="A357" s="14"/>
      <c r="B357" s="14"/>
      <c r="C357" s="14"/>
      <c r="D357" s="14"/>
      <c r="E357" s="15"/>
      <c r="F357" s="15"/>
      <c r="G357" s="15"/>
      <c r="H357" s="15"/>
      <c r="I357" s="15"/>
      <c r="J357" s="15"/>
      <c r="K357" s="15"/>
      <c r="L357" s="15"/>
      <c r="M357" s="14"/>
      <c r="Q357" s="1" t="s">
        <v>478</v>
      </c>
      <c r="AW357" s="11">
        <f t="shared" si="5"/>
        <v>0</v>
      </c>
      <c r="AY357" s="14"/>
      <c r="AZ357" s="14"/>
      <c r="BA357" s="14"/>
      <c r="BB357" s="14"/>
      <c r="BC357" s="15"/>
      <c r="BD357" s="15"/>
      <c r="BE357" s="15"/>
      <c r="BF357" s="15"/>
      <c r="BG357" s="15"/>
      <c r="BH357" s="15"/>
      <c r="BI357" s="15"/>
      <c r="BJ357" s="15"/>
      <c r="BK357" s="14"/>
    </row>
    <row r="358" spans="1:63" ht="30" customHeight="1" x14ac:dyDescent="0.3">
      <c r="A358" s="14"/>
      <c r="B358" s="14"/>
      <c r="C358" s="14"/>
      <c r="D358" s="14"/>
      <c r="E358" s="15"/>
      <c r="F358" s="15"/>
      <c r="G358" s="15"/>
      <c r="H358" s="15"/>
      <c r="I358" s="15"/>
      <c r="J358" s="15"/>
      <c r="K358" s="15"/>
      <c r="L358" s="15"/>
      <c r="M358" s="14"/>
      <c r="Q358" s="1" t="s">
        <v>478</v>
      </c>
      <c r="AW358" s="11">
        <f t="shared" si="5"/>
        <v>0</v>
      </c>
      <c r="AY358" s="14"/>
      <c r="AZ358" s="14"/>
      <c r="BA358" s="14"/>
      <c r="BB358" s="14"/>
      <c r="BC358" s="15"/>
      <c r="BD358" s="15"/>
      <c r="BE358" s="15"/>
      <c r="BF358" s="15"/>
      <c r="BG358" s="15"/>
      <c r="BH358" s="15"/>
      <c r="BI358" s="15"/>
      <c r="BJ358" s="15"/>
      <c r="BK358" s="14"/>
    </row>
    <row r="359" spans="1:63" ht="30" customHeight="1" x14ac:dyDescent="0.3">
      <c r="A359" s="14"/>
      <c r="B359" s="14"/>
      <c r="C359" s="14"/>
      <c r="D359" s="14"/>
      <c r="E359" s="15"/>
      <c r="F359" s="15"/>
      <c r="G359" s="15"/>
      <c r="H359" s="15"/>
      <c r="I359" s="15"/>
      <c r="J359" s="15"/>
      <c r="K359" s="15"/>
      <c r="L359" s="15"/>
      <c r="M359" s="14"/>
      <c r="Q359" s="1" t="s">
        <v>478</v>
      </c>
      <c r="AW359" s="11">
        <f t="shared" si="5"/>
        <v>0</v>
      </c>
      <c r="AY359" s="14"/>
      <c r="AZ359" s="14"/>
      <c r="BA359" s="14"/>
      <c r="BB359" s="14"/>
      <c r="BC359" s="15"/>
      <c r="BD359" s="15"/>
      <c r="BE359" s="15"/>
      <c r="BF359" s="15"/>
      <c r="BG359" s="15"/>
      <c r="BH359" s="15"/>
      <c r="BI359" s="15"/>
      <c r="BJ359" s="15"/>
      <c r="BK359" s="14"/>
    </row>
    <row r="360" spans="1:63" ht="30" customHeight="1" x14ac:dyDescent="0.3">
      <c r="A360" s="14"/>
      <c r="B360" s="14"/>
      <c r="C360" s="14"/>
      <c r="D360" s="14"/>
      <c r="E360" s="15"/>
      <c r="F360" s="15"/>
      <c r="G360" s="15"/>
      <c r="H360" s="15"/>
      <c r="I360" s="15"/>
      <c r="J360" s="15"/>
      <c r="K360" s="15"/>
      <c r="L360" s="15"/>
      <c r="M360" s="14"/>
      <c r="Q360" s="1" t="s">
        <v>478</v>
      </c>
      <c r="AW360" s="11">
        <f t="shared" si="5"/>
        <v>0</v>
      </c>
      <c r="AY360" s="14"/>
      <c r="AZ360" s="14"/>
      <c r="BA360" s="14"/>
      <c r="BB360" s="14"/>
      <c r="BC360" s="15"/>
      <c r="BD360" s="15"/>
      <c r="BE360" s="15"/>
      <c r="BF360" s="15"/>
      <c r="BG360" s="15"/>
      <c r="BH360" s="15"/>
      <c r="BI360" s="15"/>
      <c r="BJ360" s="15"/>
      <c r="BK360" s="14"/>
    </row>
    <row r="361" spans="1:63" ht="30" customHeight="1" x14ac:dyDescent="0.3">
      <c r="A361" s="14"/>
      <c r="B361" s="14"/>
      <c r="C361" s="14"/>
      <c r="D361" s="14"/>
      <c r="E361" s="15"/>
      <c r="F361" s="15"/>
      <c r="G361" s="15"/>
      <c r="H361" s="15"/>
      <c r="I361" s="15"/>
      <c r="J361" s="15"/>
      <c r="K361" s="15"/>
      <c r="L361" s="15"/>
      <c r="M361" s="14"/>
      <c r="Q361" s="1" t="s">
        <v>478</v>
      </c>
      <c r="AW361" s="11">
        <f t="shared" si="5"/>
        <v>0</v>
      </c>
      <c r="AY361" s="14"/>
      <c r="AZ361" s="14"/>
      <c r="BA361" s="14"/>
      <c r="BB361" s="14"/>
      <c r="BC361" s="15"/>
      <c r="BD361" s="15"/>
      <c r="BE361" s="15"/>
      <c r="BF361" s="15"/>
      <c r="BG361" s="15"/>
      <c r="BH361" s="15"/>
      <c r="BI361" s="15"/>
      <c r="BJ361" s="15"/>
      <c r="BK361" s="14"/>
    </row>
    <row r="362" spans="1:63" ht="30" customHeight="1" x14ac:dyDescent="0.3">
      <c r="A362" s="14"/>
      <c r="B362" s="14"/>
      <c r="C362" s="14"/>
      <c r="D362" s="14"/>
      <c r="E362" s="15"/>
      <c r="F362" s="15"/>
      <c r="G362" s="15"/>
      <c r="H362" s="15"/>
      <c r="I362" s="15"/>
      <c r="J362" s="15"/>
      <c r="K362" s="15"/>
      <c r="L362" s="15"/>
      <c r="M362" s="14"/>
      <c r="Q362" s="1" t="s">
        <v>478</v>
      </c>
      <c r="AW362" s="11">
        <f t="shared" si="5"/>
        <v>0</v>
      </c>
      <c r="AY362" s="14"/>
      <c r="AZ362" s="14"/>
      <c r="BA362" s="14"/>
      <c r="BB362" s="14"/>
      <c r="BC362" s="15"/>
      <c r="BD362" s="15"/>
      <c r="BE362" s="15"/>
      <c r="BF362" s="15"/>
      <c r="BG362" s="15"/>
      <c r="BH362" s="15"/>
      <c r="BI362" s="15"/>
      <c r="BJ362" s="15"/>
      <c r="BK362" s="14"/>
    </row>
    <row r="363" spans="1:63" ht="30" customHeight="1" x14ac:dyDescent="0.3">
      <c r="A363" s="14"/>
      <c r="B363" s="14"/>
      <c r="C363" s="14"/>
      <c r="D363" s="14"/>
      <c r="E363" s="15"/>
      <c r="F363" s="15"/>
      <c r="G363" s="15"/>
      <c r="H363" s="15"/>
      <c r="I363" s="15"/>
      <c r="J363" s="15"/>
      <c r="K363" s="15"/>
      <c r="L363" s="15"/>
      <c r="M363" s="14"/>
      <c r="Q363" s="1" t="s">
        <v>478</v>
      </c>
      <c r="AW363" s="11">
        <f t="shared" si="5"/>
        <v>0</v>
      </c>
      <c r="AY363" s="14"/>
      <c r="AZ363" s="14"/>
      <c r="BA363" s="14"/>
      <c r="BB363" s="14"/>
      <c r="BC363" s="15"/>
      <c r="BD363" s="15"/>
      <c r="BE363" s="15"/>
      <c r="BF363" s="15"/>
      <c r="BG363" s="15"/>
      <c r="BH363" s="15"/>
      <c r="BI363" s="15"/>
      <c r="BJ363" s="15"/>
      <c r="BK363" s="14"/>
    </row>
    <row r="364" spans="1:63" ht="30" customHeight="1" x14ac:dyDescent="0.3">
      <c r="A364" s="14"/>
      <c r="B364" s="14"/>
      <c r="C364" s="14"/>
      <c r="D364" s="14"/>
      <c r="E364" s="15"/>
      <c r="F364" s="15"/>
      <c r="G364" s="15"/>
      <c r="H364" s="15"/>
      <c r="I364" s="15"/>
      <c r="J364" s="15"/>
      <c r="K364" s="15"/>
      <c r="L364" s="15"/>
      <c r="M364" s="14"/>
      <c r="Q364" s="1" t="s">
        <v>478</v>
      </c>
      <c r="AW364" s="11">
        <f t="shared" si="5"/>
        <v>0</v>
      </c>
      <c r="AY364" s="14"/>
      <c r="AZ364" s="14"/>
      <c r="BA364" s="14"/>
      <c r="BB364" s="14"/>
      <c r="BC364" s="15"/>
      <c r="BD364" s="15"/>
      <c r="BE364" s="15"/>
      <c r="BF364" s="15"/>
      <c r="BG364" s="15"/>
      <c r="BH364" s="15"/>
      <c r="BI364" s="15"/>
      <c r="BJ364" s="15"/>
      <c r="BK364" s="14"/>
    </row>
    <row r="365" spans="1:63" ht="30" customHeight="1" x14ac:dyDescent="0.3">
      <c r="A365" s="14"/>
      <c r="B365" s="14"/>
      <c r="C365" s="14"/>
      <c r="D365" s="14"/>
      <c r="E365" s="15"/>
      <c r="F365" s="15"/>
      <c r="G365" s="15"/>
      <c r="H365" s="15"/>
      <c r="I365" s="15"/>
      <c r="J365" s="15"/>
      <c r="K365" s="15"/>
      <c r="L365" s="15"/>
      <c r="M365" s="14"/>
      <c r="Q365" s="1" t="s">
        <v>478</v>
      </c>
      <c r="AW365" s="11">
        <f t="shared" si="5"/>
        <v>0</v>
      </c>
      <c r="AY365" s="14"/>
      <c r="AZ365" s="14"/>
      <c r="BA365" s="14"/>
      <c r="BB365" s="14"/>
      <c r="BC365" s="15"/>
      <c r="BD365" s="15"/>
      <c r="BE365" s="15"/>
      <c r="BF365" s="15"/>
      <c r="BG365" s="15"/>
      <c r="BH365" s="15"/>
      <c r="BI365" s="15"/>
      <c r="BJ365" s="15"/>
      <c r="BK365" s="14"/>
    </row>
    <row r="366" spans="1:63" ht="30" customHeight="1" x14ac:dyDescent="0.3">
      <c r="A366" s="14"/>
      <c r="B366" s="14"/>
      <c r="C366" s="14"/>
      <c r="D366" s="14"/>
      <c r="E366" s="15"/>
      <c r="F366" s="15"/>
      <c r="G366" s="15"/>
      <c r="H366" s="15"/>
      <c r="I366" s="15"/>
      <c r="J366" s="15"/>
      <c r="K366" s="15"/>
      <c r="L366" s="15"/>
      <c r="M366" s="14"/>
      <c r="Q366" s="1" t="s">
        <v>478</v>
      </c>
      <c r="AW366" s="11">
        <f t="shared" si="5"/>
        <v>0</v>
      </c>
      <c r="AY366" s="14"/>
      <c r="AZ366" s="14"/>
      <c r="BA366" s="14"/>
      <c r="BB366" s="14"/>
      <c r="BC366" s="15"/>
      <c r="BD366" s="15"/>
      <c r="BE366" s="15"/>
      <c r="BF366" s="15"/>
      <c r="BG366" s="15"/>
      <c r="BH366" s="15"/>
      <c r="BI366" s="15"/>
      <c r="BJ366" s="15"/>
      <c r="BK366" s="14"/>
    </row>
    <row r="367" spans="1:63" ht="30" customHeight="1" x14ac:dyDescent="0.3">
      <c r="A367" s="14"/>
      <c r="B367" s="14"/>
      <c r="C367" s="14"/>
      <c r="D367" s="14"/>
      <c r="E367" s="15"/>
      <c r="F367" s="15"/>
      <c r="G367" s="15"/>
      <c r="H367" s="15"/>
      <c r="I367" s="15"/>
      <c r="J367" s="15"/>
      <c r="K367" s="15"/>
      <c r="L367" s="15"/>
      <c r="M367" s="14"/>
      <c r="Q367" s="1" t="s">
        <v>478</v>
      </c>
      <c r="AW367" s="11">
        <f t="shared" si="5"/>
        <v>0</v>
      </c>
      <c r="AY367" s="14"/>
      <c r="AZ367" s="14"/>
      <c r="BA367" s="14"/>
      <c r="BB367" s="14"/>
      <c r="BC367" s="15"/>
      <c r="BD367" s="15"/>
      <c r="BE367" s="15"/>
      <c r="BF367" s="15"/>
      <c r="BG367" s="15"/>
      <c r="BH367" s="15"/>
      <c r="BI367" s="15"/>
      <c r="BJ367" s="15"/>
      <c r="BK367" s="14"/>
    </row>
    <row r="368" spans="1:63" ht="30" customHeight="1" x14ac:dyDescent="0.3">
      <c r="A368" s="14"/>
      <c r="B368" s="14"/>
      <c r="C368" s="14"/>
      <c r="D368" s="14"/>
      <c r="E368" s="15"/>
      <c r="F368" s="15"/>
      <c r="G368" s="15"/>
      <c r="H368" s="15"/>
      <c r="I368" s="15"/>
      <c r="J368" s="15"/>
      <c r="K368" s="15"/>
      <c r="L368" s="15"/>
      <c r="M368" s="14"/>
      <c r="Q368" s="1" t="s">
        <v>478</v>
      </c>
      <c r="AW368" s="11">
        <f t="shared" si="5"/>
        <v>0</v>
      </c>
      <c r="AY368" s="14"/>
      <c r="AZ368" s="14"/>
      <c r="BA368" s="14"/>
      <c r="BB368" s="14"/>
      <c r="BC368" s="15"/>
      <c r="BD368" s="15"/>
      <c r="BE368" s="15"/>
      <c r="BF368" s="15"/>
      <c r="BG368" s="15"/>
      <c r="BH368" s="15"/>
      <c r="BI368" s="15"/>
      <c r="BJ368" s="15"/>
      <c r="BK368" s="14"/>
    </row>
    <row r="369" spans="1:63" ht="30" customHeight="1" x14ac:dyDescent="0.3">
      <c r="A369" s="14"/>
      <c r="B369" s="14"/>
      <c r="C369" s="14"/>
      <c r="D369" s="14"/>
      <c r="E369" s="15"/>
      <c r="F369" s="15"/>
      <c r="G369" s="15"/>
      <c r="H369" s="15"/>
      <c r="I369" s="15"/>
      <c r="J369" s="15"/>
      <c r="K369" s="15"/>
      <c r="L369" s="15"/>
      <c r="M369" s="14"/>
      <c r="Q369" s="1" t="s">
        <v>478</v>
      </c>
      <c r="AW369" s="11">
        <f t="shared" si="5"/>
        <v>0</v>
      </c>
      <c r="AY369" s="14"/>
      <c r="AZ369" s="14"/>
      <c r="BA369" s="14"/>
      <c r="BB369" s="14"/>
      <c r="BC369" s="15"/>
      <c r="BD369" s="15"/>
      <c r="BE369" s="15"/>
      <c r="BF369" s="15"/>
      <c r="BG369" s="15"/>
      <c r="BH369" s="15"/>
      <c r="BI369" s="15"/>
      <c r="BJ369" s="15"/>
      <c r="BK369" s="14"/>
    </row>
    <row r="370" spans="1:63" ht="30" customHeight="1" x14ac:dyDescent="0.3">
      <c r="A370" s="14"/>
      <c r="B370" s="14"/>
      <c r="C370" s="14"/>
      <c r="D370" s="14"/>
      <c r="E370" s="15"/>
      <c r="F370" s="15"/>
      <c r="G370" s="15"/>
      <c r="H370" s="15"/>
      <c r="I370" s="15"/>
      <c r="J370" s="15"/>
      <c r="K370" s="15"/>
      <c r="L370" s="15"/>
      <c r="M370" s="14"/>
      <c r="Q370" s="1" t="s">
        <v>478</v>
      </c>
      <c r="AW370" s="11">
        <f t="shared" si="5"/>
        <v>0</v>
      </c>
      <c r="AY370" s="14"/>
      <c r="AZ370" s="14"/>
      <c r="BA370" s="14"/>
      <c r="BB370" s="14"/>
      <c r="BC370" s="15"/>
      <c r="BD370" s="15"/>
      <c r="BE370" s="15"/>
      <c r="BF370" s="15"/>
      <c r="BG370" s="15"/>
      <c r="BH370" s="15"/>
      <c r="BI370" s="15"/>
      <c r="BJ370" s="15"/>
      <c r="BK370" s="14"/>
    </row>
    <row r="371" spans="1:63" ht="30" customHeight="1" x14ac:dyDescent="0.3">
      <c r="A371" s="16" t="s">
        <v>79</v>
      </c>
      <c r="B371" s="14"/>
      <c r="C371" s="14"/>
      <c r="D371" s="14"/>
      <c r="E371" s="15"/>
      <c r="F371" s="15"/>
      <c r="G371" s="15"/>
      <c r="H371" s="15"/>
      <c r="I371" s="15"/>
      <c r="J371" s="15"/>
      <c r="K371" s="15"/>
      <c r="L371" s="15"/>
      <c r="M371" s="14"/>
      <c r="N371" t="s">
        <v>80</v>
      </c>
      <c r="AW371" s="11">
        <f t="shared" si="5"/>
        <v>0</v>
      </c>
      <c r="AY371" s="16" t="s">
        <v>79</v>
      </c>
      <c r="AZ371" s="14"/>
      <c r="BA371" s="14"/>
      <c r="BB371" s="14"/>
      <c r="BC371" s="15"/>
      <c r="BD371" s="15"/>
      <c r="BE371" s="15"/>
      <c r="BF371" s="15"/>
      <c r="BG371" s="15"/>
      <c r="BH371" s="15"/>
      <c r="BI371" s="15"/>
      <c r="BJ371" s="15"/>
      <c r="BK371" s="14"/>
    </row>
    <row r="372" spans="1:63" ht="30" customHeight="1" x14ac:dyDescent="0.3">
      <c r="A372" s="16" t="s">
        <v>485</v>
      </c>
      <c r="B372" s="16" t="s">
        <v>52</v>
      </c>
      <c r="C372" s="14"/>
      <c r="D372" s="14"/>
      <c r="E372" s="15"/>
      <c r="F372" s="15"/>
      <c r="G372" s="15"/>
      <c r="H372" s="15"/>
      <c r="I372" s="15"/>
      <c r="J372" s="15"/>
      <c r="K372" s="15"/>
      <c r="L372" s="15"/>
      <c r="M372" s="14"/>
      <c r="N372" s="3"/>
      <c r="O372" s="3"/>
      <c r="P372" s="3"/>
      <c r="Q372" s="2" t="s">
        <v>486</v>
      </c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11">
        <f t="shared" si="5"/>
        <v>0</v>
      </c>
      <c r="AY372" s="16" t="s">
        <v>485</v>
      </c>
      <c r="AZ372" s="16" t="s">
        <v>52</v>
      </c>
      <c r="BA372" s="14"/>
      <c r="BB372" s="14"/>
      <c r="BC372" s="15"/>
      <c r="BD372" s="15"/>
      <c r="BE372" s="15"/>
      <c r="BF372" s="15"/>
      <c r="BG372" s="15"/>
      <c r="BH372" s="15"/>
      <c r="BI372" s="15"/>
      <c r="BJ372" s="15"/>
      <c r="BK372" s="14"/>
    </row>
    <row r="373" spans="1:63" ht="30" customHeight="1" x14ac:dyDescent="0.3">
      <c r="A373" s="16" t="s">
        <v>255</v>
      </c>
      <c r="B373" s="16" t="s">
        <v>256</v>
      </c>
      <c r="C373" s="16" t="s">
        <v>70</v>
      </c>
      <c r="D373" s="14"/>
      <c r="E373" s="15"/>
      <c r="F373" s="15"/>
      <c r="G373" s="15"/>
      <c r="H373" s="15"/>
      <c r="I373" s="15"/>
      <c r="J373" s="15"/>
      <c r="K373" s="15"/>
      <c r="L373" s="15"/>
      <c r="M373" s="16" t="s">
        <v>257</v>
      </c>
      <c r="N373" s="2" t="s">
        <v>258</v>
      </c>
      <c r="O373" s="2" t="s">
        <v>52</v>
      </c>
      <c r="P373" s="2" t="s">
        <v>52</v>
      </c>
      <c r="Q373" s="2" t="s">
        <v>486</v>
      </c>
      <c r="R373" s="2" t="s">
        <v>65</v>
      </c>
      <c r="S373" s="2" t="s">
        <v>66</v>
      </c>
      <c r="T373" s="2" t="s">
        <v>66</v>
      </c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2" t="s">
        <v>52</v>
      </c>
      <c r="AS373" s="2" t="s">
        <v>52</v>
      </c>
      <c r="AT373" s="3"/>
      <c r="AU373" s="2" t="s">
        <v>487</v>
      </c>
      <c r="AV373" s="3">
        <v>119</v>
      </c>
      <c r="AW373" s="11">
        <f t="shared" si="5"/>
        <v>0</v>
      </c>
      <c r="AY373" s="16" t="s">
        <v>255</v>
      </c>
      <c r="AZ373" s="16" t="s">
        <v>256</v>
      </c>
      <c r="BA373" s="16" t="s">
        <v>70</v>
      </c>
      <c r="BB373" s="14"/>
      <c r="BC373" s="15"/>
      <c r="BD373" s="15"/>
      <c r="BE373" s="15"/>
      <c r="BF373" s="15"/>
      <c r="BG373" s="15"/>
      <c r="BH373" s="15"/>
      <c r="BI373" s="15"/>
      <c r="BJ373" s="15"/>
      <c r="BK373" s="16"/>
    </row>
    <row r="374" spans="1:63" ht="30" customHeight="1" x14ac:dyDescent="0.3">
      <c r="A374" s="14"/>
      <c r="B374" s="14"/>
      <c r="C374" s="14"/>
      <c r="D374" s="14"/>
      <c r="E374" s="15"/>
      <c r="F374" s="15"/>
      <c r="G374" s="15"/>
      <c r="H374" s="15"/>
      <c r="I374" s="15"/>
      <c r="J374" s="15"/>
      <c r="K374" s="15"/>
      <c r="L374" s="15"/>
      <c r="M374" s="14"/>
      <c r="Q374" s="1" t="s">
        <v>486</v>
      </c>
      <c r="AW374" s="11">
        <f t="shared" si="5"/>
        <v>0</v>
      </c>
      <c r="AY374" s="14"/>
      <c r="AZ374" s="14"/>
      <c r="BA374" s="14"/>
      <c r="BB374" s="14"/>
      <c r="BC374" s="15"/>
      <c r="BD374" s="15"/>
      <c r="BE374" s="15"/>
      <c r="BF374" s="15"/>
      <c r="BG374" s="15"/>
      <c r="BH374" s="15"/>
      <c r="BI374" s="15"/>
      <c r="BJ374" s="15"/>
      <c r="BK374" s="14"/>
    </row>
    <row r="375" spans="1:63" ht="30" customHeight="1" x14ac:dyDescent="0.3">
      <c r="A375" s="14"/>
      <c r="B375" s="14"/>
      <c r="C375" s="14"/>
      <c r="D375" s="14"/>
      <c r="E375" s="15"/>
      <c r="F375" s="15"/>
      <c r="G375" s="15"/>
      <c r="H375" s="15"/>
      <c r="I375" s="15"/>
      <c r="J375" s="15"/>
      <c r="K375" s="15"/>
      <c r="L375" s="15"/>
      <c r="M375" s="14"/>
      <c r="Q375" s="1" t="s">
        <v>486</v>
      </c>
      <c r="AW375" s="11">
        <f t="shared" si="5"/>
        <v>0</v>
      </c>
      <c r="AY375" s="14"/>
      <c r="AZ375" s="14"/>
      <c r="BA375" s="14"/>
      <c r="BB375" s="14"/>
      <c r="BC375" s="15"/>
      <c r="BD375" s="15"/>
      <c r="BE375" s="15"/>
      <c r="BF375" s="15"/>
      <c r="BG375" s="15"/>
      <c r="BH375" s="15"/>
      <c r="BI375" s="15"/>
      <c r="BJ375" s="15"/>
      <c r="BK375" s="14"/>
    </row>
    <row r="376" spans="1:63" ht="30" customHeight="1" x14ac:dyDescent="0.3">
      <c r="A376" s="14"/>
      <c r="B376" s="14"/>
      <c r="C376" s="14"/>
      <c r="D376" s="14"/>
      <c r="E376" s="15"/>
      <c r="F376" s="15"/>
      <c r="G376" s="15"/>
      <c r="H376" s="15"/>
      <c r="I376" s="15"/>
      <c r="J376" s="15"/>
      <c r="K376" s="15"/>
      <c r="L376" s="15"/>
      <c r="M376" s="14"/>
      <c r="Q376" s="1" t="s">
        <v>486</v>
      </c>
      <c r="AW376" s="11">
        <f t="shared" si="5"/>
        <v>0</v>
      </c>
      <c r="AY376" s="14"/>
      <c r="AZ376" s="14"/>
      <c r="BA376" s="14"/>
      <c r="BB376" s="14"/>
      <c r="BC376" s="15"/>
      <c r="BD376" s="15"/>
      <c r="BE376" s="15"/>
      <c r="BF376" s="15"/>
      <c r="BG376" s="15"/>
      <c r="BH376" s="15"/>
      <c r="BI376" s="15"/>
      <c r="BJ376" s="15"/>
      <c r="BK376" s="14"/>
    </row>
    <row r="377" spans="1:63" ht="30" customHeight="1" x14ac:dyDescent="0.3">
      <c r="A377" s="14"/>
      <c r="B377" s="14"/>
      <c r="C377" s="14"/>
      <c r="D377" s="14"/>
      <c r="E377" s="15"/>
      <c r="F377" s="15"/>
      <c r="G377" s="15"/>
      <c r="H377" s="15"/>
      <c r="I377" s="15"/>
      <c r="J377" s="15"/>
      <c r="K377" s="15"/>
      <c r="L377" s="15"/>
      <c r="M377" s="14"/>
      <c r="Q377" s="1" t="s">
        <v>486</v>
      </c>
      <c r="AW377" s="11">
        <f t="shared" si="5"/>
        <v>0</v>
      </c>
      <c r="AY377" s="14"/>
      <c r="AZ377" s="14"/>
      <c r="BA377" s="14"/>
      <c r="BB377" s="14"/>
      <c r="BC377" s="15"/>
      <c r="BD377" s="15"/>
      <c r="BE377" s="15"/>
      <c r="BF377" s="15"/>
      <c r="BG377" s="15"/>
      <c r="BH377" s="15"/>
      <c r="BI377" s="15"/>
      <c r="BJ377" s="15"/>
      <c r="BK377" s="14"/>
    </row>
    <row r="378" spans="1:63" ht="30" customHeight="1" x14ac:dyDescent="0.3">
      <c r="A378" s="14"/>
      <c r="B378" s="14"/>
      <c r="C378" s="14"/>
      <c r="D378" s="14"/>
      <c r="E378" s="15"/>
      <c r="F378" s="15"/>
      <c r="G378" s="15"/>
      <c r="H378" s="15"/>
      <c r="I378" s="15"/>
      <c r="J378" s="15"/>
      <c r="K378" s="15"/>
      <c r="L378" s="15"/>
      <c r="M378" s="14"/>
      <c r="Q378" s="1" t="s">
        <v>486</v>
      </c>
      <c r="AW378" s="11">
        <f t="shared" si="5"/>
        <v>0</v>
      </c>
      <c r="AY378" s="14"/>
      <c r="AZ378" s="14"/>
      <c r="BA378" s="14"/>
      <c r="BB378" s="14"/>
      <c r="BC378" s="15"/>
      <c r="BD378" s="15"/>
      <c r="BE378" s="15"/>
      <c r="BF378" s="15"/>
      <c r="BG378" s="15"/>
      <c r="BH378" s="15"/>
      <c r="BI378" s="15"/>
      <c r="BJ378" s="15"/>
      <c r="BK378" s="14"/>
    </row>
    <row r="379" spans="1:63" ht="30" customHeight="1" x14ac:dyDescent="0.3">
      <c r="A379" s="14"/>
      <c r="B379" s="14"/>
      <c r="C379" s="14"/>
      <c r="D379" s="14"/>
      <c r="E379" s="15"/>
      <c r="F379" s="15"/>
      <c r="G379" s="15"/>
      <c r="H379" s="15"/>
      <c r="I379" s="15"/>
      <c r="J379" s="15"/>
      <c r="K379" s="15"/>
      <c r="L379" s="15"/>
      <c r="M379" s="14"/>
      <c r="Q379" s="1" t="s">
        <v>486</v>
      </c>
      <c r="AW379" s="11">
        <f t="shared" si="5"/>
        <v>0</v>
      </c>
      <c r="AY379" s="14"/>
      <c r="AZ379" s="14"/>
      <c r="BA379" s="14"/>
      <c r="BB379" s="14"/>
      <c r="BC379" s="15"/>
      <c r="BD379" s="15"/>
      <c r="BE379" s="15"/>
      <c r="BF379" s="15"/>
      <c r="BG379" s="15"/>
      <c r="BH379" s="15"/>
      <c r="BI379" s="15"/>
      <c r="BJ379" s="15"/>
      <c r="BK379" s="14"/>
    </row>
    <row r="380" spans="1:63" ht="30" customHeight="1" x14ac:dyDescent="0.3">
      <c r="A380" s="14"/>
      <c r="B380" s="14"/>
      <c r="C380" s="14"/>
      <c r="D380" s="14"/>
      <c r="E380" s="15"/>
      <c r="F380" s="15"/>
      <c r="G380" s="15"/>
      <c r="H380" s="15"/>
      <c r="I380" s="15"/>
      <c r="J380" s="15"/>
      <c r="K380" s="15"/>
      <c r="L380" s="15"/>
      <c r="M380" s="14"/>
      <c r="Q380" s="1" t="s">
        <v>486</v>
      </c>
      <c r="AW380" s="11">
        <f t="shared" si="5"/>
        <v>0</v>
      </c>
      <c r="AY380" s="14"/>
      <c r="AZ380" s="14"/>
      <c r="BA380" s="14"/>
      <c r="BB380" s="14"/>
      <c r="BC380" s="15"/>
      <c r="BD380" s="15"/>
      <c r="BE380" s="15"/>
      <c r="BF380" s="15"/>
      <c r="BG380" s="15"/>
      <c r="BH380" s="15"/>
      <c r="BI380" s="15"/>
      <c r="BJ380" s="15"/>
      <c r="BK380" s="14"/>
    </row>
    <row r="381" spans="1:63" ht="30" customHeight="1" x14ac:dyDescent="0.3">
      <c r="A381" s="14"/>
      <c r="B381" s="14"/>
      <c r="C381" s="14"/>
      <c r="D381" s="14"/>
      <c r="E381" s="15"/>
      <c r="F381" s="15"/>
      <c r="G381" s="15"/>
      <c r="H381" s="15"/>
      <c r="I381" s="15"/>
      <c r="J381" s="15"/>
      <c r="K381" s="15"/>
      <c r="L381" s="15"/>
      <c r="M381" s="14"/>
      <c r="Q381" s="1" t="s">
        <v>486</v>
      </c>
      <c r="AW381" s="11">
        <f t="shared" si="5"/>
        <v>0</v>
      </c>
      <c r="AY381" s="14"/>
      <c r="AZ381" s="14"/>
      <c r="BA381" s="14"/>
      <c r="BB381" s="14"/>
      <c r="BC381" s="15"/>
      <c r="BD381" s="15"/>
      <c r="BE381" s="15"/>
      <c r="BF381" s="15"/>
      <c r="BG381" s="15"/>
      <c r="BH381" s="15"/>
      <c r="BI381" s="15"/>
      <c r="BJ381" s="15"/>
      <c r="BK381" s="14"/>
    </row>
    <row r="382" spans="1:63" ht="30" customHeight="1" x14ac:dyDescent="0.3">
      <c r="A382" s="14"/>
      <c r="B382" s="14"/>
      <c r="C382" s="14"/>
      <c r="D382" s="14"/>
      <c r="E382" s="15"/>
      <c r="F382" s="15"/>
      <c r="G382" s="15"/>
      <c r="H382" s="15"/>
      <c r="I382" s="15"/>
      <c r="J382" s="15"/>
      <c r="K382" s="15"/>
      <c r="L382" s="15"/>
      <c r="M382" s="14"/>
      <c r="Q382" s="1" t="s">
        <v>486</v>
      </c>
      <c r="AW382" s="11">
        <f t="shared" si="5"/>
        <v>0</v>
      </c>
      <c r="AY382" s="14"/>
      <c r="AZ382" s="14"/>
      <c r="BA382" s="14"/>
      <c r="BB382" s="14"/>
      <c r="BC382" s="15"/>
      <c r="BD382" s="15"/>
      <c r="BE382" s="15"/>
      <c r="BF382" s="15"/>
      <c r="BG382" s="15"/>
      <c r="BH382" s="15"/>
      <c r="BI382" s="15"/>
      <c r="BJ382" s="15"/>
      <c r="BK382" s="14"/>
    </row>
    <row r="383" spans="1:63" ht="30" customHeight="1" x14ac:dyDescent="0.3">
      <c r="A383" s="14"/>
      <c r="B383" s="14"/>
      <c r="C383" s="14"/>
      <c r="D383" s="14"/>
      <c r="E383" s="15"/>
      <c r="F383" s="15"/>
      <c r="G383" s="15"/>
      <c r="H383" s="15"/>
      <c r="I383" s="15"/>
      <c r="J383" s="15"/>
      <c r="K383" s="15"/>
      <c r="L383" s="15"/>
      <c r="M383" s="14"/>
      <c r="Q383" s="1" t="s">
        <v>486</v>
      </c>
      <c r="AW383" s="11">
        <f t="shared" si="5"/>
        <v>0</v>
      </c>
      <c r="AY383" s="14"/>
      <c r="AZ383" s="14"/>
      <c r="BA383" s="14"/>
      <c r="BB383" s="14"/>
      <c r="BC383" s="15"/>
      <c r="BD383" s="15"/>
      <c r="BE383" s="15"/>
      <c r="BF383" s="15"/>
      <c r="BG383" s="15"/>
      <c r="BH383" s="15"/>
      <c r="BI383" s="15"/>
      <c r="BJ383" s="15"/>
      <c r="BK383" s="14"/>
    </row>
    <row r="384" spans="1:63" ht="30" customHeight="1" x14ac:dyDescent="0.3">
      <c r="A384" s="14"/>
      <c r="B384" s="14"/>
      <c r="C384" s="14"/>
      <c r="D384" s="14"/>
      <c r="E384" s="15"/>
      <c r="F384" s="15"/>
      <c r="G384" s="15"/>
      <c r="H384" s="15"/>
      <c r="I384" s="15"/>
      <c r="J384" s="15"/>
      <c r="K384" s="15"/>
      <c r="L384" s="15"/>
      <c r="M384" s="14"/>
      <c r="Q384" s="1" t="s">
        <v>486</v>
      </c>
      <c r="AW384" s="11">
        <f t="shared" si="5"/>
        <v>0</v>
      </c>
      <c r="AY384" s="14"/>
      <c r="AZ384" s="14"/>
      <c r="BA384" s="14"/>
      <c r="BB384" s="14"/>
      <c r="BC384" s="15"/>
      <c r="BD384" s="15"/>
      <c r="BE384" s="15"/>
      <c r="BF384" s="15"/>
      <c r="BG384" s="15"/>
      <c r="BH384" s="15"/>
      <c r="BI384" s="15"/>
      <c r="BJ384" s="15"/>
      <c r="BK384" s="14"/>
    </row>
    <row r="385" spans="1:63" ht="30" customHeight="1" x14ac:dyDescent="0.3">
      <c r="A385" s="14"/>
      <c r="B385" s="14"/>
      <c r="C385" s="14"/>
      <c r="D385" s="14"/>
      <c r="E385" s="15"/>
      <c r="F385" s="15"/>
      <c r="G385" s="15"/>
      <c r="H385" s="15"/>
      <c r="I385" s="15"/>
      <c r="J385" s="15"/>
      <c r="K385" s="15"/>
      <c r="L385" s="15"/>
      <c r="M385" s="14"/>
      <c r="Q385" s="1" t="s">
        <v>486</v>
      </c>
      <c r="AW385" s="11">
        <f t="shared" si="5"/>
        <v>0</v>
      </c>
      <c r="AY385" s="14"/>
      <c r="AZ385" s="14"/>
      <c r="BA385" s="14"/>
      <c r="BB385" s="14"/>
      <c r="BC385" s="15"/>
      <c r="BD385" s="15"/>
      <c r="BE385" s="15"/>
      <c r="BF385" s="15"/>
      <c r="BG385" s="15"/>
      <c r="BH385" s="15"/>
      <c r="BI385" s="15"/>
      <c r="BJ385" s="15"/>
      <c r="BK385" s="14"/>
    </row>
    <row r="386" spans="1:63" ht="30" customHeight="1" x14ac:dyDescent="0.3">
      <c r="A386" s="14"/>
      <c r="B386" s="14"/>
      <c r="C386" s="14"/>
      <c r="D386" s="14"/>
      <c r="E386" s="15"/>
      <c r="F386" s="15"/>
      <c r="G386" s="15"/>
      <c r="H386" s="15"/>
      <c r="I386" s="15"/>
      <c r="J386" s="15"/>
      <c r="K386" s="15"/>
      <c r="L386" s="15"/>
      <c r="M386" s="14"/>
      <c r="Q386" s="1" t="s">
        <v>486</v>
      </c>
      <c r="AW386" s="11">
        <f t="shared" si="5"/>
        <v>0</v>
      </c>
      <c r="AY386" s="14"/>
      <c r="AZ386" s="14"/>
      <c r="BA386" s="14"/>
      <c r="BB386" s="14"/>
      <c r="BC386" s="15"/>
      <c r="BD386" s="15"/>
      <c r="BE386" s="15"/>
      <c r="BF386" s="15"/>
      <c r="BG386" s="15"/>
      <c r="BH386" s="15"/>
      <c r="BI386" s="15"/>
      <c r="BJ386" s="15"/>
      <c r="BK386" s="14"/>
    </row>
    <row r="387" spans="1:63" ht="30" customHeight="1" x14ac:dyDescent="0.3">
      <c r="A387" s="14"/>
      <c r="B387" s="14"/>
      <c r="C387" s="14"/>
      <c r="D387" s="14"/>
      <c r="E387" s="15"/>
      <c r="F387" s="15"/>
      <c r="G387" s="15"/>
      <c r="H387" s="15"/>
      <c r="I387" s="15"/>
      <c r="J387" s="15"/>
      <c r="K387" s="15"/>
      <c r="L387" s="15"/>
      <c r="M387" s="14"/>
      <c r="Q387" s="1" t="s">
        <v>486</v>
      </c>
      <c r="AW387" s="11">
        <f t="shared" si="5"/>
        <v>0</v>
      </c>
      <c r="AY387" s="14"/>
      <c r="AZ387" s="14"/>
      <c r="BA387" s="14"/>
      <c r="BB387" s="14"/>
      <c r="BC387" s="15"/>
      <c r="BD387" s="15"/>
      <c r="BE387" s="15"/>
      <c r="BF387" s="15"/>
      <c r="BG387" s="15"/>
      <c r="BH387" s="15"/>
      <c r="BI387" s="15"/>
      <c r="BJ387" s="15"/>
      <c r="BK387" s="14"/>
    </row>
    <row r="388" spans="1:63" ht="30" customHeight="1" x14ac:dyDescent="0.3">
      <c r="A388" s="14"/>
      <c r="B388" s="14"/>
      <c r="C388" s="14"/>
      <c r="D388" s="14"/>
      <c r="E388" s="15"/>
      <c r="F388" s="15"/>
      <c r="G388" s="15"/>
      <c r="H388" s="15"/>
      <c r="I388" s="15"/>
      <c r="J388" s="15"/>
      <c r="K388" s="15"/>
      <c r="L388" s="15"/>
      <c r="M388" s="14"/>
      <c r="Q388" s="1" t="s">
        <v>486</v>
      </c>
      <c r="AW388" s="11">
        <f t="shared" si="5"/>
        <v>0</v>
      </c>
      <c r="AY388" s="14"/>
      <c r="AZ388" s="14"/>
      <c r="BA388" s="14"/>
      <c r="BB388" s="14"/>
      <c r="BC388" s="15"/>
      <c r="BD388" s="15"/>
      <c r="BE388" s="15"/>
      <c r="BF388" s="15"/>
      <c r="BG388" s="15"/>
      <c r="BH388" s="15"/>
      <c r="BI388" s="15"/>
      <c r="BJ388" s="15"/>
      <c r="BK388" s="14"/>
    </row>
    <row r="389" spans="1:63" ht="30" customHeight="1" x14ac:dyDescent="0.3">
      <c r="A389" s="14"/>
      <c r="B389" s="14"/>
      <c r="C389" s="14"/>
      <c r="D389" s="14"/>
      <c r="E389" s="15"/>
      <c r="F389" s="15"/>
      <c r="G389" s="15"/>
      <c r="H389" s="15"/>
      <c r="I389" s="15"/>
      <c r="J389" s="15"/>
      <c r="K389" s="15"/>
      <c r="L389" s="15"/>
      <c r="M389" s="14"/>
      <c r="Q389" s="1" t="s">
        <v>486</v>
      </c>
      <c r="AW389" s="11">
        <f t="shared" si="5"/>
        <v>0</v>
      </c>
      <c r="AY389" s="14"/>
      <c r="AZ389" s="14"/>
      <c r="BA389" s="14"/>
      <c r="BB389" s="14"/>
      <c r="BC389" s="15"/>
      <c r="BD389" s="15"/>
      <c r="BE389" s="15"/>
      <c r="BF389" s="15"/>
      <c r="BG389" s="15"/>
      <c r="BH389" s="15"/>
      <c r="BI389" s="15"/>
      <c r="BJ389" s="15"/>
      <c r="BK389" s="14"/>
    </row>
    <row r="390" spans="1:63" ht="30" customHeight="1" x14ac:dyDescent="0.3">
      <c r="A390" s="14"/>
      <c r="B390" s="14"/>
      <c r="C390" s="14"/>
      <c r="D390" s="14"/>
      <c r="E390" s="15"/>
      <c r="F390" s="15"/>
      <c r="G390" s="15"/>
      <c r="H390" s="15"/>
      <c r="I390" s="15"/>
      <c r="J390" s="15"/>
      <c r="K390" s="15"/>
      <c r="L390" s="15"/>
      <c r="M390" s="14"/>
      <c r="Q390" s="1" t="s">
        <v>486</v>
      </c>
      <c r="AW390" s="11">
        <f t="shared" ref="AW390:AW453" si="6">+L390-BJ390</f>
        <v>0</v>
      </c>
      <c r="AY390" s="14"/>
      <c r="AZ390" s="14"/>
      <c r="BA390" s="14"/>
      <c r="BB390" s="14"/>
      <c r="BC390" s="15"/>
      <c r="BD390" s="15"/>
      <c r="BE390" s="15"/>
      <c r="BF390" s="15"/>
      <c r="BG390" s="15"/>
      <c r="BH390" s="15"/>
      <c r="BI390" s="15"/>
      <c r="BJ390" s="15"/>
      <c r="BK390" s="14"/>
    </row>
    <row r="391" spans="1:63" ht="30" customHeight="1" x14ac:dyDescent="0.3">
      <c r="A391" s="14"/>
      <c r="B391" s="14"/>
      <c r="C391" s="14"/>
      <c r="D391" s="14"/>
      <c r="E391" s="15"/>
      <c r="F391" s="15"/>
      <c r="G391" s="15"/>
      <c r="H391" s="15"/>
      <c r="I391" s="15"/>
      <c r="J391" s="15"/>
      <c r="K391" s="15"/>
      <c r="L391" s="15"/>
      <c r="M391" s="14"/>
      <c r="Q391" s="1" t="s">
        <v>486</v>
      </c>
      <c r="AW391" s="11">
        <f t="shared" si="6"/>
        <v>0</v>
      </c>
      <c r="AY391" s="14"/>
      <c r="AZ391" s="14"/>
      <c r="BA391" s="14"/>
      <c r="BB391" s="14"/>
      <c r="BC391" s="15"/>
      <c r="BD391" s="15"/>
      <c r="BE391" s="15"/>
      <c r="BF391" s="15"/>
      <c r="BG391" s="15"/>
      <c r="BH391" s="15"/>
      <c r="BI391" s="15"/>
      <c r="BJ391" s="15"/>
      <c r="BK391" s="14"/>
    </row>
    <row r="392" spans="1:63" ht="30" customHeight="1" x14ac:dyDescent="0.3">
      <c r="A392" s="14"/>
      <c r="B392" s="14"/>
      <c r="C392" s="14"/>
      <c r="D392" s="14"/>
      <c r="E392" s="15"/>
      <c r="F392" s="15"/>
      <c r="G392" s="15"/>
      <c r="H392" s="15"/>
      <c r="I392" s="15"/>
      <c r="J392" s="15"/>
      <c r="K392" s="15"/>
      <c r="L392" s="15"/>
      <c r="M392" s="14"/>
      <c r="Q392" s="1" t="s">
        <v>486</v>
      </c>
      <c r="AW392" s="11">
        <f t="shared" si="6"/>
        <v>0</v>
      </c>
      <c r="AY392" s="14"/>
      <c r="AZ392" s="14"/>
      <c r="BA392" s="14"/>
      <c r="BB392" s="14"/>
      <c r="BC392" s="15"/>
      <c r="BD392" s="15"/>
      <c r="BE392" s="15"/>
      <c r="BF392" s="15"/>
      <c r="BG392" s="15"/>
      <c r="BH392" s="15"/>
      <c r="BI392" s="15"/>
      <c r="BJ392" s="15"/>
      <c r="BK392" s="14"/>
    </row>
    <row r="393" spans="1:63" ht="30" customHeight="1" x14ac:dyDescent="0.3">
      <c r="A393" s="14"/>
      <c r="B393" s="14"/>
      <c r="C393" s="14"/>
      <c r="D393" s="14"/>
      <c r="E393" s="15"/>
      <c r="F393" s="15"/>
      <c r="G393" s="15"/>
      <c r="H393" s="15"/>
      <c r="I393" s="15"/>
      <c r="J393" s="15"/>
      <c r="K393" s="15"/>
      <c r="L393" s="15"/>
      <c r="M393" s="14"/>
      <c r="Q393" s="1" t="s">
        <v>486</v>
      </c>
      <c r="AW393" s="11">
        <f t="shared" si="6"/>
        <v>0</v>
      </c>
      <c r="AY393" s="14"/>
      <c r="AZ393" s="14"/>
      <c r="BA393" s="14"/>
      <c r="BB393" s="14"/>
      <c r="BC393" s="15"/>
      <c r="BD393" s="15"/>
      <c r="BE393" s="15"/>
      <c r="BF393" s="15"/>
      <c r="BG393" s="15"/>
      <c r="BH393" s="15"/>
      <c r="BI393" s="15"/>
      <c r="BJ393" s="15"/>
      <c r="BK393" s="14"/>
    </row>
    <row r="394" spans="1:63" ht="30" customHeight="1" x14ac:dyDescent="0.3">
      <c r="A394" s="16" t="s">
        <v>79</v>
      </c>
      <c r="B394" s="14"/>
      <c r="C394" s="14"/>
      <c r="D394" s="14"/>
      <c r="E394" s="15"/>
      <c r="F394" s="15"/>
      <c r="G394" s="15"/>
      <c r="H394" s="15"/>
      <c r="I394" s="15"/>
      <c r="J394" s="15"/>
      <c r="K394" s="15"/>
      <c r="L394" s="15"/>
      <c r="M394" s="14"/>
      <c r="N394" t="s">
        <v>80</v>
      </c>
      <c r="AW394" s="11">
        <f t="shared" si="6"/>
        <v>0</v>
      </c>
      <c r="AY394" s="16" t="s">
        <v>79</v>
      </c>
      <c r="AZ394" s="14"/>
      <c r="BA394" s="14"/>
      <c r="BB394" s="14"/>
      <c r="BC394" s="15"/>
      <c r="BD394" s="15"/>
      <c r="BE394" s="15"/>
      <c r="BF394" s="15"/>
      <c r="BG394" s="15"/>
      <c r="BH394" s="15"/>
      <c r="BI394" s="15"/>
      <c r="BJ394" s="15"/>
      <c r="BK394" s="14"/>
    </row>
    <row r="395" spans="1:63" ht="30" customHeight="1" x14ac:dyDescent="0.3">
      <c r="A395" s="16" t="s">
        <v>488</v>
      </c>
      <c r="B395" s="16" t="s">
        <v>52</v>
      </c>
      <c r="C395" s="14"/>
      <c r="D395" s="14"/>
      <c r="E395" s="15"/>
      <c r="F395" s="15"/>
      <c r="G395" s="15"/>
      <c r="H395" s="15"/>
      <c r="I395" s="15"/>
      <c r="J395" s="15"/>
      <c r="K395" s="15"/>
      <c r="L395" s="15"/>
      <c r="M395" s="14"/>
      <c r="N395" s="3"/>
      <c r="O395" s="3"/>
      <c r="P395" s="3"/>
      <c r="Q395" s="2" t="s">
        <v>489</v>
      </c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11">
        <f t="shared" si="6"/>
        <v>0</v>
      </c>
      <c r="AY395" s="16" t="s">
        <v>488</v>
      </c>
      <c r="AZ395" s="16" t="s">
        <v>52</v>
      </c>
      <c r="BA395" s="14"/>
      <c r="BB395" s="14"/>
      <c r="BC395" s="15"/>
      <c r="BD395" s="15"/>
      <c r="BE395" s="15"/>
      <c r="BF395" s="15"/>
      <c r="BG395" s="15"/>
      <c r="BH395" s="15"/>
      <c r="BI395" s="15"/>
      <c r="BJ395" s="15"/>
      <c r="BK395" s="14"/>
    </row>
    <row r="396" spans="1:63" ht="30" customHeight="1" x14ac:dyDescent="0.3">
      <c r="A396" s="16" t="s">
        <v>490</v>
      </c>
      <c r="B396" s="16" t="s">
        <v>268</v>
      </c>
      <c r="C396" s="16" t="s">
        <v>111</v>
      </c>
      <c r="D396" s="14"/>
      <c r="E396" s="15"/>
      <c r="F396" s="15"/>
      <c r="G396" s="15"/>
      <c r="H396" s="15"/>
      <c r="I396" s="15"/>
      <c r="J396" s="15"/>
      <c r="K396" s="15"/>
      <c r="L396" s="15"/>
      <c r="M396" s="16" t="s">
        <v>491</v>
      </c>
      <c r="N396" s="2" t="s">
        <v>492</v>
      </c>
      <c r="O396" s="2" t="s">
        <v>52</v>
      </c>
      <c r="P396" s="2" t="s">
        <v>52</v>
      </c>
      <c r="Q396" s="2" t="s">
        <v>489</v>
      </c>
      <c r="R396" s="2" t="s">
        <v>65</v>
      </c>
      <c r="S396" s="2" t="s">
        <v>66</v>
      </c>
      <c r="T396" s="2" t="s">
        <v>66</v>
      </c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2" t="s">
        <v>52</v>
      </c>
      <c r="AS396" s="2" t="s">
        <v>52</v>
      </c>
      <c r="AT396" s="3"/>
      <c r="AU396" s="2" t="s">
        <v>493</v>
      </c>
      <c r="AV396" s="3">
        <v>125</v>
      </c>
      <c r="AW396" s="11">
        <f t="shared" si="6"/>
        <v>0</v>
      </c>
      <c r="AY396" s="16" t="s">
        <v>490</v>
      </c>
      <c r="AZ396" s="16" t="s">
        <v>268</v>
      </c>
      <c r="BA396" s="16" t="s">
        <v>111</v>
      </c>
      <c r="BB396" s="14"/>
      <c r="BC396" s="15"/>
      <c r="BD396" s="15"/>
      <c r="BE396" s="15"/>
      <c r="BF396" s="15"/>
      <c r="BG396" s="15"/>
      <c r="BH396" s="15"/>
      <c r="BI396" s="15"/>
      <c r="BJ396" s="15"/>
      <c r="BK396" s="16"/>
    </row>
    <row r="397" spans="1:63" ht="30" customHeight="1" x14ac:dyDescent="0.3">
      <c r="A397" s="16" t="s">
        <v>494</v>
      </c>
      <c r="B397" s="16" t="s">
        <v>495</v>
      </c>
      <c r="C397" s="16" t="s">
        <v>111</v>
      </c>
      <c r="D397" s="14"/>
      <c r="E397" s="15"/>
      <c r="F397" s="15"/>
      <c r="G397" s="15"/>
      <c r="H397" s="15"/>
      <c r="I397" s="15"/>
      <c r="J397" s="15"/>
      <c r="K397" s="15"/>
      <c r="L397" s="15"/>
      <c r="M397" s="16" t="s">
        <v>496</v>
      </c>
      <c r="N397" s="2" t="s">
        <v>497</v>
      </c>
      <c r="O397" s="2" t="s">
        <v>52</v>
      </c>
      <c r="P397" s="2" t="s">
        <v>52</v>
      </c>
      <c r="Q397" s="2" t="s">
        <v>489</v>
      </c>
      <c r="R397" s="2" t="s">
        <v>65</v>
      </c>
      <c r="S397" s="2" t="s">
        <v>66</v>
      </c>
      <c r="T397" s="2" t="s">
        <v>66</v>
      </c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2" t="s">
        <v>52</v>
      </c>
      <c r="AS397" s="2" t="s">
        <v>52</v>
      </c>
      <c r="AT397" s="3"/>
      <c r="AU397" s="2" t="s">
        <v>498</v>
      </c>
      <c r="AV397" s="3">
        <v>126</v>
      </c>
      <c r="AW397" s="11">
        <f t="shared" si="6"/>
        <v>0</v>
      </c>
      <c r="AY397" s="16" t="s">
        <v>494</v>
      </c>
      <c r="AZ397" s="16" t="s">
        <v>495</v>
      </c>
      <c r="BA397" s="16" t="s">
        <v>111</v>
      </c>
      <c r="BB397" s="14"/>
      <c r="BC397" s="15"/>
      <c r="BD397" s="15"/>
      <c r="BE397" s="15"/>
      <c r="BF397" s="15"/>
      <c r="BG397" s="15"/>
      <c r="BH397" s="15"/>
      <c r="BI397" s="15"/>
      <c r="BJ397" s="15"/>
      <c r="BK397" s="16"/>
    </row>
    <row r="398" spans="1:63" ht="30" customHeight="1" x14ac:dyDescent="0.3">
      <c r="A398" s="16" t="s">
        <v>317</v>
      </c>
      <c r="B398" s="16" t="s">
        <v>318</v>
      </c>
      <c r="C398" s="16" t="s">
        <v>319</v>
      </c>
      <c r="D398" s="14"/>
      <c r="E398" s="15"/>
      <c r="F398" s="15"/>
      <c r="G398" s="15"/>
      <c r="H398" s="15"/>
      <c r="I398" s="15"/>
      <c r="J398" s="15"/>
      <c r="K398" s="15"/>
      <c r="L398" s="15"/>
      <c r="M398" s="16" t="s">
        <v>320</v>
      </c>
      <c r="N398" s="2" t="s">
        <v>321</v>
      </c>
      <c r="O398" s="2" t="s">
        <v>52</v>
      </c>
      <c r="P398" s="2" t="s">
        <v>52</v>
      </c>
      <c r="Q398" s="2" t="s">
        <v>489</v>
      </c>
      <c r="R398" s="2" t="s">
        <v>66</v>
      </c>
      <c r="S398" s="2" t="s">
        <v>66</v>
      </c>
      <c r="T398" s="2" t="s">
        <v>65</v>
      </c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2" t="s">
        <v>52</v>
      </c>
      <c r="AS398" s="2" t="s">
        <v>52</v>
      </c>
      <c r="AT398" s="3"/>
      <c r="AU398" s="2" t="s">
        <v>499</v>
      </c>
      <c r="AV398" s="3">
        <v>121</v>
      </c>
      <c r="AW398" s="11">
        <f t="shared" si="6"/>
        <v>0</v>
      </c>
      <c r="AY398" s="16" t="s">
        <v>317</v>
      </c>
      <c r="AZ398" s="16" t="s">
        <v>318</v>
      </c>
      <c r="BA398" s="16" t="s">
        <v>319</v>
      </c>
      <c r="BB398" s="14"/>
      <c r="BC398" s="15"/>
      <c r="BD398" s="15"/>
      <c r="BE398" s="15"/>
      <c r="BF398" s="15"/>
      <c r="BG398" s="15"/>
      <c r="BH398" s="15"/>
      <c r="BI398" s="15"/>
      <c r="BJ398" s="15"/>
      <c r="BK398" s="16"/>
    </row>
    <row r="399" spans="1:63" ht="30" customHeight="1" x14ac:dyDescent="0.3">
      <c r="A399" s="16" t="s">
        <v>336</v>
      </c>
      <c r="B399" s="16" t="s">
        <v>337</v>
      </c>
      <c r="C399" s="16" t="s">
        <v>319</v>
      </c>
      <c r="D399" s="14"/>
      <c r="E399" s="15"/>
      <c r="F399" s="15"/>
      <c r="G399" s="15"/>
      <c r="H399" s="15"/>
      <c r="I399" s="15"/>
      <c r="J399" s="15"/>
      <c r="K399" s="15"/>
      <c r="L399" s="15"/>
      <c r="M399" s="16" t="s">
        <v>338</v>
      </c>
      <c r="N399" s="2" t="s">
        <v>339</v>
      </c>
      <c r="O399" s="2" t="s">
        <v>52</v>
      </c>
      <c r="P399" s="2" t="s">
        <v>52</v>
      </c>
      <c r="Q399" s="2" t="s">
        <v>489</v>
      </c>
      <c r="R399" s="2" t="s">
        <v>66</v>
      </c>
      <c r="S399" s="2" t="s">
        <v>66</v>
      </c>
      <c r="T399" s="2" t="s">
        <v>65</v>
      </c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2" t="s">
        <v>52</v>
      </c>
      <c r="AS399" s="2" t="s">
        <v>52</v>
      </c>
      <c r="AT399" s="3"/>
      <c r="AU399" s="2" t="s">
        <v>500</v>
      </c>
      <c r="AV399" s="3">
        <v>122</v>
      </c>
      <c r="AW399" s="11">
        <f t="shared" si="6"/>
        <v>0</v>
      </c>
      <c r="AY399" s="16" t="s">
        <v>336</v>
      </c>
      <c r="AZ399" s="16" t="s">
        <v>337</v>
      </c>
      <c r="BA399" s="16" t="s">
        <v>319</v>
      </c>
      <c r="BB399" s="14"/>
      <c r="BC399" s="15"/>
      <c r="BD399" s="15"/>
      <c r="BE399" s="15"/>
      <c r="BF399" s="15"/>
      <c r="BG399" s="15"/>
      <c r="BH399" s="15"/>
      <c r="BI399" s="15"/>
      <c r="BJ399" s="15"/>
      <c r="BK399" s="16"/>
    </row>
    <row r="400" spans="1:63" ht="30" customHeight="1" x14ac:dyDescent="0.3">
      <c r="A400" s="16" t="s">
        <v>346</v>
      </c>
      <c r="B400" s="16" t="s">
        <v>347</v>
      </c>
      <c r="C400" s="16" t="s">
        <v>319</v>
      </c>
      <c r="D400" s="14"/>
      <c r="E400" s="15"/>
      <c r="F400" s="15"/>
      <c r="G400" s="15"/>
      <c r="H400" s="15"/>
      <c r="I400" s="15"/>
      <c r="J400" s="15"/>
      <c r="K400" s="15"/>
      <c r="L400" s="15"/>
      <c r="M400" s="16" t="s">
        <v>348</v>
      </c>
      <c r="N400" s="2" t="s">
        <v>349</v>
      </c>
      <c r="O400" s="2" t="s">
        <v>52</v>
      </c>
      <c r="P400" s="2" t="s">
        <v>52</v>
      </c>
      <c r="Q400" s="2" t="s">
        <v>489</v>
      </c>
      <c r="R400" s="2" t="s">
        <v>66</v>
      </c>
      <c r="S400" s="2" t="s">
        <v>66</v>
      </c>
      <c r="T400" s="2" t="s">
        <v>65</v>
      </c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2" t="s">
        <v>52</v>
      </c>
      <c r="AS400" s="2" t="s">
        <v>52</v>
      </c>
      <c r="AT400" s="3"/>
      <c r="AU400" s="2" t="s">
        <v>501</v>
      </c>
      <c r="AV400" s="3">
        <v>123</v>
      </c>
      <c r="AW400" s="11">
        <f t="shared" si="6"/>
        <v>0</v>
      </c>
      <c r="AY400" s="16" t="s">
        <v>346</v>
      </c>
      <c r="AZ400" s="16" t="s">
        <v>347</v>
      </c>
      <c r="BA400" s="16" t="s">
        <v>319</v>
      </c>
      <c r="BB400" s="14"/>
      <c r="BC400" s="15"/>
      <c r="BD400" s="15"/>
      <c r="BE400" s="15"/>
      <c r="BF400" s="15"/>
      <c r="BG400" s="15"/>
      <c r="BH400" s="15"/>
      <c r="BI400" s="15"/>
      <c r="BJ400" s="15"/>
      <c r="BK400" s="16"/>
    </row>
    <row r="401" spans="1:63" ht="30" customHeight="1" x14ac:dyDescent="0.3">
      <c r="A401" s="16" t="s">
        <v>361</v>
      </c>
      <c r="B401" s="16" t="s">
        <v>362</v>
      </c>
      <c r="C401" s="16" t="s">
        <v>189</v>
      </c>
      <c r="D401" s="14"/>
      <c r="E401" s="15"/>
      <c r="F401" s="15"/>
      <c r="G401" s="15"/>
      <c r="H401" s="15"/>
      <c r="I401" s="15"/>
      <c r="J401" s="15"/>
      <c r="K401" s="15"/>
      <c r="L401" s="15"/>
      <c r="M401" s="16" t="s">
        <v>363</v>
      </c>
      <c r="N401" s="2" t="s">
        <v>364</v>
      </c>
      <c r="O401" s="2" t="s">
        <v>52</v>
      </c>
      <c r="P401" s="2" t="s">
        <v>52</v>
      </c>
      <c r="Q401" s="2" t="s">
        <v>489</v>
      </c>
      <c r="R401" s="2" t="s">
        <v>65</v>
      </c>
      <c r="S401" s="2" t="s">
        <v>66</v>
      </c>
      <c r="T401" s="2" t="s">
        <v>66</v>
      </c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2" t="s">
        <v>52</v>
      </c>
      <c r="AS401" s="2" t="s">
        <v>52</v>
      </c>
      <c r="AT401" s="3"/>
      <c r="AU401" s="2" t="s">
        <v>502</v>
      </c>
      <c r="AV401" s="3">
        <v>124</v>
      </c>
      <c r="AW401" s="11">
        <f t="shared" si="6"/>
        <v>0</v>
      </c>
      <c r="AY401" s="16" t="s">
        <v>361</v>
      </c>
      <c r="AZ401" s="16" t="s">
        <v>362</v>
      </c>
      <c r="BA401" s="16" t="s">
        <v>189</v>
      </c>
      <c r="BB401" s="14"/>
      <c r="BC401" s="15"/>
      <c r="BD401" s="15"/>
      <c r="BE401" s="15"/>
      <c r="BF401" s="15"/>
      <c r="BG401" s="15"/>
      <c r="BH401" s="15"/>
      <c r="BI401" s="15"/>
      <c r="BJ401" s="15"/>
      <c r="BK401" s="16"/>
    </row>
    <row r="402" spans="1:63" ht="30" customHeight="1" x14ac:dyDescent="0.3">
      <c r="A402" s="16" t="s">
        <v>366</v>
      </c>
      <c r="B402" s="16" t="s">
        <v>52</v>
      </c>
      <c r="C402" s="16" t="s">
        <v>189</v>
      </c>
      <c r="D402" s="14"/>
      <c r="E402" s="15"/>
      <c r="F402" s="15"/>
      <c r="G402" s="15"/>
      <c r="H402" s="15"/>
      <c r="I402" s="15"/>
      <c r="J402" s="15"/>
      <c r="K402" s="15"/>
      <c r="L402" s="15"/>
      <c r="M402" s="16" t="s">
        <v>367</v>
      </c>
      <c r="N402" s="2" t="s">
        <v>368</v>
      </c>
      <c r="O402" s="2" t="s">
        <v>52</v>
      </c>
      <c r="P402" s="2" t="s">
        <v>52</v>
      </c>
      <c r="Q402" s="2" t="s">
        <v>489</v>
      </c>
      <c r="R402" s="2" t="s">
        <v>65</v>
      </c>
      <c r="S402" s="2" t="s">
        <v>66</v>
      </c>
      <c r="T402" s="2" t="s">
        <v>66</v>
      </c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2" t="s">
        <v>52</v>
      </c>
      <c r="AS402" s="2" t="s">
        <v>52</v>
      </c>
      <c r="AT402" s="3"/>
      <c r="AU402" s="2" t="s">
        <v>503</v>
      </c>
      <c r="AV402" s="3">
        <v>129</v>
      </c>
      <c r="AW402" s="11">
        <f t="shared" si="6"/>
        <v>0</v>
      </c>
      <c r="AY402" s="16" t="s">
        <v>366</v>
      </c>
      <c r="AZ402" s="16" t="s">
        <v>52</v>
      </c>
      <c r="BA402" s="16" t="s">
        <v>189</v>
      </c>
      <c r="BB402" s="14"/>
      <c r="BC402" s="15"/>
      <c r="BD402" s="15"/>
      <c r="BE402" s="15"/>
      <c r="BF402" s="15"/>
      <c r="BG402" s="15"/>
      <c r="BH402" s="15"/>
      <c r="BI402" s="15"/>
      <c r="BJ402" s="15"/>
      <c r="BK402" s="16"/>
    </row>
    <row r="403" spans="1:63" ht="30" customHeight="1" x14ac:dyDescent="0.3">
      <c r="A403" s="16" t="s">
        <v>370</v>
      </c>
      <c r="B403" s="16" t="s">
        <v>371</v>
      </c>
      <c r="C403" s="16" t="s">
        <v>372</v>
      </c>
      <c r="D403" s="14"/>
      <c r="E403" s="15"/>
      <c r="F403" s="15"/>
      <c r="G403" s="15"/>
      <c r="H403" s="15"/>
      <c r="I403" s="15"/>
      <c r="J403" s="15"/>
      <c r="K403" s="15"/>
      <c r="L403" s="15"/>
      <c r="M403" s="16" t="s">
        <v>373</v>
      </c>
      <c r="N403" s="2" t="s">
        <v>374</v>
      </c>
      <c r="O403" s="2" t="s">
        <v>52</v>
      </c>
      <c r="P403" s="2" t="s">
        <v>52</v>
      </c>
      <c r="Q403" s="2" t="s">
        <v>489</v>
      </c>
      <c r="R403" s="2" t="s">
        <v>65</v>
      </c>
      <c r="S403" s="2" t="s">
        <v>66</v>
      </c>
      <c r="T403" s="2" t="s">
        <v>66</v>
      </c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2" t="s">
        <v>52</v>
      </c>
      <c r="AS403" s="2" t="s">
        <v>52</v>
      </c>
      <c r="AT403" s="3"/>
      <c r="AU403" s="2" t="s">
        <v>504</v>
      </c>
      <c r="AV403" s="3">
        <v>127</v>
      </c>
      <c r="AW403" s="11">
        <f t="shared" si="6"/>
        <v>0</v>
      </c>
      <c r="AY403" s="16" t="s">
        <v>370</v>
      </c>
      <c r="AZ403" s="16" t="s">
        <v>371</v>
      </c>
      <c r="BA403" s="16" t="s">
        <v>372</v>
      </c>
      <c r="BB403" s="14"/>
      <c r="BC403" s="15"/>
      <c r="BD403" s="15"/>
      <c r="BE403" s="15"/>
      <c r="BF403" s="15"/>
      <c r="BG403" s="15"/>
      <c r="BH403" s="15"/>
      <c r="BI403" s="15"/>
      <c r="BJ403" s="15"/>
      <c r="BK403" s="16"/>
    </row>
    <row r="404" spans="1:63" ht="30" customHeight="1" x14ac:dyDescent="0.3">
      <c r="A404" s="16" t="s">
        <v>376</v>
      </c>
      <c r="B404" s="16" t="s">
        <v>371</v>
      </c>
      <c r="C404" s="16" t="s">
        <v>372</v>
      </c>
      <c r="D404" s="14"/>
      <c r="E404" s="15"/>
      <c r="F404" s="15"/>
      <c r="G404" s="15"/>
      <c r="H404" s="15"/>
      <c r="I404" s="15"/>
      <c r="J404" s="15"/>
      <c r="K404" s="15"/>
      <c r="L404" s="15"/>
      <c r="M404" s="16" t="s">
        <v>377</v>
      </c>
      <c r="N404" s="2" t="s">
        <v>378</v>
      </c>
      <c r="O404" s="2" t="s">
        <v>52</v>
      </c>
      <c r="P404" s="2" t="s">
        <v>52</v>
      </c>
      <c r="Q404" s="2" t="s">
        <v>489</v>
      </c>
      <c r="R404" s="2" t="s">
        <v>65</v>
      </c>
      <c r="S404" s="2" t="s">
        <v>66</v>
      </c>
      <c r="T404" s="2" t="s">
        <v>66</v>
      </c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2" t="s">
        <v>52</v>
      </c>
      <c r="AS404" s="2" t="s">
        <v>52</v>
      </c>
      <c r="AT404" s="3"/>
      <c r="AU404" s="2" t="s">
        <v>505</v>
      </c>
      <c r="AV404" s="3">
        <v>128</v>
      </c>
      <c r="AW404" s="11">
        <f t="shared" si="6"/>
        <v>0</v>
      </c>
      <c r="AY404" s="16" t="s">
        <v>376</v>
      </c>
      <c r="AZ404" s="16" t="s">
        <v>371</v>
      </c>
      <c r="BA404" s="16" t="s">
        <v>372</v>
      </c>
      <c r="BB404" s="14"/>
      <c r="BC404" s="15"/>
      <c r="BD404" s="15"/>
      <c r="BE404" s="15"/>
      <c r="BF404" s="15"/>
      <c r="BG404" s="15"/>
      <c r="BH404" s="15"/>
      <c r="BI404" s="15"/>
      <c r="BJ404" s="15"/>
      <c r="BK404" s="16"/>
    </row>
    <row r="405" spans="1:63" ht="30" customHeight="1" x14ac:dyDescent="0.3">
      <c r="A405" s="14"/>
      <c r="B405" s="14"/>
      <c r="C405" s="14"/>
      <c r="D405" s="14"/>
      <c r="E405" s="15"/>
      <c r="F405" s="15"/>
      <c r="G405" s="15"/>
      <c r="H405" s="15"/>
      <c r="I405" s="15"/>
      <c r="J405" s="15"/>
      <c r="K405" s="15"/>
      <c r="L405" s="15"/>
      <c r="M405" s="14"/>
      <c r="Q405" s="1" t="s">
        <v>489</v>
      </c>
      <c r="AW405" s="11">
        <f t="shared" si="6"/>
        <v>0</v>
      </c>
      <c r="AY405" s="14"/>
      <c r="AZ405" s="14"/>
      <c r="BA405" s="14"/>
      <c r="BB405" s="14"/>
      <c r="BC405" s="15"/>
      <c r="BD405" s="15"/>
      <c r="BE405" s="15"/>
      <c r="BF405" s="15"/>
      <c r="BG405" s="15"/>
      <c r="BH405" s="15"/>
      <c r="BI405" s="15"/>
      <c r="BJ405" s="15"/>
      <c r="BK405" s="14"/>
    </row>
    <row r="406" spans="1:63" ht="30" customHeight="1" x14ac:dyDescent="0.3">
      <c r="A406" s="14"/>
      <c r="B406" s="14"/>
      <c r="C406" s="14"/>
      <c r="D406" s="14"/>
      <c r="E406" s="15"/>
      <c r="F406" s="15"/>
      <c r="G406" s="15"/>
      <c r="H406" s="15"/>
      <c r="I406" s="15"/>
      <c r="J406" s="15"/>
      <c r="K406" s="15"/>
      <c r="L406" s="15"/>
      <c r="M406" s="14"/>
      <c r="Q406" s="1" t="s">
        <v>489</v>
      </c>
      <c r="AW406" s="11">
        <f t="shared" si="6"/>
        <v>0</v>
      </c>
      <c r="AY406" s="14"/>
      <c r="AZ406" s="14"/>
      <c r="BA406" s="14"/>
      <c r="BB406" s="14"/>
      <c r="BC406" s="15"/>
      <c r="BD406" s="15"/>
      <c r="BE406" s="15"/>
      <c r="BF406" s="15"/>
      <c r="BG406" s="15"/>
      <c r="BH406" s="15"/>
      <c r="BI406" s="15"/>
      <c r="BJ406" s="15"/>
      <c r="BK406" s="14"/>
    </row>
    <row r="407" spans="1:63" ht="30" customHeight="1" x14ac:dyDescent="0.3">
      <c r="A407" s="14"/>
      <c r="B407" s="14"/>
      <c r="C407" s="14"/>
      <c r="D407" s="14"/>
      <c r="E407" s="15"/>
      <c r="F407" s="15"/>
      <c r="G407" s="15"/>
      <c r="H407" s="15"/>
      <c r="I407" s="15"/>
      <c r="J407" s="15"/>
      <c r="K407" s="15"/>
      <c r="L407" s="15"/>
      <c r="M407" s="14"/>
      <c r="Q407" s="1" t="s">
        <v>489</v>
      </c>
      <c r="AW407" s="11">
        <f t="shared" si="6"/>
        <v>0</v>
      </c>
      <c r="AY407" s="14"/>
      <c r="AZ407" s="14"/>
      <c r="BA407" s="14"/>
      <c r="BB407" s="14"/>
      <c r="BC407" s="15"/>
      <c r="BD407" s="15"/>
      <c r="BE407" s="15"/>
      <c r="BF407" s="15"/>
      <c r="BG407" s="15"/>
      <c r="BH407" s="15"/>
      <c r="BI407" s="15"/>
      <c r="BJ407" s="15"/>
      <c r="BK407" s="14"/>
    </row>
    <row r="408" spans="1:63" ht="30" customHeight="1" x14ac:dyDescent="0.3">
      <c r="A408" s="14"/>
      <c r="B408" s="14"/>
      <c r="C408" s="14"/>
      <c r="D408" s="14"/>
      <c r="E408" s="15"/>
      <c r="F408" s="15"/>
      <c r="G408" s="15"/>
      <c r="H408" s="15"/>
      <c r="I408" s="15"/>
      <c r="J408" s="15"/>
      <c r="K408" s="15"/>
      <c r="L408" s="15"/>
      <c r="M408" s="14"/>
      <c r="Q408" s="1" t="s">
        <v>489</v>
      </c>
      <c r="AW408" s="11">
        <f t="shared" si="6"/>
        <v>0</v>
      </c>
      <c r="AY408" s="14"/>
      <c r="AZ408" s="14"/>
      <c r="BA408" s="14"/>
      <c r="BB408" s="14"/>
      <c r="BC408" s="15"/>
      <c r="BD408" s="15"/>
      <c r="BE408" s="15"/>
      <c r="BF408" s="15"/>
      <c r="BG408" s="15"/>
      <c r="BH408" s="15"/>
      <c r="BI408" s="15"/>
      <c r="BJ408" s="15"/>
      <c r="BK408" s="14"/>
    </row>
    <row r="409" spans="1:63" ht="30" customHeight="1" x14ac:dyDescent="0.3">
      <c r="A409" s="14"/>
      <c r="B409" s="14"/>
      <c r="C409" s="14"/>
      <c r="D409" s="14"/>
      <c r="E409" s="15"/>
      <c r="F409" s="15"/>
      <c r="G409" s="15"/>
      <c r="H409" s="15"/>
      <c r="I409" s="15"/>
      <c r="J409" s="15"/>
      <c r="K409" s="15"/>
      <c r="L409" s="15"/>
      <c r="M409" s="14"/>
      <c r="Q409" s="1" t="s">
        <v>489</v>
      </c>
      <c r="AW409" s="11">
        <f t="shared" si="6"/>
        <v>0</v>
      </c>
      <c r="AY409" s="14"/>
      <c r="AZ409" s="14"/>
      <c r="BA409" s="14"/>
      <c r="BB409" s="14"/>
      <c r="BC409" s="15"/>
      <c r="BD409" s="15"/>
      <c r="BE409" s="15"/>
      <c r="BF409" s="15"/>
      <c r="BG409" s="15"/>
      <c r="BH409" s="15"/>
      <c r="BI409" s="15"/>
      <c r="BJ409" s="15"/>
      <c r="BK409" s="14"/>
    </row>
    <row r="410" spans="1:63" ht="30" customHeight="1" x14ac:dyDescent="0.3">
      <c r="A410" s="14"/>
      <c r="B410" s="14"/>
      <c r="C410" s="14"/>
      <c r="D410" s="14"/>
      <c r="E410" s="15"/>
      <c r="F410" s="15"/>
      <c r="G410" s="15"/>
      <c r="H410" s="15"/>
      <c r="I410" s="15"/>
      <c r="J410" s="15"/>
      <c r="K410" s="15"/>
      <c r="L410" s="15"/>
      <c r="M410" s="14"/>
      <c r="Q410" s="1" t="s">
        <v>489</v>
      </c>
      <c r="AW410" s="11">
        <f t="shared" si="6"/>
        <v>0</v>
      </c>
      <c r="AY410" s="14"/>
      <c r="AZ410" s="14"/>
      <c r="BA410" s="14"/>
      <c r="BB410" s="14"/>
      <c r="BC410" s="15"/>
      <c r="BD410" s="15"/>
      <c r="BE410" s="15"/>
      <c r="BF410" s="15"/>
      <c r="BG410" s="15"/>
      <c r="BH410" s="15"/>
      <c r="BI410" s="15"/>
      <c r="BJ410" s="15"/>
      <c r="BK410" s="14"/>
    </row>
    <row r="411" spans="1:63" ht="30" customHeight="1" x14ac:dyDescent="0.3">
      <c r="A411" s="14"/>
      <c r="B411" s="14"/>
      <c r="C411" s="14"/>
      <c r="D411" s="14"/>
      <c r="E411" s="15"/>
      <c r="F411" s="15"/>
      <c r="G411" s="15"/>
      <c r="H411" s="15"/>
      <c r="I411" s="15"/>
      <c r="J411" s="15"/>
      <c r="K411" s="15"/>
      <c r="L411" s="15"/>
      <c r="M411" s="14"/>
      <c r="Q411" s="1" t="s">
        <v>489</v>
      </c>
      <c r="AW411" s="11">
        <f t="shared" si="6"/>
        <v>0</v>
      </c>
      <c r="AY411" s="14"/>
      <c r="AZ411" s="14"/>
      <c r="BA411" s="14"/>
      <c r="BB411" s="14"/>
      <c r="BC411" s="15"/>
      <c r="BD411" s="15"/>
      <c r="BE411" s="15"/>
      <c r="BF411" s="15"/>
      <c r="BG411" s="15"/>
      <c r="BH411" s="15"/>
      <c r="BI411" s="15"/>
      <c r="BJ411" s="15"/>
      <c r="BK411" s="14"/>
    </row>
    <row r="412" spans="1:63" ht="30" customHeight="1" x14ac:dyDescent="0.3">
      <c r="A412" s="14"/>
      <c r="B412" s="14"/>
      <c r="C412" s="14"/>
      <c r="D412" s="14"/>
      <c r="E412" s="15"/>
      <c r="F412" s="15"/>
      <c r="G412" s="15"/>
      <c r="H412" s="15"/>
      <c r="I412" s="15"/>
      <c r="J412" s="15"/>
      <c r="K412" s="15"/>
      <c r="L412" s="15"/>
      <c r="M412" s="14"/>
      <c r="Q412" s="1" t="s">
        <v>489</v>
      </c>
      <c r="AW412" s="11">
        <f t="shared" si="6"/>
        <v>0</v>
      </c>
      <c r="AY412" s="14"/>
      <c r="AZ412" s="14"/>
      <c r="BA412" s="14"/>
      <c r="BB412" s="14"/>
      <c r="BC412" s="15"/>
      <c r="BD412" s="15"/>
      <c r="BE412" s="15"/>
      <c r="BF412" s="15"/>
      <c r="BG412" s="15"/>
      <c r="BH412" s="15"/>
      <c r="BI412" s="15"/>
      <c r="BJ412" s="15"/>
      <c r="BK412" s="14"/>
    </row>
    <row r="413" spans="1:63" ht="30" customHeight="1" x14ac:dyDescent="0.3">
      <c r="A413" s="14"/>
      <c r="B413" s="14"/>
      <c r="C413" s="14"/>
      <c r="D413" s="14"/>
      <c r="E413" s="15"/>
      <c r="F413" s="15"/>
      <c r="G413" s="15"/>
      <c r="H413" s="15"/>
      <c r="I413" s="15"/>
      <c r="J413" s="15"/>
      <c r="K413" s="15"/>
      <c r="L413" s="15"/>
      <c r="M413" s="14"/>
      <c r="Q413" s="1" t="s">
        <v>489</v>
      </c>
      <c r="AW413" s="11">
        <f t="shared" si="6"/>
        <v>0</v>
      </c>
      <c r="AY413" s="14"/>
      <c r="AZ413" s="14"/>
      <c r="BA413" s="14"/>
      <c r="BB413" s="14"/>
      <c r="BC413" s="15"/>
      <c r="BD413" s="15"/>
      <c r="BE413" s="15"/>
      <c r="BF413" s="15"/>
      <c r="BG413" s="15"/>
      <c r="BH413" s="15"/>
      <c r="BI413" s="15"/>
      <c r="BJ413" s="15"/>
      <c r="BK413" s="14"/>
    </row>
    <row r="414" spans="1:63" ht="30" customHeight="1" x14ac:dyDescent="0.3">
      <c r="A414" s="14"/>
      <c r="B414" s="14"/>
      <c r="C414" s="14"/>
      <c r="D414" s="14"/>
      <c r="E414" s="15"/>
      <c r="F414" s="15"/>
      <c r="G414" s="15"/>
      <c r="H414" s="15"/>
      <c r="I414" s="15"/>
      <c r="J414" s="15"/>
      <c r="K414" s="15"/>
      <c r="L414" s="15"/>
      <c r="M414" s="14"/>
      <c r="Q414" s="1" t="s">
        <v>489</v>
      </c>
      <c r="AW414" s="11">
        <f t="shared" si="6"/>
        <v>0</v>
      </c>
      <c r="AY414" s="14"/>
      <c r="AZ414" s="14"/>
      <c r="BA414" s="14"/>
      <c r="BB414" s="14"/>
      <c r="BC414" s="15"/>
      <c r="BD414" s="15"/>
      <c r="BE414" s="15"/>
      <c r="BF414" s="15"/>
      <c r="BG414" s="15"/>
      <c r="BH414" s="15"/>
      <c r="BI414" s="15"/>
      <c r="BJ414" s="15"/>
      <c r="BK414" s="14"/>
    </row>
    <row r="415" spans="1:63" ht="30" customHeight="1" x14ac:dyDescent="0.3">
      <c r="A415" s="14"/>
      <c r="B415" s="14"/>
      <c r="C415" s="14"/>
      <c r="D415" s="14"/>
      <c r="E415" s="15"/>
      <c r="F415" s="15"/>
      <c r="G415" s="15"/>
      <c r="H415" s="15"/>
      <c r="I415" s="15"/>
      <c r="J415" s="15"/>
      <c r="K415" s="15"/>
      <c r="L415" s="15"/>
      <c r="M415" s="14"/>
      <c r="Q415" s="1" t="s">
        <v>489</v>
      </c>
      <c r="AW415" s="11">
        <f t="shared" si="6"/>
        <v>0</v>
      </c>
      <c r="AY415" s="14"/>
      <c r="AZ415" s="14"/>
      <c r="BA415" s="14"/>
      <c r="BB415" s="14"/>
      <c r="BC415" s="15"/>
      <c r="BD415" s="15"/>
      <c r="BE415" s="15"/>
      <c r="BF415" s="15"/>
      <c r="BG415" s="15"/>
      <c r="BH415" s="15"/>
      <c r="BI415" s="15"/>
      <c r="BJ415" s="15"/>
      <c r="BK415" s="14"/>
    </row>
    <row r="416" spans="1:63" ht="30" customHeight="1" x14ac:dyDescent="0.3">
      <c r="A416" s="14"/>
      <c r="B416" s="14"/>
      <c r="C416" s="14"/>
      <c r="D416" s="14"/>
      <c r="E416" s="15"/>
      <c r="F416" s="15"/>
      <c r="G416" s="15"/>
      <c r="H416" s="15"/>
      <c r="I416" s="15"/>
      <c r="J416" s="15"/>
      <c r="K416" s="15"/>
      <c r="L416" s="15"/>
      <c r="M416" s="14"/>
      <c r="Q416" s="1" t="s">
        <v>489</v>
      </c>
      <c r="AW416" s="11">
        <f t="shared" si="6"/>
        <v>0</v>
      </c>
      <c r="AY416" s="14"/>
      <c r="AZ416" s="14"/>
      <c r="BA416" s="14"/>
      <c r="BB416" s="14"/>
      <c r="BC416" s="15"/>
      <c r="BD416" s="15"/>
      <c r="BE416" s="15"/>
      <c r="BF416" s="15"/>
      <c r="BG416" s="15"/>
      <c r="BH416" s="15"/>
      <c r="BI416" s="15"/>
      <c r="BJ416" s="15"/>
      <c r="BK416" s="14"/>
    </row>
    <row r="417" spans="1:63" ht="30" customHeight="1" x14ac:dyDescent="0.3">
      <c r="A417" s="16" t="s">
        <v>79</v>
      </c>
      <c r="B417" s="14"/>
      <c r="C417" s="14"/>
      <c r="D417" s="14"/>
      <c r="E417" s="15"/>
      <c r="F417" s="15"/>
      <c r="G417" s="15"/>
      <c r="H417" s="15"/>
      <c r="I417" s="15"/>
      <c r="J417" s="15"/>
      <c r="K417" s="15"/>
      <c r="L417" s="15"/>
      <c r="M417" s="14"/>
      <c r="N417" t="s">
        <v>80</v>
      </c>
      <c r="AW417" s="11">
        <f t="shared" si="6"/>
        <v>0</v>
      </c>
      <c r="AY417" s="16" t="s">
        <v>79</v>
      </c>
      <c r="AZ417" s="14"/>
      <c r="BA417" s="14"/>
      <c r="BB417" s="14"/>
      <c r="BC417" s="15"/>
      <c r="BD417" s="15"/>
      <c r="BE417" s="15"/>
      <c r="BF417" s="15"/>
      <c r="BG417" s="15"/>
      <c r="BH417" s="15"/>
      <c r="BI417" s="15"/>
      <c r="BJ417" s="15"/>
      <c r="BK417" s="14"/>
    </row>
    <row r="418" spans="1:63" ht="30" customHeight="1" x14ac:dyDescent="0.3">
      <c r="A418" s="16" t="s">
        <v>506</v>
      </c>
      <c r="B418" s="16" t="s">
        <v>52</v>
      </c>
      <c r="C418" s="14"/>
      <c r="D418" s="14"/>
      <c r="E418" s="15"/>
      <c r="F418" s="15"/>
      <c r="G418" s="15"/>
      <c r="H418" s="15"/>
      <c r="I418" s="15"/>
      <c r="J418" s="15"/>
      <c r="K418" s="15"/>
      <c r="L418" s="15"/>
      <c r="M418" s="14"/>
      <c r="N418" s="3"/>
      <c r="O418" s="3"/>
      <c r="P418" s="3"/>
      <c r="Q418" s="2" t="s">
        <v>507</v>
      </c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11">
        <f t="shared" si="6"/>
        <v>0</v>
      </c>
      <c r="AY418" s="16" t="s">
        <v>506</v>
      </c>
      <c r="AZ418" s="16" t="s">
        <v>52</v>
      </c>
      <c r="BA418" s="14"/>
      <c r="BB418" s="14"/>
      <c r="BC418" s="15"/>
      <c r="BD418" s="15"/>
      <c r="BE418" s="15"/>
      <c r="BF418" s="15"/>
      <c r="BG418" s="15"/>
      <c r="BH418" s="15"/>
      <c r="BI418" s="15"/>
      <c r="BJ418" s="15"/>
      <c r="BK418" s="14"/>
    </row>
    <row r="419" spans="1:63" ht="30" customHeight="1" x14ac:dyDescent="0.3">
      <c r="A419" s="16" t="s">
        <v>401</v>
      </c>
      <c r="B419" s="16" t="s">
        <v>402</v>
      </c>
      <c r="C419" s="16" t="s">
        <v>70</v>
      </c>
      <c r="D419" s="14"/>
      <c r="E419" s="15"/>
      <c r="F419" s="15"/>
      <c r="G419" s="15"/>
      <c r="H419" s="15"/>
      <c r="I419" s="15"/>
      <c r="J419" s="15"/>
      <c r="K419" s="15"/>
      <c r="L419" s="15"/>
      <c r="M419" s="16" t="s">
        <v>403</v>
      </c>
      <c r="N419" s="2" t="s">
        <v>404</v>
      </c>
      <c r="O419" s="2" t="s">
        <v>52</v>
      </c>
      <c r="P419" s="2" t="s">
        <v>52</v>
      </c>
      <c r="Q419" s="2" t="s">
        <v>507</v>
      </c>
      <c r="R419" s="2" t="s">
        <v>65</v>
      </c>
      <c r="S419" s="2" t="s">
        <v>66</v>
      </c>
      <c r="T419" s="2" t="s">
        <v>66</v>
      </c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2" t="s">
        <v>52</v>
      </c>
      <c r="AS419" s="2" t="s">
        <v>52</v>
      </c>
      <c r="AT419" s="3"/>
      <c r="AU419" s="2" t="s">
        <v>508</v>
      </c>
      <c r="AV419" s="3">
        <v>131</v>
      </c>
      <c r="AW419" s="11">
        <f t="shared" si="6"/>
        <v>0</v>
      </c>
      <c r="AY419" s="16" t="s">
        <v>401</v>
      </c>
      <c r="AZ419" s="16" t="s">
        <v>402</v>
      </c>
      <c r="BA419" s="16" t="s">
        <v>70</v>
      </c>
      <c r="BB419" s="14"/>
      <c r="BC419" s="15"/>
      <c r="BD419" s="15"/>
      <c r="BE419" s="15"/>
      <c r="BF419" s="15"/>
      <c r="BG419" s="15"/>
      <c r="BH419" s="15"/>
      <c r="BI419" s="15"/>
      <c r="BJ419" s="15"/>
      <c r="BK419" s="16"/>
    </row>
    <row r="420" spans="1:63" ht="30" customHeight="1" x14ac:dyDescent="0.3">
      <c r="A420" s="16" t="s">
        <v>411</v>
      </c>
      <c r="B420" s="16" t="s">
        <v>412</v>
      </c>
      <c r="C420" s="16" t="s">
        <v>70</v>
      </c>
      <c r="D420" s="14"/>
      <c r="E420" s="15"/>
      <c r="F420" s="15"/>
      <c r="G420" s="15"/>
      <c r="H420" s="15"/>
      <c r="I420" s="15"/>
      <c r="J420" s="15"/>
      <c r="K420" s="15"/>
      <c r="L420" s="15"/>
      <c r="M420" s="16" t="s">
        <v>413</v>
      </c>
      <c r="N420" s="2" t="s">
        <v>414</v>
      </c>
      <c r="O420" s="2" t="s">
        <v>52</v>
      </c>
      <c r="P420" s="2" t="s">
        <v>52</v>
      </c>
      <c r="Q420" s="2" t="s">
        <v>507</v>
      </c>
      <c r="R420" s="2" t="s">
        <v>65</v>
      </c>
      <c r="S420" s="2" t="s">
        <v>66</v>
      </c>
      <c r="T420" s="2" t="s">
        <v>66</v>
      </c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2" t="s">
        <v>52</v>
      </c>
      <c r="AS420" s="2" t="s">
        <v>52</v>
      </c>
      <c r="AT420" s="3"/>
      <c r="AU420" s="2" t="s">
        <v>509</v>
      </c>
      <c r="AV420" s="3">
        <v>132</v>
      </c>
      <c r="AW420" s="11">
        <f t="shared" si="6"/>
        <v>0</v>
      </c>
      <c r="AY420" s="16" t="s">
        <v>411</v>
      </c>
      <c r="AZ420" s="16" t="s">
        <v>412</v>
      </c>
      <c r="BA420" s="16" t="s">
        <v>70</v>
      </c>
      <c r="BB420" s="14"/>
      <c r="BC420" s="15"/>
      <c r="BD420" s="15"/>
      <c r="BE420" s="15"/>
      <c r="BF420" s="15"/>
      <c r="BG420" s="15"/>
      <c r="BH420" s="15"/>
      <c r="BI420" s="15"/>
      <c r="BJ420" s="15"/>
      <c r="BK420" s="16"/>
    </row>
    <row r="421" spans="1:63" ht="30" customHeight="1" x14ac:dyDescent="0.3">
      <c r="A421" s="14"/>
      <c r="B421" s="14"/>
      <c r="C421" s="14"/>
      <c r="D421" s="14"/>
      <c r="E421" s="15"/>
      <c r="F421" s="15"/>
      <c r="G421" s="15"/>
      <c r="H421" s="15"/>
      <c r="I421" s="15"/>
      <c r="J421" s="15"/>
      <c r="K421" s="15"/>
      <c r="L421" s="15"/>
      <c r="M421" s="14"/>
      <c r="Q421" s="1" t="s">
        <v>507</v>
      </c>
      <c r="AW421" s="11">
        <f t="shared" si="6"/>
        <v>0</v>
      </c>
      <c r="AY421" s="14"/>
      <c r="AZ421" s="14"/>
      <c r="BA421" s="14"/>
      <c r="BB421" s="14"/>
      <c r="BC421" s="15"/>
      <c r="BD421" s="15"/>
      <c r="BE421" s="15"/>
      <c r="BF421" s="15"/>
      <c r="BG421" s="15"/>
      <c r="BH421" s="15"/>
      <c r="BI421" s="15"/>
      <c r="BJ421" s="15"/>
      <c r="BK421" s="14"/>
    </row>
    <row r="422" spans="1:63" ht="30" customHeight="1" x14ac:dyDescent="0.3">
      <c r="A422" s="14"/>
      <c r="B422" s="14"/>
      <c r="C422" s="14"/>
      <c r="D422" s="14"/>
      <c r="E422" s="15"/>
      <c r="F422" s="15"/>
      <c r="G422" s="15"/>
      <c r="H422" s="15"/>
      <c r="I422" s="15"/>
      <c r="J422" s="15"/>
      <c r="K422" s="15"/>
      <c r="L422" s="15"/>
      <c r="M422" s="14"/>
      <c r="Q422" s="1" t="s">
        <v>507</v>
      </c>
      <c r="AW422" s="11">
        <f t="shared" si="6"/>
        <v>0</v>
      </c>
      <c r="AY422" s="14"/>
      <c r="AZ422" s="14"/>
      <c r="BA422" s="14"/>
      <c r="BB422" s="14"/>
      <c r="BC422" s="15"/>
      <c r="BD422" s="15"/>
      <c r="BE422" s="15"/>
      <c r="BF422" s="15"/>
      <c r="BG422" s="15"/>
      <c r="BH422" s="15"/>
      <c r="BI422" s="15"/>
      <c r="BJ422" s="15"/>
      <c r="BK422" s="14"/>
    </row>
    <row r="423" spans="1:63" ht="30" customHeight="1" x14ac:dyDescent="0.3">
      <c r="A423" s="14"/>
      <c r="B423" s="14"/>
      <c r="C423" s="14"/>
      <c r="D423" s="14"/>
      <c r="E423" s="15"/>
      <c r="F423" s="15"/>
      <c r="G423" s="15"/>
      <c r="H423" s="15"/>
      <c r="I423" s="15"/>
      <c r="J423" s="15"/>
      <c r="K423" s="15"/>
      <c r="L423" s="15"/>
      <c r="M423" s="14"/>
      <c r="Q423" s="1" t="s">
        <v>507</v>
      </c>
      <c r="AW423" s="11">
        <f t="shared" si="6"/>
        <v>0</v>
      </c>
      <c r="AY423" s="14"/>
      <c r="AZ423" s="14"/>
      <c r="BA423" s="14"/>
      <c r="BB423" s="14"/>
      <c r="BC423" s="15"/>
      <c r="BD423" s="15"/>
      <c r="BE423" s="15"/>
      <c r="BF423" s="15"/>
      <c r="BG423" s="15"/>
      <c r="BH423" s="15"/>
      <c r="BI423" s="15"/>
      <c r="BJ423" s="15"/>
      <c r="BK423" s="14"/>
    </row>
    <row r="424" spans="1:63" ht="30" customHeight="1" x14ac:dyDescent="0.3">
      <c r="A424" s="14"/>
      <c r="B424" s="14"/>
      <c r="C424" s="14"/>
      <c r="D424" s="14"/>
      <c r="E424" s="15"/>
      <c r="F424" s="15"/>
      <c r="G424" s="15"/>
      <c r="H424" s="15"/>
      <c r="I424" s="15"/>
      <c r="J424" s="15"/>
      <c r="K424" s="15"/>
      <c r="L424" s="15"/>
      <c r="M424" s="14"/>
      <c r="Q424" s="1" t="s">
        <v>507</v>
      </c>
      <c r="AW424" s="11">
        <f t="shared" si="6"/>
        <v>0</v>
      </c>
      <c r="AY424" s="14"/>
      <c r="AZ424" s="14"/>
      <c r="BA424" s="14"/>
      <c r="BB424" s="14"/>
      <c r="BC424" s="15"/>
      <c r="BD424" s="15"/>
      <c r="BE424" s="15"/>
      <c r="BF424" s="15"/>
      <c r="BG424" s="15"/>
      <c r="BH424" s="15"/>
      <c r="BI424" s="15"/>
      <c r="BJ424" s="15"/>
      <c r="BK424" s="14"/>
    </row>
    <row r="425" spans="1:63" ht="30" customHeight="1" x14ac:dyDescent="0.3">
      <c r="A425" s="14"/>
      <c r="B425" s="14"/>
      <c r="C425" s="14"/>
      <c r="D425" s="14"/>
      <c r="E425" s="15"/>
      <c r="F425" s="15"/>
      <c r="G425" s="15"/>
      <c r="H425" s="15"/>
      <c r="I425" s="15"/>
      <c r="J425" s="15"/>
      <c r="K425" s="15"/>
      <c r="L425" s="15"/>
      <c r="M425" s="14"/>
      <c r="Q425" s="1" t="s">
        <v>507</v>
      </c>
      <c r="AW425" s="11">
        <f t="shared" si="6"/>
        <v>0</v>
      </c>
      <c r="AY425" s="14"/>
      <c r="AZ425" s="14"/>
      <c r="BA425" s="14"/>
      <c r="BB425" s="14"/>
      <c r="BC425" s="15"/>
      <c r="BD425" s="15"/>
      <c r="BE425" s="15"/>
      <c r="BF425" s="15"/>
      <c r="BG425" s="15"/>
      <c r="BH425" s="15"/>
      <c r="BI425" s="15"/>
      <c r="BJ425" s="15"/>
      <c r="BK425" s="14"/>
    </row>
    <row r="426" spans="1:63" ht="30" customHeight="1" x14ac:dyDescent="0.3">
      <c r="A426" s="14"/>
      <c r="B426" s="14"/>
      <c r="C426" s="14"/>
      <c r="D426" s="14"/>
      <c r="E426" s="15"/>
      <c r="F426" s="15"/>
      <c r="G426" s="15"/>
      <c r="H426" s="15"/>
      <c r="I426" s="15"/>
      <c r="J426" s="15"/>
      <c r="K426" s="15"/>
      <c r="L426" s="15"/>
      <c r="M426" s="14"/>
      <c r="Q426" s="1" t="s">
        <v>507</v>
      </c>
      <c r="AW426" s="11">
        <f t="shared" si="6"/>
        <v>0</v>
      </c>
      <c r="AY426" s="14"/>
      <c r="AZ426" s="14"/>
      <c r="BA426" s="14"/>
      <c r="BB426" s="14"/>
      <c r="BC426" s="15"/>
      <c r="BD426" s="15"/>
      <c r="BE426" s="15"/>
      <c r="BF426" s="15"/>
      <c r="BG426" s="15"/>
      <c r="BH426" s="15"/>
      <c r="BI426" s="15"/>
      <c r="BJ426" s="15"/>
      <c r="BK426" s="14"/>
    </row>
    <row r="427" spans="1:63" ht="30" customHeight="1" x14ac:dyDescent="0.3">
      <c r="A427" s="14"/>
      <c r="B427" s="14"/>
      <c r="C427" s="14"/>
      <c r="D427" s="14"/>
      <c r="E427" s="15"/>
      <c r="F427" s="15"/>
      <c r="G427" s="15"/>
      <c r="H427" s="15"/>
      <c r="I427" s="15"/>
      <c r="J427" s="15"/>
      <c r="K427" s="15"/>
      <c r="L427" s="15"/>
      <c r="M427" s="14"/>
      <c r="Q427" s="1" t="s">
        <v>507</v>
      </c>
      <c r="AW427" s="11">
        <f t="shared" si="6"/>
        <v>0</v>
      </c>
      <c r="AY427" s="14"/>
      <c r="AZ427" s="14"/>
      <c r="BA427" s="14"/>
      <c r="BB427" s="14"/>
      <c r="BC427" s="15"/>
      <c r="BD427" s="15"/>
      <c r="BE427" s="15"/>
      <c r="BF427" s="15"/>
      <c r="BG427" s="15"/>
      <c r="BH427" s="15"/>
      <c r="BI427" s="15"/>
      <c r="BJ427" s="15"/>
      <c r="BK427" s="14"/>
    </row>
    <row r="428" spans="1:63" ht="30" customHeight="1" x14ac:dyDescent="0.3">
      <c r="A428" s="14"/>
      <c r="B428" s="14"/>
      <c r="C428" s="14"/>
      <c r="D428" s="14"/>
      <c r="E428" s="15"/>
      <c r="F428" s="15"/>
      <c r="G428" s="15"/>
      <c r="H428" s="15"/>
      <c r="I428" s="15"/>
      <c r="J428" s="15"/>
      <c r="K428" s="15"/>
      <c r="L428" s="15"/>
      <c r="M428" s="14"/>
      <c r="Q428" s="1" t="s">
        <v>507</v>
      </c>
      <c r="AW428" s="11">
        <f t="shared" si="6"/>
        <v>0</v>
      </c>
      <c r="AY428" s="14"/>
      <c r="AZ428" s="14"/>
      <c r="BA428" s="14"/>
      <c r="BB428" s="14"/>
      <c r="BC428" s="15"/>
      <c r="BD428" s="15"/>
      <c r="BE428" s="15"/>
      <c r="BF428" s="15"/>
      <c r="BG428" s="15"/>
      <c r="BH428" s="15"/>
      <c r="BI428" s="15"/>
      <c r="BJ428" s="15"/>
      <c r="BK428" s="14"/>
    </row>
    <row r="429" spans="1:63" ht="30" customHeight="1" x14ac:dyDescent="0.3">
      <c r="A429" s="14"/>
      <c r="B429" s="14"/>
      <c r="C429" s="14"/>
      <c r="D429" s="14"/>
      <c r="E429" s="15"/>
      <c r="F429" s="15"/>
      <c r="G429" s="15"/>
      <c r="H429" s="15"/>
      <c r="I429" s="15"/>
      <c r="J429" s="15"/>
      <c r="K429" s="15"/>
      <c r="L429" s="15"/>
      <c r="M429" s="14"/>
      <c r="Q429" s="1" t="s">
        <v>507</v>
      </c>
      <c r="AW429" s="11">
        <f t="shared" si="6"/>
        <v>0</v>
      </c>
      <c r="AY429" s="14"/>
      <c r="AZ429" s="14"/>
      <c r="BA429" s="14"/>
      <c r="BB429" s="14"/>
      <c r="BC429" s="15"/>
      <c r="BD429" s="15"/>
      <c r="BE429" s="15"/>
      <c r="BF429" s="15"/>
      <c r="BG429" s="15"/>
      <c r="BH429" s="15"/>
      <c r="BI429" s="15"/>
      <c r="BJ429" s="15"/>
      <c r="BK429" s="14"/>
    </row>
    <row r="430" spans="1:63" ht="30" customHeight="1" x14ac:dyDescent="0.3">
      <c r="A430" s="14"/>
      <c r="B430" s="14"/>
      <c r="C430" s="14"/>
      <c r="D430" s="14"/>
      <c r="E430" s="15"/>
      <c r="F430" s="15"/>
      <c r="G430" s="15"/>
      <c r="H430" s="15"/>
      <c r="I430" s="15"/>
      <c r="J430" s="15"/>
      <c r="K430" s="15"/>
      <c r="L430" s="15"/>
      <c r="M430" s="14"/>
      <c r="Q430" s="1" t="s">
        <v>507</v>
      </c>
      <c r="AW430" s="11">
        <f t="shared" si="6"/>
        <v>0</v>
      </c>
      <c r="AY430" s="14"/>
      <c r="AZ430" s="14"/>
      <c r="BA430" s="14"/>
      <c r="BB430" s="14"/>
      <c r="BC430" s="15"/>
      <c r="BD430" s="15"/>
      <c r="BE430" s="15"/>
      <c r="BF430" s="15"/>
      <c r="BG430" s="15"/>
      <c r="BH430" s="15"/>
      <c r="BI430" s="15"/>
      <c r="BJ430" s="15"/>
      <c r="BK430" s="14"/>
    </row>
    <row r="431" spans="1:63" ht="30" customHeight="1" x14ac:dyDescent="0.3">
      <c r="A431" s="14"/>
      <c r="B431" s="14"/>
      <c r="C431" s="14"/>
      <c r="D431" s="14"/>
      <c r="E431" s="15"/>
      <c r="F431" s="15"/>
      <c r="G431" s="15"/>
      <c r="H431" s="15"/>
      <c r="I431" s="15"/>
      <c r="J431" s="15"/>
      <c r="K431" s="15"/>
      <c r="L431" s="15"/>
      <c r="M431" s="14"/>
      <c r="Q431" s="1" t="s">
        <v>507</v>
      </c>
      <c r="AW431" s="11">
        <f t="shared" si="6"/>
        <v>0</v>
      </c>
      <c r="AY431" s="14"/>
      <c r="AZ431" s="14"/>
      <c r="BA431" s="14"/>
      <c r="BB431" s="14"/>
      <c r="BC431" s="15"/>
      <c r="BD431" s="15"/>
      <c r="BE431" s="15"/>
      <c r="BF431" s="15"/>
      <c r="BG431" s="15"/>
      <c r="BH431" s="15"/>
      <c r="BI431" s="15"/>
      <c r="BJ431" s="15"/>
      <c r="BK431" s="14"/>
    </row>
    <row r="432" spans="1:63" ht="30" customHeight="1" x14ac:dyDescent="0.3">
      <c r="A432" s="14"/>
      <c r="B432" s="14"/>
      <c r="C432" s="14"/>
      <c r="D432" s="14"/>
      <c r="E432" s="15"/>
      <c r="F432" s="15"/>
      <c r="G432" s="15"/>
      <c r="H432" s="15"/>
      <c r="I432" s="15"/>
      <c r="J432" s="15"/>
      <c r="K432" s="15"/>
      <c r="L432" s="15"/>
      <c r="M432" s="14"/>
      <c r="Q432" s="1" t="s">
        <v>507</v>
      </c>
      <c r="AW432" s="11">
        <f t="shared" si="6"/>
        <v>0</v>
      </c>
      <c r="AY432" s="14"/>
      <c r="AZ432" s="14"/>
      <c r="BA432" s="14"/>
      <c r="BB432" s="14"/>
      <c r="BC432" s="15"/>
      <c r="BD432" s="15"/>
      <c r="BE432" s="15"/>
      <c r="BF432" s="15"/>
      <c r="BG432" s="15"/>
      <c r="BH432" s="15"/>
      <c r="BI432" s="15"/>
      <c r="BJ432" s="15"/>
      <c r="BK432" s="14"/>
    </row>
    <row r="433" spans="1:63" ht="30" customHeight="1" x14ac:dyDescent="0.3">
      <c r="A433" s="14"/>
      <c r="B433" s="14"/>
      <c r="C433" s="14"/>
      <c r="D433" s="14"/>
      <c r="E433" s="15"/>
      <c r="F433" s="15"/>
      <c r="G433" s="15"/>
      <c r="H433" s="15"/>
      <c r="I433" s="15"/>
      <c r="J433" s="15"/>
      <c r="K433" s="15"/>
      <c r="L433" s="15"/>
      <c r="M433" s="14"/>
      <c r="Q433" s="1" t="s">
        <v>507</v>
      </c>
      <c r="AW433" s="11">
        <f t="shared" si="6"/>
        <v>0</v>
      </c>
      <c r="AY433" s="14"/>
      <c r="AZ433" s="14"/>
      <c r="BA433" s="14"/>
      <c r="BB433" s="14"/>
      <c r="BC433" s="15"/>
      <c r="BD433" s="15"/>
      <c r="BE433" s="15"/>
      <c r="BF433" s="15"/>
      <c r="BG433" s="15"/>
      <c r="BH433" s="15"/>
      <c r="BI433" s="15"/>
      <c r="BJ433" s="15"/>
      <c r="BK433" s="14"/>
    </row>
    <row r="434" spans="1:63" ht="30" customHeight="1" x14ac:dyDescent="0.3">
      <c r="A434" s="14"/>
      <c r="B434" s="14"/>
      <c r="C434" s="14"/>
      <c r="D434" s="14"/>
      <c r="E434" s="15"/>
      <c r="F434" s="15"/>
      <c r="G434" s="15"/>
      <c r="H434" s="15"/>
      <c r="I434" s="15"/>
      <c r="J434" s="15"/>
      <c r="K434" s="15"/>
      <c r="L434" s="15"/>
      <c r="M434" s="14"/>
      <c r="Q434" s="1" t="s">
        <v>507</v>
      </c>
      <c r="AW434" s="11">
        <f t="shared" si="6"/>
        <v>0</v>
      </c>
      <c r="AY434" s="14"/>
      <c r="AZ434" s="14"/>
      <c r="BA434" s="14"/>
      <c r="BB434" s="14"/>
      <c r="BC434" s="15"/>
      <c r="BD434" s="15"/>
      <c r="BE434" s="15"/>
      <c r="BF434" s="15"/>
      <c r="BG434" s="15"/>
      <c r="BH434" s="15"/>
      <c r="BI434" s="15"/>
      <c r="BJ434" s="15"/>
      <c r="BK434" s="14"/>
    </row>
    <row r="435" spans="1:63" ht="30" customHeight="1" x14ac:dyDescent="0.3">
      <c r="A435" s="14"/>
      <c r="B435" s="14"/>
      <c r="C435" s="14"/>
      <c r="D435" s="14"/>
      <c r="E435" s="15"/>
      <c r="F435" s="15"/>
      <c r="G435" s="15"/>
      <c r="H435" s="15"/>
      <c r="I435" s="15"/>
      <c r="J435" s="15"/>
      <c r="K435" s="15"/>
      <c r="L435" s="15"/>
      <c r="M435" s="14"/>
      <c r="Q435" s="1" t="s">
        <v>507</v>
      </c>
      <c r="AW435" s="11">
        <f t="shared" si="6"/>
        <v>0</v>
      </c>
      <c r="AY435" s="14"/>
      <c r="AZ435" s="14"/>
      <c r="BA435" s="14"/>
      <c r="BB435" s="14"/>
      <c r="BC435" s="15"/>
      <c r="BD435" s="15"/>
      <c r="BE435" s="15"/>
      <c r="BF435" s="15"/>
      <c r="BG435" s="15"/>
      <c r="BH435" s="15"/>
      <c r="BI435" s="15"/>
      <c r="BJ435" s="15"/>
      <c r="BK435" s="14"/>
    </row>
    <row r="436" spans="1:63" ht="30" customHeight="1" x14ac:dyDescent="0.3">
      <c r="A436" s="14"/>
      <c r="B436" s="14"/>
      <c r="C436" s="14"/>
      <c r="D436" s="14"/>
      <c r="E436" s="15"/>
      <c r="F436" s="15"/>
      <c r="G436" s="15"/>
      <c r="H436" s="15"/>
      <c r="I436" s="15"/>
      <c r="J436" s="15"/>
      <c r="K436" s="15"/>
      <c r="L436" s="15"/>
      <c r="M436" s="14"/>
      <c r="Q436" s="1" t="s">
        <v>507</v>
      </c>
      <c r="AW436" s="11">
        <f t="shared" si="6"/>
        <v>0</v>
      </c>
      <c r="AY436" s="14"/>
      <c r="AZ436" s="14"/>
      <c r="BA436" s="14"/>
      <c r="BB436" s="14"/>
      <c r="BC436" s="15"/>
      <c r="BD436" s="15"/>
      <c r="BE436" s="15"/>
      <c r="BF436" s="15"/>
      <c r="BG436" s="15"/>
      <c r="BH436" s="15"/>
      <c r="BI436" s="15"/>
      <c r="BJ436" s="15"/>
      <c r="BK436" s="14"/>
    </row>
    <row r="437" spans="1:63" ht="30" customHeight="1" x14ac:dyDescent="0.3">
      <c r="A437" s="14"/>
      <c r="B437" s="14"/>
      <c r="C437" s="14"/>
      <c r="D437" s="14"/>
      <c r="E437" s="15"/>
      <c r="F437" s="15"/>
      <c r="G437" s="15"/>
      <c r="H437" s="15"/>
      <c r="I437" s="15"/>
      <c r="J437" s="15"/>
      <c r="K437" s="15"/>
      <c r="L437" s="15"/>
      <c r="M437" s="14"/>
      <c r="Q437" s="1" t="s">
        <v>507</v>
      </c>
      <c r="AW437" s="11">
        <f t="shared" si="6"/>
        <v>0</v>
      </c>
      <c r="AY437" s="14"/>
      <c r="AZ437" s="14"/>
      <c r="BA437" s="14"/>
      <c r="BB437" s="14"/>
      <c r="BC437" s="15"/>
      <c r="BD437" s="15"/>
      <c r="BE437" s="15"/>
      <c r="BF437" s="15"/>
      <c r="BG437" s="15"/>
      <c r="BH437" s="15"/>
      <c r="BI437" s="15"/>
      <c r="BJ437" s="15"/>
      <c r="BK437" s="14"/>
    </row>
    <row r="438" spans="1:63" ht="30" customHeight="1" x14ac:dyDescent="0.3">
      <c r="A438" s="14"/>
      <c r="B438" s="14"/>
      <c r="C438" s="14"/>
      <c r="D438" s="14"/>
      <c r="E438" s="15"/>
      <c r="F438" s="15"/>
      <c r="G438" s="15"/>
      <c r="H438" s="15"/>
      <c r="I438" s="15"/>
      <c r="J438" s="15"/>
      <c r="K438" s="15"/>
      <c r="L438" s="15"/>
      <c r="M438" s="14"/>
      <c r="Q438" s="1" t="s">
        <v>507</v>
      </c>
      <c r="AW438" s="11">
        <f t="shared" si="6"/>
        <v>0</v>
      </c>
      <c r="AY438" s="14"/>
      <c r="AZ438" s="14"/>
      <c r="BA438" s="14"/>
      <c r="BB438" s="14"/>
      <c r="BC438" s="15"/>
      <c r="BD438" s="15"/>
      <c r="BE438" s="15"/>
      <c r="BF438" s="15"/>
      <c r="BG438" s="15"/>
      <c r="BH438" s="15"/>
      <c r="BI438" s="15"/>
      <c r="BJ438" s="15"/>
      <c r="BK438" s="14"/>
    </row>
    <row r="439" spans="1:63" ht="30" customHeight="1" x14ac:dyDescent="0.3">
      <c r="A439" s="14"/>
      <c r="B439" s="14"/>
      <c r="C439" s="14"/>
      <c r="D439" s="14"/>
      <c r="E439" s="15"/>
      <c r="F439" s="15"/>
      <c r="G439" s="15"/>
      <c r="H439" s="15"/>
      <c r="I439" s="15"/>
      <c r="J439" s="15"/>
      <c r="K439" s="15"/>
      <c r="L439" s="15"/>
      <c r="M439" s="14"/>
      <c r="Q439" s="1" t="s">
        <v>507</v>
      </c>
      <c r="AW439" s="11">
        <f t="shared" si="6"/>
        <v>0</v>
      </c>
      <c r="AY439" s="14"/>
      <c r="AZ439" s="14"/>
      <c r="BA439" s="14"/>
      <c r="BB439" s="14"/>
      <c r="BC439" s="15"/>
      <c r="BD439" s="15"/>
      <c r="BE439" s="15"/>
      <c r="BF439" s="15"/>
      <c r="BG439" s="15"/>
      <c r="BH439" s="15"/>
      <c r="BI439" s="15"/>
      <c r="BJ439" s="15"/>
      <c r="BK439" s="14"/>
    </row>
    <row r="440" spans="1:63" ht="30" customHeight="1" x14ac:dyDescent="0.3">
      <c r="A440" s="16" t="s">
        <v>79</v>
      </c>
      <c r="B440" s="14"/>
      <c r="C440" s="14"/>
      <c r="D440" s="14"/>
      <c r="E440" s="15"/>
      <c r="F440" s="15"/>
      <c r="G440" s="15"/>
      <c r="H440" s="15"/>
      <c r="I440" s="15"/>
      <c r="J440" s="15"/>
      <c r="K440" s="15"/>
      <c r="L440" s="15"/>
      <c r="M440" s="14"/>
      <c r="N440" t="s">
        <v>80</v>
      </c>
      <c r="AW440" s="11">
        <f t="shared" si="6"/>
        <v>0</v>
      </c>
      <c r="AY440" s="16" t="s">
        <v>79</v>
      </c>
      <c r="AZ440" s="14"/>
      <c r="BA440" s="14"/>
      <c r="BB440" s="14"/>
      <c r="BC440" s="15"/>
      <c r="BD440" s="15"/>
      <c r="BE440" s="15"/>
      <c r="BF440" s="15"/>
      <c r="BG440" s="15"/>
      <c r="BH440" s="15"/>
      <c r="BI440" s="15"/>
      <c r="BJ440" s="15"/>
      <c r="BK440" s="14"/>
    </row>
    <row r="441" spans="1:63" ht="30" customHeight="1" x14ac:dyDescent="0.3">
      <c r="A441" s="16" t="s">
        <v>510</v>
      </c>
      <c r="B441" s="16" t="s">
        <v>52</v>
      </c>
      <c r="C441" s="14"/>
      <c r="D441" s="14"/>
      <c r="E441" s="15"/>
      <c r="F441" s="15"/>
      <c r="G441" s="15"/>
      <c r="H441" s="15"/>
      <c r="I441" s="15"/>
      <c r="J441" s="15"/>
      <c r="K441" s="15"/>
      <c r="L441" s="15"/>
      <c r="M441" s="14"/>
      <c r="N441" s="3"/>
      <c r="O441" s="3"/>
      <c r="P441" s="3"/>
      <c r="Q441" s="2" t="s">
        <v>511</v>
      </c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11">
        <f t="shared" si="6"/>
        <v>0</v>
      </c>
      <c r="AY441" s="16" t="s">
        <v>510</v>
      </c>
      <c r="AZ441" s="16" t="s">
        <v>52</v>
      </c>
      <c r="BA441" s="14"/>
      <c r="BB441" s="14"/>
      <c r="BC441" s="15"/>
      <c r="BD441" s="15"/>
      <c r="BE441" s="15"/>
      <c r="BF441" s="15"/>
      <c r="BG441" s="15"/>
      <c r="BH441" s="15"/>
      <c r="BI441" s="15"/>
      <c r="BJ441" s="15"/>
      <c r="BK441" s="14"/>
    </row>
    <row r="442" spans="1:63" ht="30" customHeight="1" x14ac:dyDescent="0.3">
      <c r="A442" s="16" t="s">
        <v>431</v>
      </c>
      <c r="B442" s="16" t="s">
        <v>432</v>
      </c>
      <c r="C442" s="16" t="s">
        <v>433</v>
      </c>
      <c r="D442" s="14"/>
      <c r="E442" s="15"/>
      <c r="F442" s="15"/>
      <c r="G442" s="15"/>
      <c r="H442" s="15"/>
      <c r="I442" s="15"/>
      <c r="J442" s="15"/>
      <c r="K442" s="15"/>
      <c r="L442" s="15"/>
      <c r="M442" s="16" t="s">
        <v>434</v>
      </c>
      <c r="N442" s="2" t="s">
        <v>435</v>
      </c>
      <c r="O442" s="2" t="s">
        <v>52</v>
      </c>
      <c r="P442" s="2" t="s">
        <v>52</v>
      </c>
      <c r="Q442" s="2" t="s">
        <v>511</v>
      </c>
      <c r="R442" s="2" t="s">
        <v>66</v>
      </c>
      <c r="S442" s="2" t="s">
        <v>66</v>
      </c>
      <c r="T442" s="2" t="s">
        <v>65</v>
      </c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2" t="s">
        <v>52</v>
      </c>
      <c r="AS442" s="2" t="s">
        <v>52</v>
      </c>
      <c r="AT442" s="3"/>
      <c r="AU442" s="2" t="s">
        <v>512</v>
      </c>
      <c r="AV442" s="3">
        <v>189</v>
      </c>
      <c r="AW442" s="11">
        <f t="shared" si="6"/>
        <v>0</v>
      </c>
      <c r="AY442" s="16" t="s">
        <v>431</v>
      </c>
      <c r="AZ442" s="16" t="s">
        <v>432</v>
      </c>
      <c r="BA442" s="16" t="s">
        <v>433</v>
      </c>
      <c r="BB442" s="14"/>
      <c r="BC442" s="15"/>
      <c r="BD442" s="15"/>
      <c r="BE442" s="15"/>
      <c r="BF442" s="15"/>
      <c r="BG442" s="15"/>
      <c r="BH442" s="15"/>
      <c r="BI442" s="15"/>
      <c r="BJ442" s="15"/>
      <c r="BK442" s="16"/>
    </row>
    <row r="443" spans="1:63" ht="30" customHeight="1" x14ac:dyDescent="0.3">
      <c r="A443" s="16" t="s">
        <v>437</v>
      </c>
      <c r="B443" s="16" t="s">
        <v>438</v>
      </c>
      <c r="C443" s="16" t="s">
        <v>439</v>
      </c>
      <c r="D443" s="14"/>
      <c r="E443" s="15"/>
      <c r="F443" s="15"/>
      <c r="G443" s="15"/>
      <c r="H443" s="15"/>
      <c r="I443" s="15"/>
      <c r="J443" s="15"/>
      <c r="K443" s="15"/>
      <c r="L443" s="15"/>
      <c r="M443" s="16" t="s">
        <v>440</v>
      </c>
      <c r="N443" s="2" t="s">
        <v>441</v>
      </c>
      <c r="O443" s="2" t="s">
        <v>52</v>
      </c>
      <c r="P443" s="2" t="s">
        <v>52</v>
      </c>
      <c r="Q443" s="2" t="s">
        <v>511</v>
      </c>
      <c r="R443" s="2" t="s">
        <v>66</v>
      </c>
      <c r="S443" s="2" t="s">
        <v>66</v>
      </c>
      <c r="T443" s="2" t="s">
        <v>65</v>
      </c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2" t="s">
        <v>52</v>
      </c>
      <c r="AS443" s="2" t="s">
        <v>52</v>
      </c>
      <c r="AT443" s="3"/>
      <c r="AU443" s="2" t="s">
        <v>513</v>
      </c>
      <c r="AV443" s="3">
        <v>190</v>
      </c>
      <c r="AW443" s="11">
        <f t="shared" si="6"/>
        <v>0</v>
      </c>
      <c r="AY443" s="16" t="s">
        <v>437</v>
      </c>
      <c r="AZ443" s="16" t="s">
        <v>438</v>
      </c>
      <c r="BA443" s="16" t="s">
        <v>439</v>
      </c>
      <c r="BB443" s="14"/>
      <c r="BC443" s="15"/>
      <c r="BD443" s="15"/>
      <c r="BE443" s="15"/>
      <c r="BF443" s="15"/>
      <c r="BG443" s="15"/>
      <c r="BH443" s="15"/>
      <c r="BI443" s="15"/>
      <c r="BJ443" s="15"/>
      <c r="BK443" s="16"/>
    </row>
    <row r="444" spans="1:63" ht="30" customHeight="1" x14ac:dyDescent="0.3">
      <c r="A444" s="16" t="s">
        <v>443</v>
      </c>
      <c r="B444" s="16" t="s">
        <v>444</v>
      </c>
      <c r="C444" s="16" t="s">
        <v>439</v>
      </c>
      <c r="D444" s="14"/>
      <c r="E444" s="15"/>
      <c r="F444" s="15"/>
      <c r="G444" s="15"/>
      <c r="H444" s="15"/>
      <c r="I444" s="15"/>
      <c r="J444" s="15"/>
      <c r="K444" s="15"/>
      <c r="L444" s="15"/>
      <c r="M444" s="16" t="s">
        <v>445</v>
      </c>
      <c r="N444" s="2" t="s">
        <v>446</v>
      </c>
      <c r="O444" s="2" t="s">
        <v>52</v>
      </c>
      <c r="P444" s="2" t="s">
        <v>52</v>
      </c>
      <c r="Q444" s="2" t="s">
        <v>511</v>
      </c>
      <c r="R444" s="2" t="s">
        <v>66</v>
      </c>
      <c r="S444" s="2" t="s">
        <v>65</v>
      </c>
      <c r="T444" s="2" t="s">
        <v>66</v>
      </c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2" t="s">
        <v>52</v>
      </c>
      <c r="AS444" s="2" t="s">
        <v>52</v>
      </c>
      <c r="AT444" s="3"/>
      <c r="AU444" s="2" t="s">
        <v>514</v>
      </c>
      <c r="AV444" s="3">
        <v>191</v>
      </c>
      <c r="AW444" s="11">
        <f t="shared" si="6"/>
        <v>0</v>
      </c>
      <c r="AY444" s="16" t="s">
        <v>443</v>
      </c>
      <c r="AZ444" s="16" t="s">
        <v>444</v>
      </c>
      <c r="BA444" s="16" t="s">
        <v>439</v>
      </c>
      <c r="BB444" s="14"/>
      <c r="BC444" s="15"/>
      <c r="BD444" s="15"/>
      <c r="BE444" s="15"/>
      <c r="BF444" s="15"/>
      <c r="BG444" s="15"/>
      <c r="BH444" s="15"/>
      <c r="BI444" s="15"/>
      <c r="BJ444" s="15"/>
      <c r="BK444" s="16"/>
    </row>
    <row r="445" spans="1:63" ht="30" customHeight="1" x14ac:dyDescent="0.3">
      <c r="A445" s="14"/>
      <c r="B445" s="14"/>
      <c r="C445" s="14"/>
      <c r="D445" s="14"/>
      <c r="E445" s="15"/>
      <c r="F445" s="15"/>
      <c r="G445" s="15"/>
      <c r="H445" s="15"/>
      <c r="I445" s="15"/>
      <c r="J445" s="15"/>
      <c r="K445" s="15"/>
      <c r="L445" s="15"/>
      <c r="M445" s="14"/>
      <c r="Q445" s="1" t="s">
        <v>511</v>
      </c>
      <c r="AW445" s="11">
        <f t="shared" si="6"/>
        <v>0</v>
      </c>
      <c r="AY445" s="14"/>
      <c r="AZ445" s="14"/>
      <c r="BA445" s="14"/>
      <c r="BB445" s="14"/>
      <c r="BC445" s="15"/>
      <c r="BD445" s="15"/>
      <c r="BE445" s="15"/>
      <c r="BF445" s="15"/>
      <c r="BG445" s="15"/>
      <c r="BH445" s="15"/>
      <c r="BI445" s="15"/>
      <c r="BJ445" s="15"/>
      <c r="BK445" s="14"/>
    </row>
    <row r="446" spans="1:63" ht="30" customHeight="1" x14ac:dyDescent="0.3">
      <c r="A446" s="14"/>
      <c r="B446" s="14"/>
      <c r="C446" s="14"/>
      <c r="D446" s="14"/>
      <c r="E446" s="15"/>
      <c r="F446" s="15"/>
      <c r="G446" s="15"/>
      <c r="H446" s="15"/>
      <c r="I446" s="15"/>
      <c r="J446" s="15"/>
      <c r="K446" s="15"/>
      <c r="L446" s="15"/>
      <c r="M446" s="14"/>
      <c r="Q446" s="1" t="s">
        <v>511</v>
      </c>
      <c r="AW446" s="11">
        <f t="shared" si="6"/>
        <v>0</v>
      </c>
      <c r="AY446" s="14"/>
      <c r="AZ446" s="14"/>
      <c r="BA446" s="14"/>
      <c r="BB446" s="14"/>
      <c r="BC446" s="15"/>
      <c r="BD446" s="15"/>
      <c r="BE446" s="15"/>
      <c r="BF446" s="15"/>
      <c r="BG446" s="15"/>
      <c r="BH446" s="15"/>
      <c r="BI446" s="15"/>
      <c r="BJ446" s="15"/>
      <c r="BK446" s="14"/>
    </row>
    <row r="447" spans="1:63" ht="30" customHeight="1" x14ac:dyDescent="0.3">
      <c r="A447" s="14"/>
      <c r="B447" s="14"/>
      <c r="C447" s="14"/>
      <c r="D447" s="14"/>
      <c r="E447" s="15"/>
      <c r="F447" s="15"/>
      <c r="G447" s="15"/>
      <c r="H447" s="15"/>
      <c r="I447" s="15"/>
      <c r="J447" s="15"/>
      <c r="K447" s="15"/>
      <c r="L447" s="15"/>
      <c r="M447" s="14"/>
      <c r="Q447" s="1" t="s">
        <v>511</v>
      </c>
      <c r="AW447" s="11">
        <f t="shared" si="6"/>
        <v>0</v>
      </c>
      <c r="AY447" s="14"/>
      <c r="AZ447" s="14"/>
      <c r="BA447" s="14"/>
      <c r="BB447" s="14"/>
      <c r="BC447" s="15"/>
      <c r="BD447" s="15"/>
      <c r="BE447" s="15"/>
      <c r="BF447" s="15"/>
      <c r="BG447" s="15"/>
      <c r="BH447" s="15"/>
      <c r="BI447" s="15"/>
      <c r="BJ447" s="15"/>
      <c r="BK447" s="14"/>
    </row>
    <row r="448" spans="1:63" ht="30" customHeight="1" x14ac:dyDescent="0.3">
      <c r="A448" s="14"/>
      <c r="B448" s="14"/>
      <c r="C448" s="14"/>
      <c r="D448" s="14"/>
      <c r="E448" s="15"/>
      <c r="F448" s="15"/>
      <c r="G448" s="15"/>
      <c r="H448" s="15"/>
      <c r="I448" s="15"/>
      <c r="J448" s="15"/>
      <c r="K448" s="15"/>
      <c r="L448" s="15"/>
      <c r="M448" s="14"/>
      <c r="Q448" s="1" t="s">
        <v>511</v>
      </c>
      <c r="AW448" s="11">
        <f t="shared" si="6"/>
        <v>0</v>
      </c>
      <c r="AY448" s="14"/>
      <c r="AZ448" s="14"/>
      <c r="BA448" s="14"/>
      <c r="BB448" s="14"/>
      <c r="BC448" s="15"/>
      <c r="BD448" s="15"/>
      <c r="BE448" s="15"/>
      <c r="BF448" s="15"/>
      <c r="BG448" s="15"/>
      <c r="BH448" s="15"/>
      <c r="BI448" s="15"/>
      <c r="BJ448" s="15"/>
      <c r="BK448" s="14"/>
    </row>
    <row r="449" spans="1:63" ht="30" customHeight="1" x14ac:dyDescent="0.3">
      <c r="A449" s="14"/>
      <c r="B449" s="14"/>
      <c r="C449" s="14"/>
      <c r="D449" s="14"/>
      <c r="E449" s="15"/>
      <c r="F449" s="15"/>
      <c r="G449" s="15"/>
      <c r="H449" s="15"/>
      <c r="I449" s="15"/>
      <c r="J449" s="15"/>
      <c r="K449" s="15"/>
      <c r="L449" s="15"/>
      <c r="M449" s="14"/>
      <c r="Q449" s="1" t="s">
        <v>511</v>
      </c>
      <c r="AW449" s="11">
        <f t="shared" si="6"/>
        <v>0</v>
      </c>
      <c r="AY449" s="14"/>
      <c r="AZ449" s="14"/>
      <c r="BA449" s="14"/>
      <c r="BB449" s="14"/>
      <c r="BC449" s="15"/>
      <c r="BD449" s="15"/>
      <c r="BE449" s="15"/>
      <c r="BF449" s="15"/>
      <c r="BG449" s="15"/>
      <c r="BH449" s="15"/>
      <c r="BI449" s="15"/>
      <c r="BJ449" s="15"/>
      <c r="BK449" s="14"/>
    </row>
    <row r="450" spans="1:63" ht="30" customHeight="1" x14ac:dyDescent="0.3">
      <c r="A450" s="14"/>
      <c r="B450" s="14"/>
      <c r="C450" s="14"/>
      <c r="D450" s="14"/>
      <c r="E450" s="15"/>
      <c r="F450" s="15"/>
      <c r="G450" s="15"/>
      <c r="H450" s="15"/>
      <c r="I450" s="15"/>
      <c r="J450" s="15"/>
      <c r="K450" s="15"/>
      <c r="L450" s="15"/>
      <c r="M450" s="14"/>
      <c r="Q450" s="1" t="s">
        <v>511</v>
      </c>
      <c r="AW450" s="11">
        <f t="shared" si="6"/>
        <v>0</v>
      </c>
      <c r="AY450" s="14"/>
      <c r="AZ450" s="14"/>
      <c r="BA450" s="14"/>
      <c r="BB450" s="14"/>
      <c r="BC450" s="15"/>
      <c r="BD450" s="15"/>
      <c r="BE450" s="15"/>
      <c r="BF450" s="15"/>
      <c r="BG450" s="15"/>
      <c r="BH450" s="15"/>
      <c r="BI450" s="15"/>
      <c r="BJ450" s="15"/>
      <c r="BK450" s="14"/>
    </row>
    <row r="451" spans="1:63" ht="30" customHeight="1" x14ac:dyDescent="0.3">
      <c r="A451" s="14"/>
      <c r="B451" s="14"/>
      <c r="C451" s="14"/>
      <c r="D451" s="14"/>
      <c r="E451" s="15"/>
      <c r="F451" s="15"/>
      <c r="G451" s="15"/>
      <c r="H451" s="15"/>
      <c r="I451" s="15"/>
      <c r="J451" s="15"/>
      <c r="K451" s="15"/>
      <c r="L451" s="15"/>
      <c r="M451" s="14"/>
      <c r="Q451" s="1" t="s">
        <v>511</v>
      </c>
      <c r="AW451" s="11">
        <f t="shared" si="6"/>
        <v>0</v>
      </c>
      <c r="AY451" s="14"/>
      <c r="AZ451" s="14"/>
      <c r="BA451" s="14"/>
      <c r="BB451" s="14"/>
      <c r="BC451" s="15"/>
      <c r="BD451" s="15"/>
      <c r="BE451" s="15"/>
      <c r="BF451" s="15"/>
      <c r="BG451" s="15"/>
      <c r="BH451" s="15"/>
      <c r="BI451" s="15"/>
      <c r="BJ451" s="15"/>
      <c r="BK451" s="14"/>
    </row>
    <row r="452" spans="1:63" ht="30" customHeight="1" x14ac:dyDescent="0.3">
      <c r="A452" s="14"/>
      <c r="B452" s="14"/>
      <c r="C452" s="14"/>
      <c r="D452" s="14"/>
      <c r="E452" s="15"/>
      <c r="F452" s="15"/>
      <c r="G452" s="15"/>
      <c r="H452" s="15"/>
      <c r="I452" s="15"/>
      <c r="J452" s="15"/>
      <c r="K452" s="15"/>
      <c r="L452" s="15"/>
      <c r="M452" s="14"/>
      <c r="Q452" s="1" t="s">
        <v>511</v>
      </c>
      <c r="AW452" s="11">
        <f t="shared" si="6"/>
        <v>0</v>
      </c>
      <c r="AY452" s="14"/>
      <c r="AZ452" s="14"/>
      <c r="BA452" s="14"/>
      <c r="BB452" s="14"/>
      <c r="BC452" s="15"/>
      <c r="BD452" s="15"/>
      <c r="BE452" s="15"/>
      <c r="BF452" s="15"/>
      <c r="BG452" s="15"/>
      <c r="BH452" s="15"/>
      <c r="BI452" s="15"/>
      <c r="BJ452" s="15"/>
      <c r="BK452" s="14"/>
    </row>
    <row r="453" spans="1:63" ht="30" customHeight="1" x14ac:dyDescent="0.3">
      <c r="A453" s="14"/>
      <c r="B453" s="14"/>
      <c r="C453" s="14"/>
      <c r="D453" s="14"/>
      <c r="E453" s="15"/>
      <c r="F453" s="15"/>
      <c r="G453" s="15"/>
      <c r="H453" s="15"/>
      <c r="I453" s="15"/>
      <c r="J453" s="15"/>
      <c r="K453" s="15"/>
      <c r="L453" s="15"/>
      <c r="M453" s="14"/>
      <c r="Q453" s="1" t="s">
        <v>511</v>
      </c>
      <c r="AW453" s="11">
        <f t="shared" si="6"/>
        <v>0</v>
      </c>
      <c r="AY453" s="14"/>
      <c r="AZ453" s="14"/>
      <c r="BA453" s="14"/>
      <c r="BB453" s="14"/>
      <c r="BC453" s="15"/>
      <c r="BD453" s="15"/>
      <c r="BE453" s="15"/>
      <c r="BF453" s="15"/>
      <c r="BG453" s="15"/>
      <c r="BH453" s="15"/>
      <c r="BI453" s="15"/>
      <c r="BJ453" s="15"/>
      <c r="BK453" s="14"/>
    </row>
    <row r="454" spans="1:63" ht="30" customHeight="1" x14ac:dyDescent="0.3">
      <c r="A454" s="14"/>
      <c r="B454" s="14"/>
      <c r="C454" s="14"/>
      <c r="D454" s="14"/>
      <c r="E454" s="15"/>
      <c r="F454" s="15"/>
      <c r="G454" s="15"/>
      <c r="H454" s="15"/>
      <c r="I454" s="15"/>
      <c r="J454" s="15"/>
      <c r="K454" s="15"/>
      <c r="L454" s="15"/>
      <c r="M454" s="14"/>
      <c r="Q454" s="1" t="s">
        <v>511</v>
      </c>
      <c r="AW454" s="11">
        <f t="shared" ref="AW454:AW517" si="7">+L454-BJ454</f>
        <v>0</v>
      </c>
      <c r="AY454" s="14"/>
      <c r="AZ454" s="14"/>
      <c r="BA454" s="14"/>
      <c r="BB454" s="14"/>
      <c r="BC454" s="15"/>
      <c r="BD454" s="15"/>
      <c r="BE454" s="15"/>
      <c r="BF454" s="15"/>
      <c r="BG454" s="15"/>
      <c r="BH454" s="15"/>
      <c r="BI454" s="15"/>
      <c r="BJ454" s="15"/>
      <c r="BK454" s="14"/>
    </row>
    <row r="455" spans="1:63" ht="30" customHeight="1" x14ac:dyDescent="0.3">
      <c r="A455" s="14"/>
      <c r="B455" s="14"/>
      <c r="C455" s="14"/>
      <c r="D455" s="14"/>
      <c r="E455" s="15"/>
      <c r="F455" s="15"/>
      <c r="G455" s="15"/>
      <c r="H455" s="15"/>
      <c r="I455" s="15"/>
      <c r="J455" s="15"/>
      <c r="K455" s="15"/>
      <c r="L455" s="15"/>
      <c r="M455" s="14"/>
      <c r="Q455" s="1" t="s">
        <v>511</v>
      </c>
      <c r="AW455" s="11">
        <f t="shared" si="7"/>
        <v>0</v>
      </c>
      <c r="AY455" s="14"/>
      <c r="AZ455" s="14"/>
      <c r="BA455" s="14"/>
      <c r="BB455" s="14"/>
      <c r="BC455" s="15"/>
      <c r="BD455" s="15"/>
      <c r="BE455" s="15"/>
      <c r="BF455" s="15"/>
      <c r="BG455" s="15"/>
      <c r="BH455" s="15"/>
      <c r="BI455" s="15"/>
      <c r="BJ455" s="15"/>
      <c r="BK455" s="14"/>
    </row>
    <row r="456" spans="1:63" ht="30" customHeight="1" x14ac:dyDescent="0.3">
      <c r="A456" s="14"/>
      <c r="B456" s="14"/>
      <c r="C456" s="14"/>
      <c r="D456" s="14"/>
      <c r="E456" s="15"/>
      <c r="F456" s="15"/>
      <c r="G456" s="15"/>
      <c r="H456" s="15"/>
      <c r="I456" s="15"/>
      <c r="J456" s="15"/>
      <c r="K456" s="15"/>
      <c r="L456" s="15"/>
      <c r="M456" s="14"/>
      <c r="Q456" s="1" t="s">
        <v>511</v>
      </c>
      <c r="AW456" s="11">
        <f t="shared" si="7"/>
        <v>0</v>
      </c>
      <c r="AY456" s="14"/>
      <c r="AZ456" s="14"/>
      <c r="BA456" s="14"/>
      <c r="BB456" s="14"/>
      <c r="BC456" s="15"/>
      <c r="BD456" s="15"/>
      <c r="BE456" s="15"/>
      <c r="BF456" s="15"/>
      <c r="BG456" s="15"/>
      <c r="BH456" s="15"/>
      <c r="BI456" s="15"/>
      <c r="BJ456" s="15"/>
      <c r="BK456" s="14"/>
    </row>
    <row r="457" spans="1:63" ht="30" customHeight="1" x14ac:dyDescent="0.3">
      <c r="A457" s="14"/>
      <c r="B457" s="14"/>
      <c r="C457" s="14"/>
      <c r="D457" s="14"/>
      <c r="E457" s="15"/>
      <c r="F457" s="15"/>
      <c r="G457" s="15"/>
      <c r="H457" s="15"/>
      <c r="I457" s="15"/>
      <c r="J457" s="15"/>
      <c r="K457" s="15"/>
      <c r="L457" s="15"/>
      <c r="M457" s="14"/>
      <c r="Q457" s="1" t="s">
        <v>511</v>
      </c>
      <c r="AW457" s="11">
        <f t="shared" si="7"/>
        <v>0</v>
      </c>
      <c r="AY457" s="14"/>
      <c r="AZ457" s="14"/>
      <c r="BA457" s="14"/>
      <c r="BB457" s="14"/>
      <c r="BC457" s="15"/>
      <c r="BD457" s="15"/>
      <c r="BE457" s="15"/>
      <c r="BF457" s="15"/>
      <c r="BG457" s="15"/>
      <c r="BH457" s="15"/>
      <c r="BI457" s="15"/>
      <c r="BJ457" s="15"/>
      <c r="BK457" s="14"/>
    </row>
    <row r="458" spans="1:63" ht="30" customHeight="1" x14ac:dyDescent="0.3">
      <c r="A458" s="14"/>
      <c r="B458" s="14"/>
      <c r="C458" s="14"/>
      <c r="D458" s="14"/>
      <c r="E458" s="15"/>
      <c r="F458" s="15"/>
      <c r="G458" s="15"/>
      <c r="H458" s="15"/>
      <c r="I458" s="15"/>
      <c r="J458" s="15"/>
      <c r="K458" s="15"/>
      <c r="L458" s="15"/>
      <c r="M458" s="14"/>
      <c r="Q458" s="1" t="s">
        <v>511</v>
      </c>
      <c r="AW458" s="11">
        <f t="shared" si="7"/>
        <v>0</v>
      </c>
      <c r="AY458" s="14"/>
      <c r="AZ458" s="14"/>
      <c r="BA458" s="14"/>
      <c r="BB458" s="14"/>
      <c r="BC458" s="15"/>
      <c r="BD458" s="15"/>
      <c r="BE458" s="15"/>
      <c r="BF458" s="15"/>
      <c r="BG458" s="15"/>
      <c r="BH458" s="15"/>
      <c r="BI458" s="15"/>
      <c r="BJ458" s="15"/>
      <c r="BK458" s="14"/>
    </row>
    <row r="459" spans="1:63" ht="30" customHeight="1" x14ac:dyDescent="0.3">
      <c r="A459" s="14"/>
      <c r="B459" s="14"/>
      <c r="C459" s="14"/>
      <c r="D459" s="14"/>
      <c r="E459" s="15"/>
      <c r="F459" s="15"/>
      <c r="G459" s="15"/>
      <c r="H459" s="15"/>
      <c r="I459" s="15"/>
      <c r="J459" s="15"/>
      <c r="K459" s="15"/>
      <c r="L459" s="15"/>
      <c r="M459" s="14"/>
      <c r="Q459" s="1" t="s">
        <v>511</v>
      </c>
      <c r="AW459" s="11">
        <f t="shared" si="7"/>
        <v>0</v>
      </c>
      <c r="AY459" s="14"/>
      <c r="AZ459" s="14"/>
      <c r="BA459" s="14"/>
      <c r="BB459" s="14"/>
      <c r="BC459" s="15"/>
      <c r="BD459" s="15"/>
      <c r="BE459" s="15"/>
      <c r="BF459" s="15"/>
      <c r="BG459" s="15"/>
      <c r="BH459" s="15"/>
      <c r="BI459" s="15"/>
      <c r="BJ459" s="15"/>
      <c r="BK459" s="14"/>
    </row>
    <row r="460" spans="1:63" ht="30" customHeight="1" x14ac:dyDescent="0.3">
      <c r="A460" s="14"/>
      <c r="B460" s="14"/>
      <c r="C460" s="14"/>
      <c r="D460" s="14"/>
      <c r="E460" s="15"/>
      <c r="F460" s="15"/>
      <c r="G460" s="15"/>
      <c r="H460" s="15"/>
      <c r="I460" s="15"/>
      <c r="J460" s="15"/>
      <c r="K460" s="15"/>
      <c r="L460" s="15"/>
      <c r="M460" s="14"/>
      <c r="Q460" s="1" t="s">
        <v>511</v>
      </c>
      <c r="AW460" s="11">
        <f t="shared" si="7"/>
        <v>0</v>
      </c>
      <c r="AY460" s="14"/>
      <c r="AZ460" s="14"/>
      <c r="BA460" s="14"/>
      <c r="BB460" s="14"/>
      <c r="BC460" s="15"/>
      <c r="BD460" s="15"/>
      <c r="BE460" s="15"/>
      <c r="BF460" s="15"/>
      <c r="BG460" s="15"/>
      <c r="BH460" s="15"/>
      <c r="BI460" s="15"/>
      <c r="BJ460" s="15"/>
      <c r="BK460" s="14"/>
    </row>
    <row r="461" spans="1:63" ht="30" customHeight="1" x14ac:dyDescent="0.3">
      <c r="A461" s="14"/>
      <c r="B461" s="14"/>
      <c r="C461" s="14"/>
      <c r="D461" s="14"/>
      <c r="E461" s="15"/>
      <c r="F461" s="15"/>
      <c r="G461" s="15"/>
      <c r="H461" s="15"/>
      <c r="I461" s="15"/>
      <c r="J461" s="15"/>
      <c r="K461" s="15"/>
      <c r="L461" s="15"/>
      <c r="M461" s="14"/>
      <c r="Q461" s="1" t="s">
        <v>511</v>
      </c>
      <c r="AW461" s="11">
        <f t="shared" si="7"/>
        <v>0</v>
      </c>
      <c r="AY461" s="14"/>
      <c r="AZ461" s="14"/>
      <c r="BA461" s="14"/>
      <c r="BB461" s="14"/>
      <c r="BC461" s="15"/>
      <c r="BD461" s="15"/>
      <c r="BE461" s="15"/>
      <c r="BF461" s="15"/>
      <c r="BG461" s="15"/>
      <c r="BH461" s="15"/>
      <c r="BI461" s="15"/>
      <c r="BJ461" s="15"/>
      <c r="BK461" s="14"/>
    </row>
    <row r="462" spans="1:63" ht="30" customHeight="1" x14ac:dyDescent="0.3">
      <c r="A462" s="14"/>
      <c r="B462" s="14"/>
      <c r="C462" s="14"/>
      <c r="D462" s="14"/>
      <c r="E462" s="15"/>
      <c r="F462" s="15"/>
      <c r="G462" s="15"/>
      <c r="H462" s="15"/>
      <c r="I462" s="15"/>
      <c r="J462" s="15"/>
      <c r="K462" s="15"/>
      <c r="L462" s="15"/>
      <c r="M462" s="14"/>
      <c r="Q462" s="1" t="s">
        <v>511</v>
      </c>
      <c r="AW462" s="11">
        <f t="shared" si="7"/>
        <v>0</v>
      </c>
      <c r="AY462" s="14"/>
      <c r="AZ462" s="14"/>
      <c r="BA462" s="14"/>
      <c r="BB462" s="14"/>
      <c r="BC462" s="15"/>
      <c r="BD462" s="15"/>
      <c r="BE462" s="15"/>
      <c r="BF462" s="15"/>
      <c r="BG462" s="15"/>
      <c r="BH462" s="15"/>
      <c r="BI462" s="15"/>
      <c r="BJ462" s="15"/>
      <c r="BK462" s="14"/>
    </row>
    <row r="463" spans="1:63" ht="30" customHeight="1" x14ac:dyDescent="0.3">
      <c r="A463" s="16" t="s">
        <v>79</v>
      </c>
      <c r="B463" s="14"/>
      <c r="C463" s="14"/>
      <c r="D463" s="14"/>
      <c r="E463" s="15"/>
      <c r="F463" s="15"/>
      <c r="G463" s="15"/>
      <c r="H463" s="15"/>
      <c r="I463" s="15"/>
      <c r="J463" s="15"/>
      <c r="K463" s="15"/>
      <c r="L463" s="15"/>
      <c r="M463" s="14"/>
      <c r="N463" t="s">
        <v>80</v>
      </c>
      <c r="AW463" s="11">
        <f t="shared" si="7"/>
        <v>0</v>
      </c>
      <c r="AY463" s="16" t="s">
        <v>79</v>
      </c>
      <c r="AZ463" s="14"/>
      <c r="BA463" s="14"/>
      <c r="BB463" s="14"/>
      <c r="BC463" s="15"/>
      <c r="BD463" s="15"/>
      <c r="BE463" s="15"/>
      <c r="BF463" s="15"/>
      <c r="BG463" s="15"/>
      <c r="BH463" s="15"/>
      <c r="BI463" s="15"/>
      <c r="BJ463" s="15"/>
      <c r="BK463" s="14"/>
    </row>
    <row r="464" spans="1:63" ht="30" customHeight="1" x14ac:dyDescent="0.3">
      <c r="A464" s="16" t="s">
        <v>517</v>
      </c>
      <c r="B464" s="16" t="s">
        <v>52</v>
      </c>
      <c r="C464" s="14"/>
      <c r="D464" s="14"/>
      <c r="E464" s="15"/>
      <c r="F464" s="15"/>
      <c r="G464" s="15"/>
      <c r="H464" s="15"/>
      <c r="I464" s="15"/>
      <c r="J464" s="15"/>
      <c r="K464" s="15"/>
      <c r="L464" s="15"/>
      <c r="M464" s="14"/>
      <c r="N464" s="3"/>
      <c r="O464" s="3"/>
      <c r="P464" s="3"/>
      <c r="Q464" s="2" t="s">
        <v>518</v>
      </c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11">
        <f t="shared" si="7"/>
        <v>0</v>
      </c>
      <c r="AY464" s="16" t="s">
        <v>517</v>
      </c>
      <c r="AZ464" s="16" t="s">
        <v>52</v>
      </c>
      <c r="BA464" s="14"/>
      <c r="BB464" s="14"/>
      <c r="BC464" s="15"/>
      <c r="BD464" s="15"/>
      <c r="BE464" s="15"/>
      <c r="BF464" s="15"/>
      <c r="BG464" s="15"/>
      <c r="BH464" s="15"/>
      <c r="BI464" s="15"/>
      <c r="BJ464" s="15"/>
      <c r="BK464" s="14"/>
    </row>
    <row r="465" spans="1:63" ht="30" customHeight="1" x14ac:dyDescent="0.3">
      <c r="A465" s="16" t="s">
        <v>60</v>
      </c>
      <c r="B465" s="16" t="s">
        <v>61</v>
      </c>
      <c r="C465" s="16" t="s">
        <v>62</v>
      </c>
      <c r="D465" s="14"/>
      <c r="E465" s="15"/>
      <c r="F465" s="15"/>
      <c r="G465" s="15"/>
      <c r="H465" s="15"/>
      <c r="I465" s="15"/>
      <c r="J465" s="15"/>
      <c r="K465" s="15"/>
      <c r="L465" s="15"/>
      <c r="M465" s="16" t="s">
        <v>63</v>
      </c>
      <c r="N465" s="2" t="s">
        <v>64</v>
      </c>
      <c r="O465" s="2" t="s">
        <v>52</v>
      </c>
      <c r="P465" s="2" t="s">
        <v>52</v>
      </c>
      <c r="Q465" s="2" t="s">
        <v>518</v>
      </c>
      <c r="R465" s="2" t="s">
        <v>65</v>
      </c>
      <c r="S465" s="2" t="s">
        <v>66</v>
      </c>
      <c r="T465" s="2" t="s">
        <v>66</v>
      </c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2" t="s">
        <v>52</v>
      </c>
      <c r="AS465" s="2" t="s">
        <v>52</v>
      </c>
      <c r="AT465" s="3"/>
      <c r="AU465" s="2" t="s">
        <v>519</v>
      </c>
      <c r="AV465" s="3">
        <v>136</v>
      </c>
      <c r="AW465" s="11">
        <f t="shared" si="7"/>
        <v>0</v>
      </c>
      <c r="AY465" s="16" t="s">
        <v>60</v>
      </c>
      <c r="AZ465" s="16" t="s">
        <v>61</v>
      </c>
      <c r="BA465" s="16" t="s">
        <v>62</v>
      </c>
      <c r="BB465" s="14"/>
      <c r="BC465" s="15"/>
      <c r="BD465" s="15"/>
      <c r="BE465" s="15"/>
      <c r="BF465" s="15"/>
      <c r="BG465" s="15"/>
      <c r="BH465" s="15"/>
      <c r="BI465" s="15"/>
      <c r="BJ465" s="15"/>
      <c r="BK465" s="16"/>
    </row>
    <row r="466" spans="1:63" ht="30" customHeight="1" x14ac:dyDescent="0.3">
      <c r="A466" s="16" t="s">
        <v>68</v>
      </c>
      <c r="B466" s="16" t="s">
        <v>69</v>
      </c>
      <c r="C466" s="16" t="s">
        <v>70</v>
      </c>
      <c r="D466" s="14"/>
      <c r="E466" s="15"/>
      <c r="F466" s="15"/>
      <c r="G466" s="15"/>
      <c r="H466" s="15"/>
      <c r="I466" s="15"/>
      <c r="J466" s="15"/>
      <c r="K466" s="15"/>
      <c r="L466" s="15"/>
      <c r="M466" s="16" t="s">
        <v>71</v>
      </c>
      <c r="N466" s="2" t="s">
        <v>72</v>
      </c>
      <c r="O466" s="2" t="s">
        <v>52</v>
      </c>
      <c r="P466" s="2" t="s">
        <v>52</v>
      </c>
      <c r="Q466" s="2" t="s">
        <v>518</v>
      </c>
      <c r="R466" s="2" t="s">
        <v>65</v>
      </c>
      <c r="S466" s="2" t="s">
        <v>66</v>
      </c>
      <c r="T466" s="2" t="s">
        <v>66</v>
      </c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2" t="s">
        <v>52</v>
      </c>
      <c r="AS466" s="2" t="s">
        <v>52</v>
      </c>
      <c r="AT466" s="3"/>
      <c r="AU466" s="2" t="s">
        <v>520</v>
      </c>
      <c r="AV466" s="3">
        <v>137</v>
      </c>
      <c r="AW466" s="11">
        <f t="shared" si="7"/>
        <v>0</v>
      </c>
      <c r="AY466" s="16" t="s">
        <v>68</v>
      </c>
      <c r="AZ466" s="16" t="s">
        <v>69</v>
      </c>
      <c r="BA466" s="16" t="s">
        <v>70</v>
      </c>
      <c r="BB466" s="14"/>
      <c r="BC466" s="15"/>
      <c r="BD466" s="15"/>
      <c r="BE466" s="15"/>
      <c r="BF466" s="15"/>
      <c r="BG466" s="15"/>
      <c r="BH466" s="15"/>
      <c r="BI466" s="15"/>
      <c r="BJ466" s="15"/>
      <c r="BK466" s="16"/>
    </row>
    <row r="467" spans="1:63" ht="30" customHeight="1" x14ac:dyDescent="0.3">
      <c r="A467" s="14"/>
      <c r="B467" s="14"/>
      <c r="C467" s="14"/>
      <c r="D467" s="14"/>
      <c r="E467" s="15"/>
      <c r="F467" s="15"/>
      <c r="G467" s="15"/>
      <c r="H467" s="15"/>
      <c r="I467" s="15"/>
      <c r="J467" s="15"/>
      <c r="K467" s="15"/>
      <c r="L467" s="15"/>
      <c r="M467" s="14"/>
      <c r="Q467" s="1" t="s">
        <v>518</v>
      </c>
      <c r="AW467" s="11">
        <f t="shared" si="7"/>
        <v>0</v>
      </c>
      <c r="AY467" s="14"/>
      <c r="AZ467" s="14"/>
      <c r="BA467" s="14"/>
      <c r="BB467" s="14"/>
      <c r="BC467" s="15"/>
      <c r="BD467" s="15"/>
      <c r="BE467" s="15"/>
      <c r="BF467" s="15"/>
      <c r="BG467" s="15"/>
      <c r="BH467" s="15"/>
      <c r="BI467" s="15"/>
      <c r="BJ467" s="15"/>
      <c r="BK467" s="14"/>
    </row>
    <row r="468" spans="1:63" ht="30" customHeight="1" x14ac:dyDescent="0.3">
      <c r="A468" s="14"/>
      <c r="B468" s="14"/>
      <c r="C468" s="14"/>
      <c r="D468" s="14"/>
      <c r="E468" s="15"/>
      <c r="F468" s="15"/>
      <c r="G468" s="15"/>
      <c r="H468" s="15"/>
      <c r="I468" s="15"/>
      <c r="J468" s="15"/>
      <c r="K468" s="15"/>
      <c r="L468" s="15"/>
      <c r="M468" s="14"/>
      <c r="Q468" s="1" t="s">
        <v>518</v>
      </c>
      <c r="AW468" s="11">
        <f t="shared" si="7"/>
        <v>0</v>
      </c>
      <c r="AY468" s="14"/>
      <c r="AZ468" s="14"/>
      <c r="BA468" s="14"/>
      <c r="BB468" s="14"/>
      <c r="BC468" s="15"/>
      <c r="BD468" s="15"/>
      <c r="BE468" s="15"/>
      <c r="BF468" s="15"/>
      <c r="BG468" s="15"/>
      <c r="BH468" s="15"/>
      <c r="BI468" s="15"/>
      <c r="BJ468" s="15"/>
      <c r="BK468" s="14"/>
    </row>
    <row r="469" spans="1:63" ht="30" customHeight="1" x14ac:dyDescent="0.3">
      <c r="A469" s="14"/>
      <c r="B469" s="14"/>
      <c r="C469" s="14"/>
      <c r="D469" s="14"/>
      <c r="E469" s="15"/>
      <c r="F469" s="15"/>
      <c r="G469" s="15"/>
      <c r="H469" s="15"/>
      <c r="I469" s="15"/>
      <c r="J469" s="15"/>
      <c r="K469" s="15"/>
      <c r="L469" s="15"/>
      <c r="M469" s="14"/>
      <c r="Q469" s="1" t="s">
        <v>518</v>
      </c>
      <c r="AW469" s="11">
        <f t="shared" si="7"/>
        <v>0</v>
      </c>
      <c r="AY469" s="14"/>
      <c r="AZ469" s="14"/>
      <c r="BA469" s="14"/>
      <c r="BB469" s="14"/>
      <c r="BC469" s="15"/>
      <c r="BD469" s="15"/>
      <c r="BE469" s="15"/>
      <c r="BF469" s="15"/>
      <c r="BG469" s="15"/>
      <c r="BH469" s="15"/>
      <c r="BI469" s="15"/>
      <c r="BJ469" s="15"/>
      <c r="BK469" s="14"/>
    </row>
    <row r="470" spans="1:63" ht="30" customHeight="1" x14ac:dyDescent="0.3">
      <c r="A470" s="14"/>
      <c r="B470" s="14"/>
      <c r="C470" s="14"/>
      <c r="D470" s="14"/>
      <c r="E470" s="15"/>
      <c r="F470" s="15"/>
      <c r="G470" s="15"/>
      <c r="H470" s="15"/>
      <c r="I470" s="15"/>
      <c r="J470" s="15"/>
      <c r="K470" s="15"/>
      <c r="L470" s="15"/>
      <c r="M470" s="14"/>
      <c r="Q470" s="1" t="s">
        <v>518</v>
      </c>
      <c r="AW470" s="11">
        <f t="shared" si="7"/>
        <v>0</v>
      </c>
      <c r="AY470" s="14"/>
      <c r="AZ470" s="14"/>
      <c r="BA470" s="14"/>
      <c r="BB470" s="14"/>
      <c r="BC470" s="15"/>
      <c r="BD470" s="15"/>
      <c r="BE470" s="15"/>
      <c r="BF470" s="15"/>
      <c r="BG470" s="15"/>
      <c r="BH470" s="15"/>
      <c r="BI470" s="15"/>
      <c r="BJ470" s="15"/>
      <c r="BK470" s="14"/>
    </row>
    <row r="471" spans="1:63" ht="30" customHeight="1" x14ac:dyDescent="0.3">
      <c r="A471" s="14"/>
      <c r="B471" s="14"/>
      <c r="C471" s="14"/>
      <c r="D471" s="14"/>
      <c r="E471" s="15"/>
      <c r="F471" s="15"/>
      <c r="G471" s="15"/>
      <c r="H471" s="15"/>
      <c r="I471" s="15"/>
      <c r="J471" s="15"/>
      <c r="K471" s="15"/>
      <c r="L471" s="15"/>
      <c r="M471" s="14"/>
      <c r="Q471" s="1" t="s">
        <v>518</v>
      </c>
      <c r="AW471" s="11">
        <f t="shared" si="7"/>
        <v>0</v>
      </c>
      <c r="AY471" s="14"/>
      <c r="AZ471" s="14"/>
      <c r="BA471" s="14"/>
      <c r="BB471" s="14"/>
      <c r="BC471" s="15"/>
      <c r="BD471" s="15"/>
      <c r="BE471" s="15"/>
      <c r="BF471" s="15"/>
      <c r="BG471" s="15"/>
      <c r="BH471" s="15"/>
      <c r="BI471" s="15"/>
      <c r="BJ471" s="15"/>
      <c r="BK471" s="14"/>
    </row>
    <row r="472" spans="1:63" ht="30" customHeight="1" x14ac:dyDescent="0.3">
      <c r="A472" s="14"/>
      <c r="B472" s="14"/>
      <c r="C472" s="14"/>
      <c r="D472" s="14"/>
      <c r="E472" s="15"/>
      <c r="F472" s="15"/>
      <c r="G472" s="15"/>
      <c r="H472" s="15"/>
      <c r="I472" s="15"/>
      <c r="J472" s="15"/>
      <c r="K472" s="15"/>
      <c r="L472" s="15"/>
      <c r="M472" s="14"/>
      <c r="Q472" s="1" t="s">
        <v>518</v>
      </c>
      <c r="AW472" s="11">
        <f t="shared" si="7"/>
        <v>0</v>
      </c>
      <c r="AY472" s="14"/>
      <c r="AZ472" s="14"/>
      <c r="BA472" s="14"/>
      <c r="BB472" s="14"/>
      <c r="BC472" s="15"/>
      <c r="BD472" s="15"/>
      <c r="BE472" s="15"/>
      <c r="BF472" s="15"/>
      <c r="BG472" s="15"/>
      <c r="BH472" s="15"/>
      <c r="BI472" s="15"/>
      <c r="BJ472" s="15"/>
      <c r="BK472" s="14"/>
    </row>
    <row r="473" spans="1:63" ht="30" customHeight="1" x14ac:dyDescent="0.3">
      <c r="A473" s="14"/>
      <c r="B473" s="14"/>
      <c r="C473" s="14"/>
      <c r="D473" s="14"/>
      <c r="E473" s="15"/>
      <c r="F473" s="15"/>
      <c r="G473" s="15"/>
      <c r="H473" s="15"/>
      <c r="I473" s="15"/>
      <c r="J473" s="15"/>
      <c r="K473" s="15"/>
      <c r="L473" s="15"/>
      <c r="M473" s="14"/>
      <c r="Q473" s="1" t="s">
        <v>518</v>
      </c>
      <c r="AW473" s="11">
        <f t="shared" si="7"/>
        <v>0</v>
      </c>
      <c r="AY473" s="14"/>
      <c r="AZ473" s="14"/>
      <c r="BA473" s="14"/>
      <c r="BB473" s="14"/>
      <c r="BC473" s="15"/>
      <c r="BD473" s="15"/>
      <c r="BE473" s="15"/>
      <c r="BF473" s="15"/>
      <c r="BG473" s="15"/>
      <c r="BH473" s="15"/>
      <c r="BI473" s="15"/>
      <c r="BJ473" s="15"/>
      <c r="BK473" s="14"/>
    </row>
    <row r="474" spans="1:63" ht="30" customHeight="1" x14ac:dyDescent="0.3">
      <c r="A474" s="14"/>
      <c r="B474" s="14"/>
      <c r="C474" s="14"/>
      <c r="D474" s="14"/>
      <c r="E474" s="15"/>
      <c r="F474" s="15"/>
      <c r="G474" s="15"/>
      <c r="H474" s="15"/>
      <c r="I474" s="15"/>
      <c r="J474" s="15"/>
      <c r="K474" s="15"/>
      <c r="L474" s="15"/>
      <c r="M474" s="14"/>
      <c r="Q474" s="1" t="s">
        <v>518</v>
      </c>
      <c r="AW474" s="11">
        <f t="shared" si="7"/>
        <v>0</v>
      </c>
      <c r="AY474" s="14"/>
      <c r="AZ474" s="14"/>
      <c r="BA474" s="14"/>
      <c r="BB474" s="14"/>
      <c r="BC474" s="15"/>
      <c r="BD474" s="15"/>
      <c r="BE474" s="15"/>
      <c r="BF474" s="15"/>
      <c r="BG474" s="15"/>
      <c r="BH474" s="15"/>
      <c r="BI474" s="15"/>
      <c r="BJ474" s="15"/>
      <c r="BK474" s="14"/>
    </row>
    <row r="475" spans="1:63" ht="30" customHeight="1" x14ac:dyDescent="0.3">
      <c r="A475" s="14"/>
      <c r="B475" s="14"/>
      <c r="C475" s="14"/>
      <c r="D475" s="14"/>
      <c r="E475" s="15"/>
      <c r="F475" s="15"/>
      <c r="G475" s="15"/>
      <c r="H475" s="15"/>
      <c r="I475" s="15"/>
      <c r="J475" s="15"/>
      <c r="K475" s="15"/>
      <c r="L475" s="15"/>
      <c r="M475" s="14"/>
      <c r="Q475" s="1" t="s">
        <v>518</v>
      </c>
      <c r="AW475" s="11">
        <f t="shared" si="7"/>
        <v>0</v>
      </c>
      <c r="AY475" s="14"/>
      <c r="AZ475" s="14"/>
      <c r="BA475" s="14"/>
      <c r="BB475" s="14"/>
      <c r="BC475" s="15"/>
      <c r="BD475" s="15"/>
      <c r="BE475" s="15"/>
      <c r="BF475" s="15"/>
      <c r="BG475" s="15"/>
      <c r="BH475" s="15"/>
      <c r="BI475" s="15"/>
      <c r="BJ475" s="15"/>
      <c r="BK475" s="14"/>
    </row>
    <row r="476" spans="1:63" ht="30" customHeight="1" x14ac:dyDescent="0.3">
      <c r="A476" s="14"/>
      <c r="B476" s="14"/>
      <c r="C476" s="14"/>
      <c r="D476" s="14"/>
      <c r="E476" s="15"/>
      <c r="F476" s="15"/>
      <c r="G476" s="15"/>
      <c r="H476" s="15"/>
      <c r="I476" s="15"/>
      <c r="J476" s="15"/>
      <c r="K476" s="15"/>
      <c r="L476" s="15"/>
      <c r="M476" s="14"/>
      <c r="Q476" s="1" t="s">
        <v>518</v>
      </c>
      <c r="AW476" s="11">
        <f t="shared" si="7"/>
        <v>0</v>
      </c>
      <c r="AY476" s="14"/>
      <c r="AZ476" s="14"/>
      <c r="BA476" s="14"/>
      <c r="BB476" s="14"/>
      <c r="BC476" s="15"/>
      <c r="BD476" s="15"/>
      <c r="BE476" s="15"/>
      <c r="BF476" s="15"/>
      <c r="BG476" s="15"/>
      <c r="BH476" s="15"/>
      <c r="BI476" s="15"/>
      <c r="BJ476" s="15"/>
      <c r="BK476" s="14"/>
    </row>
    <row r="477" spans="1:63" ht="30" customHeight="1" x14ac:dyDescent="0.3">
      <c r="A477" s="14"/>
      <c r="B477" s="14"/>
      <c r="C477" s="14"/>
      <c r="D477" s="14"/>
      <c r="E477" s="15"/>
      <c r="F477" s="15"/>
      <c r="G477" s="15"/>
      <c r="H477" s="15"/>
      <c r="I477" s="15"/>
      <c r="J477" s="15"/>
      <c r="K477" s="15"/>
      <c r="L477" s="15"/>
      <c r="M477" s="14"/>
      <c r="Q477" s="1" t="s">
        <v>518</v>
      </c>
      <c r="AW477" s="11">
        <f t="shared" si="7"/>
        <v>0</v>
      </c>
      <c r="AY477" s="14"/>
      <c r="AZ477" s="14"/>
      <c r="BA477" s="14"/>
      <c r="BB477" s="14"/>
      <c r="BC477" s="15"/>
      <c r="BD477" s="15"/>
      <c r="BE477" s="15"/>
      <c r="BF477" s="15"/>
      <c r="BG477" s="15"/>
      <c r="BH477" s="15"/>
      <c r="BI477" s="15"/>
      <c r="BJ477" s="15"/>
      <c r="BK477" s="14"/>
    </row>
    <row r="478" spans="1:63" ht="30" customHeight="1" x14ac:dyDescent="0.3">
      <c r="A478" s="14"/>
      <c r="B478" s="14"/>
      <c r="C478" s="14"/>
      <c r="D478" s="14"/>
      <c r="E478" s="15"/>
      <c r="F478" s="15"/>
      <c r="G478" s="15"/>
      <c r="H478" s="15"/>
      <c r="I478" s="15"/>
      <c r="J478" s="15"/>
      <c r="K478" s="15"/>
      <c r="L478" s="15"/>
      <c r="M478" s="14"/>
      <c r="Q478" s="1" t="s">
        <v>518</v>
      </c>
      <c r="AW478" s="11">
        <f t="shared" si="7"/>
        <v>0</v>
      </c>
      <c r="AY478" s="14"/>
      <c r="AZ478" s="14"/>
      <c r="BA478" s="14"/>
      <c r="BB478" s="14"/>
      <c r="BC478" s="15"/>
      <c r="BD478" s="15"/>
      <c r="BE478" s="15"/>
      <c r="BF478" s="15"/>
      <c r="BG478" s="15"/>
      <c r="BH478" s="15"/>
      <c r="BI478" s="15"/>
      <c r="BJ478" s="15"/>
      <c r="BK478" s="14"/>
    </row>
    <row r="479" spans="1:63" ht="30" customHeight="1" x14ac:dyDescent="0.3">
      <c r="A479" s="14"/>
      <c r="B479" s="14"/>
      <c r="C479" s="14"/>
      <c r="D479" s="14"/>
      <c r="E479" s="15"/>
      <c r="F479" s="15"/>
      <c r="G479" s="15"/>
      <c r="H479" s="15"/>
      <c r="I479" s="15"/>
      <c r="J479" s="15"/>
      <c r="K479" s="15"/>
      <c r="L479" s="15"/>
      <c r="M479" s="14"/>
      <c r="Q479" s="1" t="s">
        <v>518</v>
      </c>
      <c r="AW479" s="11">
        <f t="shared" si="7"/>
        <v>0</v>
      </c>
      <c r="AY479" s="14"/>
      <c r="AZ479" s="14"/>
      <c r="BA479" s="14"/>
      <c r="BB479" s="14"/>
      <c r="BC479" s="15"/>
      <c r="BD479" s="15"/>
      <c r="BE479" s="15"/>
      <c r="BF479" s="15"/>
      <c r="BG479" s="15"/>
      <c r="BH479" s="15"/>
      <c r="BI479" s="15"/>
      <c r="BJ479" s="15"/>
      <c r="BK479" s="14"/>
    </row>
    <row r="480" spans="1:63" ht="30" customHeight="1" x14ac:dyDescent="0.3">
      <c r="A480" s="14"/>
      <c r="B480" s="14"/>
      <c r="C480" s="14"/>
      <c r="D480" s="14"/>
      <c r="E480" s="15"/>
      <c r="F480" s="15"/>
      <c r="G480" s="15"/>
      <c r="H480" s="15"/>
      <c r="I480" s="15"/>
      <c r="J480" s="15"/>
      <c r="K480" s="15"/>
      <c r="L480" s="15"/>
      <c r="M480" s="14"/>
      <c r="Q480" s="1" t="s">
        <v>518</v>
      </c>
      <c r="AW480" s="11">
        <f t="shared" si="7"/>
        <v>0</v>
      </c>
      <c r="AY480" s="14"/>
      <c r="AZ480" s="14"/>
      <c r="BA480" s="14"/>
      <c r="BB480" s="14"/>
      <c r="BC480" s="15"/>
      <c r="BD480" s="15"/>
      <c r="BE480" s="15"/>
      <c r="BF480" s="15"/>
      <c r="BG480" s="15"/>
      <c r="BH480" s="15"/>
      <c r="BI480" s="15"/>
      <c r="BJ480" s="15"/>
      <c r="BK480" s="14"/>
    </row>
    <row r="481" spans="1:63" ht="30" customHeight="1" x14ac:dyDescent="0.3">
      <c r="A481" s="14"/>
      <c r="B481" s="14"/>
      <c r="C481" s="14"/>
      <c r="D481" s="14"/>
      <c r="E481" s="15"/>
      <c r="F481" s="15"/>
      <c r="G481" s="15"/>
      <c r="H481" s="15"/>
      <c r="I481" s="15"/>
      <c r="J481" s="15"/>
      <c r="K481" s="15"/>
      <c r="L481" s="15"/>
      <c r="M481" s="14"/>
      <c r="Q481" s="1" t="s">
        <v>518</v>
      </c>
      <c r="AW481" s="11">
        <f t="shared" si="7"/>
        <v>0</v>
      </c>
      <c r="AY481" s="14"/>
      <c r="AZ481" s="14"/>
      <c r="BA481" s="14"/>
      <c r="BB481" s="14"/>
      <c r="BC481" s="15"/>
      <c r="BD481" s="15"/>
      <c r="BE481" s="15"/>
      <c r="BF481" s="15"/>
      <c r="BG481" s="15"/>
      <c r="BH481" s="15"/>
      <c r="BI481" s="15"/>
      <c r="BJ481" s="15"/>
      <c r="BK481" s="14"/>
    </row>
    <row r="482" spans="1:63" ht="30" customHeight="1" x14ac:dyDescent="0.3">
      <c r="A482" s="14"/>
      <c r="B482" s="14"/>
      <c r="C482" s="14"/>
      <c r="D482" s="14"/>
      <c r="E482" s="15"/>
      <c r="F482" s="15"/>
      <c r="G482" s="15"/>
      <c r="H482" s="15"/>
      <c r="I482" s="15"/>
      <c r="J482" s="15"/>
      <c r="K482" s="15"/>
      <c r="L482" s="15"/>
      <c r="M482" s="14"/>
      <c r="Q482" s="1" t="s">
        <v>518</v>
      </c>
      <c r="AW482" s="11">
        <f t="shared" si="7"/>
        <v>0</v>
      </c>
      <c r="AY482" s="14"/>
      <c r="AZ482" s="14"/>
      <c r="BA482" s="14"/>
      <c r="BB482" s="14"/>
      <c r="BC482" s="15"/>
      <c r="BD482" s="15"/>
      <c r="BE482" s="15"/>
      <c r="BF482" s="15"/>
      <c r="BG482" s="15"/>
      <c r="BH482" s="15"/>
      <c r="BI482" s="15"/>
      <c r="BJ482" s="15"/>
      <c r="BK482" s="14"/>
    </row>
    <row r="483" spans="1:63" ht="30" customHeight="1" x14ac:dyDescent="0.3">
      <c r="A483" s="14"/>
      <c r="B483" s="14"/>
      <c r="C483" s="14"/>
      <c r="D483" s="14"/>
      <c r="E483" s="15"/>
      <c r="F483" s="15"/>
      <c r="G483" s="15"/>
      <c r="H483" s="15"/>
      <c r="I483" s="15"/>
      <c r="J483" s="15"/>
      <c r="K483" s="15"/>
      <c r="L483" s="15"/>
      <c r="M483" s="14"/>
      <c r="Q483" s="1" t="s">
        <v>518</v>
      </c>
      <c r="AW483" s="11">
        <f t="shared" si="7"/>
        <v>0</v>
      </c>
      <c r="AY483" s="14"/>
      <c r="AZ483" s="14"/>
      <c r="BA483" s="14"/>
      <c r="BB483" s="14"/>
      <c r="BC483" s="15"/>
      <c r="BD483" s="15"/>
      <c r="BE483" s="15"/>
      <c r="BF483" s="15"/>
      <c r="BG483" s="15"/>
      <c r="BH483" s="15"/>
      <c r="BI483" s="15"/>
      <c r="BJ483" s="15"/>
      <c r="BK483" s="14"/>
    </row>
    <row r="484" spans="1:63" ht="30" customHeight="1" x14ac:dyDescent="0.3">
      <c r="A484" s="14"/>
      <c r="B484" s="14"/>
      <c r="C484" s="14"/>
      <c r="D484" s="14"/>
      <c r="E484" s="15"/>
      <c r="F484" s="15"/>
      <c r="G484" s="15"/>
      <c r="H484" s="15"/>
      <c r="I484" s="15"/>
      <c r="J484" s="15"/>
      <c r="K484" s="15"/>
      <c r="L484" s="15"/>
      <c r="M484" s="14"/>
      <c r="Q484" s="1" t="s">
        <v>518</v>
      </c>
      <c r="AW484" s="11">
        <f t="shared" si="7"/>
        <v>0</v>
      </c>
      <c r="AY484" s="14"/>
      <c r="AZ484" s="14"/>
      <c r="BA484" s="14"/>
      <c r="BB484" s="14"/>
      <c r="BC484" s="15"/>
      <c r="BD484" s="15"/>
      <c r="BE484" s="15"/>
      <c r="BF484" s="15"/>
      <c r="BG484" s="15"/>
      <c r="BH484" s="15"/>
      <c r="BI484" s="15"/>
      <c r="BJ484" s="15"/>
      <c r="BK484" s="14"/>
    </row>
    <row r="485" spans="1:63" ht="30" customHeight="1" x14ac:dyDescent="0.3">
      <c r="A485" s="14"/>
      <c r="B485" s="14"/>
      <c r="C485" s="14"/>
      <c r="D485" s="14"/>
      <c r="E485" s="15"/>
      <c r="F485" s="15"/>
      <c r="G485" s="15"/>
      <c r="H485" s="15"/>
      <c r="I485" s="15"/>
      <c r="J485" s="15"/>
      <c r="K485" s="15"/>
      <c r="L485" s="15"/>
      <c r="M485" s="14"/>
      <c r="Q485" s="1" t="s">
        <v>518</v>
      </c>
      <c r="AW485" s="11">
        <f t="shared" si="7"/>
        <v>0</v>
      </c>
      <c r="AY485" s="14"/>
      <c r="AZ485" s="14"/>
      <c r="BA485" s="14"/>
      <c r="BB485" s="14"/>
      <c r="BC485" s="15"/>
      <c r="BD485" s="15"/>
      <c r="BE485" s="15"/>
      <c r="BF485" s="15"/>
      <c r="BG485" s="15"/>
      <c r="BH485" s="15"/>
      <c r="BI485" s="15"/>
      <c r="BJ485" s="15"/>
      <c r="BK485" s="14"/>
    </row>
    <row r="486" spans="1:63" ht="30" customHeight="1" x14ac:dyDescent="0.3">
      <c r="A486" s="16" t="s">
        <v>79</v>
      </c>
      <c r="B486" s="14"/>
      <c r="C486" s="14"/>
      <c r="D486" s="14"/>
      <c r="E486" s="15"/>
      <c r="F486" s="15"/>
      <c r="G486" s="15"/>
      <c r="H486" s="15"/>
      <c r="I486" s="15"/>
      <c r="J486" s="15"/>
      <c r="K486" s="15"/>
      <c r="L486" s="15"/>
      <c r="M486" s="14"/>
      <c r="N486" t="s">
        <v>80</v>
      </c>
      <c r="AW486" s="11">
        <f t="shared" si="7"/>
        <v>0</v>
      </c>
      <c r="AY486" s="16" t="s">
        <v>79</v>
      </c>
      <c r="AZ486" s="14"/>
      <c r="BA486" s="14"/>
      <c r="BB486" s="14"/>
      <c r="BC486" s="15"/>
      <c r="BD486" s="15"/>
      <c r="BE486" s="15"/>
      <c r="BF486" s="15"/>
      <c r="BG486" s="15"/>
      <c r="BH486" s="15"/>
      <c r="BI486" s="15"/>
      <c r="BJ486" s="15"/>
      <c r="BK486" s="14"/>
    </row>
    <row r="487" spans="1:63" ht="30" customHeight="1" x14ac:dyDescent="0.3">
      <c r="A487" s="16" t="s">
        <v>521</v>
      </c>
      <c r="B487" s="16" t="s">
        <v>52</v>
      </c>
      <c r="C487" s="14"/>
      <c r="D487" s="14"/>
      <c r="E487" s="15"/>
      <c r="F487" s="15"/>
      <c r="G487" s="15"/>
      <c r="H487" s="15"/>
      <c r="I487" s="15"/>
      <c r="J487" s="15"/>
      <c r="K487" s="15"/>
      <c r="L487" s="15"/>
      <c r="M487" s="14"/>
      <c r="N487" s="3"/>
      <c r="O487" s="3"/>
      <c r="P487" s="3"/>
      <c r="Q487" s="2" t="s">
        <v>522</v>
      </c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11">
        <f t="shared" si="7"/>
        <v>0</v>
      </c>
      <c r="AY487" s="16" t="s">
        <v>521</v>
      </c>
      <c r="AZ487" s="16" t="s">
        <v>52</v>
      </c>
      <c r="BA487" s="14"/>
      <c r="BB487" s="14"/>
      <c r="BC487" s="15"/>
      <c r="BD487" s="15"/>
      <c r="BE487" s="15"/>
      <c r="BF487" s="15"/>
      <c r="BG487" s="15"/>
      <c r="BH487" s="15"/>
      <c r="BI487" s="15"/>
      <c r="BJ487" s="15"/>
      <c r="BK487" s="14"/>
    </row>
    <row r="488" spans="1:63" ht="30" customHeight="1" x14ac:dyDescent="0.3">
      <c r="A488" s="16" t="s">
        <v>153</v>
      </c>
      <c r="B488" s="16" t="s">
        <v>523</v>
      </c>
      <c r="C488" s="16" t="s">
        <v>70</v>
      </c>
      <c r="D488" s="14"/>
      <c r="E488" s="15"/>
      <c r="F488" s="15"/>
      <c r="G488" s="15"/>
      <c r="H488" s="15"/>
      <c r="I488" s="15"/>
      <c r="J488" s="15"/>
      <c r="K488" s="15"/>
      <c r="L488" s="15"/>
      <c r="M488" s="16" t="s">
        <v>524</v>
      </c>
      <c r="N488" s="2" t="s">
        <v>525</v>
      </c>
      <c r="O488" s="2" t="s">
        <v>52</v>
      </c>
      <c r="P488" s="2" t="s">
        <v>52</v>
      </c>
      <c r="Q488" s="2" t="s">
        <v>522</v>
      </c>
      <c r="R488" s="2" t="s">
        <v>65</v>
      </c>
      <c r="S488" s="2" t="s">
        <v>66</v>
      </c>
      <c r="T488" s="2" t="s">
        <v>66</v>
      </c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2" t="s">
        <v>52</v>
      </c>
      <c r="AS488" s="2" t="s">
        <v>52</v>
      </c>
      <c r="AT488" s="3"/>
      <c r="AU488" s="2" t="s">
        <v>526</v>
      </c>
      <c r="AV488" s="3">
        <v>140</v>
      </c>
      <c r="AW488" s="11">
        <f t="shared" si="7"/>
        <v>0</v>
      </c>
      <c r="AY488" s="16" t="s">
        <v>153</v>
      </c>
      <c r="AZ488" s="16" t="s">
        <v>523</v>
      </c>
      <c r="BA488" s="16" t="s">
        <v>70</v>
      </c>
      <c r="BB488" s="14"/>
      <c r="BC488" s="15"/>
      <c r="BD488" s="15"/>
      <c r="BE488" s="15"/>
      <c r="BF488" s="15"/>
      <c r="BG488" s="15"/>
      <c r="BH488" s="15"/>
      <c r="BI488" s="15"/>
      <c r="BJ488" s="15"/>
      <c r="BK488" s="16"/>
    </row>
    <row r="489" spans="1:63" ht="30" customHeight="1" x14ac:dyDescent="0.3">
      <c r="A489" s="16" t="s">
        <v>115</v>
      </c>
      <c r="B489" s="16" t="s">
        <v>116</v>
      </c>
      <c r="C489" s="16" t="s">
        <v>70</v>
      </c>
      <c r="D489" s="14"/>
      <c r="E489" s="15"/>
      <c r="F489" s="15"/>
      <c r="G489" s="15"/>
      <c r="H489" s="15"/>
      <c r="I489" s="15"/>
      <c r="J489" s="15"/>
      <c r="K489" s="15"/>
      <c r="L489" s="15"/>
      <c r="M489" s="16" t="s">
        <v>117</v>
      </c>
      <c r="N489" s="2" t="s">
        <v>118</v>
      </c>
      <c r="O489" s="2" t="s">
        <v>52</v>
      </c>
      <c r="P489" s="2" t="s">
        <v>52</v>
      </c>
      <c r="Q489" s="2" t="s">
        <v>522</v>
      </c>
      <c r="R489" s="2" t="s">
        <v>65</v>
      </c>
      <c r="S489" s="2" t="s">
        <v>66</v>
      </c>
      <c r="T489" s="2" t="s">
        <v>66</v>
      </c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2" t="s">
        <v>52</v>
      </c>
      <c r="AS489" s="2" t="s">
        <v>52</v>
      </c>
      <c r="AT489" s="3"/>
      <c r="AU489" s="2" t="s">
        <v>527</v>
      </c>
      <c r="AV489" s="3">
        <v>141</v>
      </c>
      <c r="AW489" s="11">
        <f t="shared" si="7"/>
        <v>0</v>
      </c>
      <c r="AY489" s="16" t="s">
        <v>115</v>
      </c>
      <c r="AZ489" s="16" t="s">
        <v>116</v>
      </c>
      <c r="BA489" s="16" t="s">
        <v>70</v>
      </c>
      <c r="BB489" s="14"/>
      <c r="BC489" s="15"/>
      <c r="BD489" s="15"/>
      <c r="BE489" s="15"/>
      <c r="BF489" s="15"/>
      <c r="BG489" s="15"/>
      <c r="BH489" s="15"/>
      <c r="BI489" s="15"/>
      <c r="BJ489" s="15"/>
      <c r="BK489" s="16"/>
    </row>
    <row r="490" spans="1:63" ht="30" customHeight="1" x14ac:dyDescent="0.3">
      <c r="A490" s="16" t="s">
        <v>528</v>
      </c>
      <c r="B490" s="16" t="s">
        <v>529</v>
      </c>
      <c r="C490" s="16" t="s">
        <v>70</v>
      </c>
      <c r="D490" s="14"/>
      <c r="E490" s="15"/>
      <c r="F490" s="15"/>
      <c r="G490" s="15"/>
      <c r="H490" s="15"/>
      <c r="I490" s="15"/>
      <c r="J490" s="15"/>
      <c r="K490" s="15"/>
      <c r="L490" s="15"/>
      <c r="M490" s="16" t="s">
        <v>530</v>
      </c>
      <c r="N490" s="2" t="s">
        <v>531</v>
      </c>
      <c r="O490" s="2" t="s">
        <v>52</v>
      </c>
      <c r="P490" s="2" t="s">
        <v>52</v>
      </c>
      <c r="Q490" s="2" t="s">
        <v>522</v>
      </c>
      <c r="R490" s="2" t="s">
        <v>65</v>
      </c>
      <c r="S490" s="2" t="s">
        <v>66</v>
      </c>
      <c r="T490" s="2" t="s">
        <v>66</v>
      </c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2" t="s">
        <v>52</v>
      </c>
      <c r="AS490" s="2" t="s">
        <v>52</v>
      </c>
      <c r="AT490" s="3"/>
      <c r="AU490" s="2" t="s">
        <v>532</v>
      </c>
      <c r="AV490" s="3">
        <v>142</v>
      </c>
      <c r="AW490" s="11">
        <f t="shared" si="7"/>
        <v>0</v>
      </c>
      <c r="AY490" s="16" t="s">
        <v>528</v>
      </c>
      <c r="AZ490" s="16" t="s">
        <v>529</v>
      </c>
      <c r="BA490" s="16" t="s">
        <v>70</v>
      </c>
      <c r="BB490" s="14"/>
      <c r="BC490" s="15"/>
      <c r="BD490" s="15"/>
      <c r="BE490" s="15"/>
      <c r="BF490" s="15"/>
      <c r="BG490" s="15"/>
      <c r="BH490" s="15"/>
      <c r="BI490" s="15"/>
      <c r="BJ490" s="15"/>
      <c r="BK490" s="16"/>
    </row>
    <row r="491" spans="1:63" ht="30" customHeight="1" x14ac:dyDescent="0.3">
      <c r="A491" s="16" t="s">
        <v>144</v>
      </c>
      <c r="B491" s="16" t="s">
        <v>149</v>
      </c>
      <c r="C491" s="16" t="s">
        <v>70</v>
      </c>
      <c r="D491" s="14"/>
      <c r="E491" s="15"/>
      <c r="F491" s="15"/>
      <c r="G491" s="15"/>
      <c r="H491" s="15"/>
      <c r="I491" s="15"/>
      <c r="J491" s="15"/>
      <c r="K491" s="15"/>
      <c r="L491" s="15"/>
      <c r="M491" s="16" t="s">
        <v>150</v>
      </c>
      <c r="N491" s="2" t="s">
        <v>151</v>
      </c>
      <c r="O491" s="2" t="s">
        <v>52</v>
      </c>
      <c r="P491" s="2" t="s">
        <v>52</v>
      </c>
      <c r="Q491" s="2" t="s">
        <v>522</v>
      </c>
      <c r="R491" s="2" t="s">
        <v>65</v>
      </c>
      <c r="S491" s="2" t="s">
        <v>66</v>
      </c>
      <c r="T491" s="2" t="s">
        <v>66</v>
      </c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2" t="s">
        <v>52</v>
      </c>
      <c r="AS491" s="2" t="s">
        <v>52</v>
      </c>
      <c r="AT491" s="3"/>
      <c r="AU491" s="2" t="s">
        <v>533</v>
      </c>
      <c r="AV491" s="3">
        <v>143</v>
      </c>
      <c r="AW491" s="11">
        <f t="shared" si="7"/>
        <v>0</v>
      </c>
      <c r="AY491" s="16" t="s">
        <v>144</v>
      </c>
      <c r="AZ491" s="16" t="s">
        <v>149</v>
      </c>
      <c r="BA491" s="16" t="s">
        <v>70</v>
      </c>
      <c r="BB491" s="14"/>
      <c r="BC491" s="15"/>
      <c r="BD491" s="15"/>
      <c r="BE491" s="15"/>
      <c r="BF491" s="15"/>
      <c r="BG491" s="15"/>
      <c r="BH491" s="15"/>
      <c r="BI491" s="15"/>
      <c r="BJ491" s="15"/>
      <c r="BK491" s="16"/>
    </row>
    <row r="492" spans="1:63" ht="30" customHeight="1" x14ac:dyDescent="0.3">
      <c r="A492" s="16" t="s">
        <v>534</v>
      </c>
      <c r="B492" s="16" t="s">
        <v>535</v>
      </c>
      <c r="C492" s="16" t="s">
        <v>70</v>
      </c>
      <c r="D492" s="14"/>
      <c r="E492" s="15"/>
      <c r="F492" s="15"/>
      <c r="G492" s="15"/>
      <c r="H492" s="15"/>
      <c r="I492" s="15"/>
      <c r="J492" s="15"/>
      <c r="K492" s="15"/>
      <c r="L492" s="15"/>
      <c r="M492" s="16" t="s">
        <v>536</v>
      </c>
      <c r="N492" s="2" t="s">
        <v>537</v>
      </c>
      <c r="O492" s="2" t="s">
        <v>52</v>
      </c>
      <c r="P492" s="2" t="s">
        <v>52</v>
      </c>
      <c r="Q492" s="2" t="s">
        <v>522</v>
      </c>
      <c r="R492" s="2" t="s">
        <v>65</v>
      </c>
      <c r="S492" s="2" t="s">
        <v>66</v>
      </c>
      <c r="T492" s="2" t="s">
        <v>66</v>
      </c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2" t="s">
        <v>52</v>
      </c>
      <c r="AS492" s="2" t="s">
        <v>52</v>
      </c>
      <c r="AT492" s="3"/>
      <c r="AU492" s="2" t="s">
        <v>538</v>
      </c>
      <c r="AV492" s="3">
        <v>207</v>
      </c>
      <c r="AW492" s="11">
        <f t="shared" si="7"/>
        <v>0</v>
      </c>
      <c r="AY492" s="16" t="s">
        <v>534</v>
      </c>
      <c r="AZ492" s="16" t="s">
        <v>535</v>
      </c>
      <c r="BA492" s="16" t="s">
        <v>70</v>
      </c>
      <c r="BB492" s="14"/>
      <c r="BC492" s="15"/>
      <c r="BD492" s="15"/>
      <c r="BE492" s="15"/>
      <c r="BF492" s="15"/>
      <c r="BG492" s="15"/>
      <c r="BH492" s="15"/>
      <c r="BI492" s="15"/>
      <c r="BJ492" s="15"/>
      <c r="BK492" s="16"/>
    </row>
    <row r="493" spans="1:63" ht="30" customHeight="1" x14ac:dyDescent="0.3">
      <c r="A493" s="16" t="s">
        <v>539</v>
      </c>
      <c r="B493" s="16" t="s">
        <v>540</v>
      </c>
      <c r="C493" s="16" t="s">
        <v>189</v>
      </c>
      <c r="D493" s="14"/>
      <c r="E493" s="15"/>
      <c r="F493" s="15"/>
      <c r="G493" s="15"/>
      <c r="H493" s="15"/>
      <c r="I493" s="15"/>
      <c r="J493" s="15"/>
      <c r="K493" s="15"/>
      <c r="L493" s="15"/>
      <c r="M493" s="16" t="s">
        <v>541</v>
      </c>
      <c r="N493" s="2" t="s">
        <v>542</v>
      </c>
      <c r="O493" s="2" t="s">
        <v>52</v>
      </c>
      <c r="P493" s="2" t="s">
        <v>52</v>
      </c>
      <c r="Q493" s="2" t="s">
        <v>522</v>
      </c>
      <c r="R493" s="2" t="s">
        <v>65</v>
      </c>
      <c r="S493" s="2" t="s">
        <v>66</v>
      </c>
      <c r="T493" s="2" t="s">
        <v>66</v>
      </c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2" t="s">
        <v>52</v>
      </c>
      <c r="AS493" s="2" t="s">
        <v>52</v>
      </c>
      <c r="AT493" s="3"/>
      <c r="AU493" s="2" t="s">
        <v>543</v>
      </c>
      <c r="AV493" s="3">
        <v>208</v>
      </c>
      <c r="AW493" s="11">
        <f t="shared" si="7"/>
        <v>0</v>
      </c>
      <c r="AY493" s="16" t="s">
        <v>539</v>
      </c>
      <c r="AZ493" s="16" t="s">
        <v>540</v>
      </c>
      <c r="BA493" s="16" t="s">
        <v>189</v>
      </c>
      <c r="BB493" s="14"/>
      <c r="BC493" s="15"/>
      <c r="BD493" s="15"/>
      <c r="BE493" s="15"/>
      <c r="BF493" s="15"/>
      <c r="BG493" s="15"/>
      <c r="BH493" s="15"/>
      <c r="BI493" s="15"/>
      <c r="BJ493" s="15"/>
      <c r="BK493" s="16"/>
    </row>
    <row r="494" spans="1:63" ht="30" customHeight="1" x14ac:dyDescent="0.3">
      <c r="A494" s="14"/>
      <c r="B494" s="14"/>
      <c r="C494" s="14"/>
      <c r="D494" s="14"/>
      <c r="E494" s="15"/>
      <c r="F494" s="15"/>
      <c r="G494" s="15"/>
      <c r="H494" s="15"/>
      <c r="I494" s="15"/>
      <c r="J494" s="15"/>
      <c r="K494" s="15"/>
      <c r="L494" s="15"/>
      <c r="M494" s="14"/>
      <c r="Q494" s="1" t="s">
        <v>522</v>
      </c>
      <c r="AW494" s="11">
        <f t="shared" si="7"/>
        <v>0</v>
      </c>
      <c r="AY494" s="14"/>
      <c r="AZ494" s="14"/>
      <c r="BA494" s="14"/>
      <c r="BB494" s="14"/>
      <c r="BC494" s="15"/>
      <c r="BD494" s="15"/>
      <c r="BE494" s="15"/>
      <c r="BF494" s="15"/>
      <c r="BG494" s="15"/>
      <c r="BH494" s="15"/>
      <c r="BI494" s="15"/>
      <c r="BJ494" s="15"/>
      <c r="BK494" s="14"/>
    </row>
    <row r="495" spans="1:63" ht="30" customHeight="1" x14ac:dyDescent="0.3">
      <c r="A495" s="14"/>
      <c r="B495" s="14"/>
      <c r="C495" s="14"/>
      <c r="D495" s="14"/>
      <c r="E495" s="15"/>
      <c r="F495" s="15"/>
      <c r="G495" s="15"/>
      <c r="H495" s="15"/>
      <c r="I495" s="15"/>
      <c r="J495" s="15"/>
      <c r="K495" s="15"/>
      <c r="L495" s="15"/>
      <c r="M495" s="14"/>
      <c r="Q495" s="1" t="s">
        <v>522</v>
      </c>
      <c r="AW495" s="11">
        <f t="shared" si="7"/>
        <v>0</v>
      </c>
      <c r="AY495" s="14"/>
      <c r="AZ495" s="14"/>
      <c r="BA495" s="14"/>
      <c r="BB495" s="14"/>
      <c r="BC495" s="15"/>
      <c r="BD495" s="15"/>
      <c r="BE495" s="15"/>
      <c r="BF495" s="15"/>
      <c r="BG495" s="15"/>
      <c r="BH495" s="15"/>
      <c r="BI495" s="15"/>
      <c r="BJ495" s="15"/>
      <c r="BK495" s="14"/>
    </row>
    <row r="496" spans="1:63" ht="30" customHeight="1" x14ac:dyDescent="0.3">
      <c r="A496" s="14"/>
      <c r="B496" s="14"/>
      <c r="C496" s="14"/>
      <c r="D496" s="14"/>
      <c r="E496" s="15"/>
      <c r="F496" s="15"/>
      <c r="G496" s="15"/>
      <c r="H496" s="15"/>
      <c r="I496" s="15"/>
      <c r="J496" s="15"/>
      <c r="K496" s="15"/>
      <c r="L496" s="15"/>
      <c r="M496" s="14"/>
      <c r="Q496" s="1" t="s">
        <v>522</v>
      </c>
      <c r="AW496" s="11">
        <f t="shared" si="7"/>
        <v>0</v>
      </c>
      <c r="AY496" s="14"/>
      <c r="AZ496" s="14"/>
      <c r="BA496" s="14"/>
      <c r="BB496" s="14"/>
      <c r="BC496" s="15"/>
      <c r="BD496" s="15"/>
      <c r="BE496" s="15"/>
      <c r="BF496" s="15"/>
      <c r="BG496" s="15"/>
      <c r="BH496" s="15"/>
      <c r="BI496" s="15"/>
      <c r="BJ496" s="15"/>
      <c r="BK496" s="14"/>
    </row>
    <row r="497" spans="1:63" ht="30" customHeight="1" x14ac:dyDescent="0.3">
      <c r="A497" s="14"/>
      <c r="B497" s="14"/>
      <c r="C497" s="14"/>
      <c r="D497" s="14"/>
      <c r="E497" s="15"/>
      <c r="F497" s="15"/>
      <c r="G497" s="15"/>
      <c r="H497" s="15"/>
      <c r="I497" s="15"/>
      <c r="J497" s="15"/>
      <c r="K497" s="15"/>
      <c r="L497" s="15"/>
      <c r="M497" s="14"/>
      <c r="Q497" s="1" t="s">
        <v>522</v>
      </c>
      <c r="AW497" s="11">
        <f t="shared" si="7"/>
        <v>0</v>
      </c>
      <c r="AY497" s="14"/>
      <c r="AZ497" s="14"/>
      <c r="BA497" s="14"/>
      <c r="BB497" s="14"/>
      <c r="BC497" s="15"/>
      <c r="BD497" s="15"/>
      <c r="BE497" s="15"/>
      <c r="BF497" s="15"/>
      <c r="BG497" s="15"/>
      <c r="BH497" s="15"/>
      <c r="BI497" s="15"/>
      <c r="BJ497" s="15"/>
      <c r="BK497" s="14"/>
    </row>
    <row r="498" spans="1:63" ht="30" customHeight="1" x14ac:dyDescent="0.3">
      <c r="A498" s="14"/>
      <c r="B498" s="14"/>
      <c r="C498" s="14"/>
      <c r="D498" s="14"/>
      <c r="E498" s="15"/>
      <c r="F498" s="15"/>
      <c r="G498" s="15"/>
      <c r="H498" s="15"/>
      <c r="I498" s="15"/>
      <c r="J498" s="15"/>
      <c r="K498" s="15"/>
      <c r="L498" s="15"/>
      <c r="M498" s="14"/>
      <c r="Q498" s="1" t="s">
        <v>522</v>
      </c>
      <c r="AW498" s="11">
        <f t="shared" si="7"/>
        <v>0</v>
      </c>
      <c r="AY498" s="14"/>
      <c r="AZ498" s="14"/>
      <c r="BA498" s="14"/>
      <c r="BB498" s="14"/>
      <c r="BC498" s="15"/>
      <c r="BD498" s="15"/>
      <c r="BE498" s="15"/>
      <c r="BF498" s="15"/>
      <c r="BG498" s="15"/>
      <c r="BH498" s="15"/>
      <c r="BI498" s="15"/>
      <c r="BJ498" s="15"/>
      <c r="BK498" s="14"/>
    </row>
    <row r="499" spans="1:63" ht="30" customHeight="1" x14ac:dyDescent="0.3">
      <c r="A499" s="14"/>
      <c r="B499" s="14"/>
      <c r="C499" s="14"/>
      <c r="D499" s="14"/>
      <c r="E499" s="15"/>
      <c r="F499" s="15"/>
      <c r="G499" s="15"/>
      <c r="H499" s="15"/>
      <c r="I499" s="15"/>
      <c r="J499" s="15"/>
      <c r="K499" s="15"/>
      <c r="L499" s="15"/>
      <c r="M499" s="14"/>
      <c r="Q499" s="1" t="s">
        <v>522</v>
      </c>
      <c r="AW499" s="11">
        <f t="shared" si="7"/>
        <v>0</v>
      </c>
      <c r="AY499" s="14"/>
      <c r="AZ499" s="14"/>
      <c r="BA499" s="14"/>
      <c r="BB499" s="14"/>
      <c r="BC499" s="15"/>
      <c r="BD499" s="15"/>
      <c r="BE499" s="15"/>
      <c r="BF499" s="15"/>
      <c r="BG499" s="15"/>
      <c r="BH499" s="15"/>
      <c r="BI499" s="15"/>
      <c r="BJ499" s="15"/>
      <c r="BK499" s="14"/>
    </row>
    <row r="500" spans="1:63" ht="30" customHeight="1" x14ac:dyDescent="0.3">
      <c r="A500" s="14"/>
      <c r="B500" s="14"/>
      <c r="C500" s="14"/>
      <c r="D500" s="14"/>
      <c r="E500" s="15"/>
      <c r="F500" s="15"/>
      <c r="G500" s="15"/>
      <c r="H500" s="15"/>
      <c r="I500" s="15"/>
      <c r="J500" s="15"/>
      <c r="K500" s="15"/>
      <c r="L500" s="15"/>
      <c r="M500" s="14"/>
      <c r="Q500" s="1" t="s">
        <v>522</v>
      </c>
      <c r="AW500" s="11">
        <f t="shared" si="7"/>
        <v>0</v>
      </c>
      <c r="AY500" s="14"/>
      <c r="AZ500" s="14"/>
      <c r="BA500" s="14"/>
      <c r="BB500" s="14"/>
      <c r="BC500" s="15"/>
      <c r="BD500" s="15"/>
      <c r="BE500" s="15"/>
      <c r="BF500" s="15"/>
      <c r="BG500" s="15"/>
      <c r="BH500" s="15"/>
      <c r="BI500" s="15"/>
      <c r="BJ500" s="15"/>
      <c r="BK500" s="14"/>
    </row>
    <row r="501" spans="1:63" ht="30" customHeight="1" x14ac:dyDescent="0.3">
      <c r="A501" s="14"/>
      <c r="B501" s="14"/>
      <c r="C501" s="14"/>
      <c r="D501" s="14"/>
      <c r="E501" s="15"/>
      <c r="F501" s="15"/>
      <c r="G501" s="15"/>
      <c r="H501" s="15"/>
      <c r="I501" s="15"/>
      <c r="J501" s="15"/>
      <c r="K501" s="15"/>
      <c r="L501" s="15"/>
      <c r="M501" s="14"/>
      <c r="Q501" s="1" t="s">
        <v>522</v>
      </c>
      <c r="AW501" s="11">
        <f t="shared" si="7"/>
        <v>0</v>
      </c>
      <c r="AY501" s="14"/>
      <c r="AZ501" s="14"/>
      <c r="BA501" s="14"/>
      <c r="BB501" s="14"/>
      <c r="BC501" s="15"/>
      <c r="BD501" s="15"/>
      <c r="BE501" s="15"/>
      <c r="BF501" s="15"/>
      <c r="BG501" s="15"/>
      <c r="BH501" s="15"/>
      <c r="BI501" s="15"/>
      <c r="BJ501" s="15"/>
      <c r="BK501" s="14"/>
    </row>
    <row r="502" spans="1:63" ht="30" customHeight="1" x14ac:dyDescent="0.3">
      <c r="A502" s="14"/>
      <c r="B502" s="14"/>
      <c r="C502" s="14"/>
      <c r="D502" s="14"/>
      <c r="E502" s="15"/>
      <c r="F502" s="15"/>
      <c r="G502" s="15"/>
      <c r="H502" s="15"/>
      <c r="I502" s="15"/>
      <c r="J502" s="15"/>
      <c r="K502" s="15"/>
      <c r="L502" s="15"/>
      <c r="M502" s="14"/>
      <c r="Q502" s="1" t="s">
        <v>522</v>
      </c>
      <c r="AW502" s="11">
        <f t="shared" si="7"/>
        <v>0</v>
      </c>
      <c r="AY502" s="14"/>
      <c r="AZ502" s="14"/>
      <c r="BA502" s="14"/>
      <c r="BB502" s="14"/>
      <c r="BC502" s="15"/>
      <c r="BD502" s="15"/>
      <c r="BE502" s="15"/>
      <c r="BF502" s="15"/>
      <c r="BG502" s="15"/>
      <c r="BH502" s="15"/>
      <c r="BI502" s="15"/>
      <c r="BJ502" s="15"/>
      <c r="BK502" s="14"/>
    </row>
    <row r="503" spans="1:63" ht="30" customHeight="1" x14ac:dyDescent="0.3">
      <c r="A503" s="14"/>
      <c r="B503" s="14"/>
      <c r="C503" s="14"/>
      <c r="D503" s="14"/>
      <c r="E503" s="15"/>
      <c r="F503" s="15"/>
      <c r="G503" s="15"/>
      <c r="H503" s="15"/>
      <c r="I503" s="15"/>
      <c r="J503" s="15"/>
      <c r="K503" s="15"/>
      <c r="L503" s="15"/>
      <c r="M503" s="14"/>
      <c r="Q503" s="1" t="s">
        <v>522</v>
      </c>
      <c r="AW503" s="11">
        <f t="shared" si="7"/>
        <v>0</v>
      </c>
      <c r="AY503" s="14"/>
      <c r="AZ503" s="14"/>
      <c r="BA503" s="14"/>
      <c r="BB503" s="14"/>
      <c r="BC503" s="15"/>
      <c r="BD503" s="15"/>
      <c r="BE503" s="15"/>
      <c r="BF503" s="15"/>
      <c r="BG503" s="15"/>
      <c r="BH503" s="15"/>
      <c r="BI503" s="15"/>
      <c r="BJ503" s="15"/>
      <c r="BK503" s="14"/>
    </row>
    <row r="504" spans="1:63" ht="30" customHeight="1" x14ac:dyDescent="0.3">
      <c r="A504" s="14"/>
      <c r="B504" s="14"/>
      <c r="C504" s="14"/>
      <c r="D504" s="14"/>
      <c r="E504" s="15"/>
      <c r="F504" s="15"/>
      <c r="G504" s="15"/>
      <c r="H504" s="15"/>
      <c r="I504" s="15"/>
      <c r="J504" s="15"/>
      <c r="K504" s="15"/>
      <c r="L504" s="15"/>
      <c r="M504" s="14"/>
      <c r="Q504" s="1" t="s">
        <v>522</v>
      </c>
      <c r="AW504" s="11">
        <f t="shared" si="7"/>
        <v>0</v>
      </c>
      <c r="AY504" s="14"/>
      <c r="AZ504" s="14"/>
      <c r="BA504" s="14"/>
      <c r="BB504" s="14"/>
      <c r="BC504" s="15"/>
      <c r="BD504" s="15"/>
      <c r="BE504" s="15"/>
      <c r="BF504" s="15"/>
      <c r="BG504" s="15"/>
      <c r="BH504" s="15"/>
      <c r="BI504" s="15"/>
      <c r="BJ504" s="15"/>
      <c r="BK504" s="14"/>
    </row>
    <row r="505" spans="1:63" ht="30" customHeight="1" x14ac:dyDescent="0.3">
      <c r="A505" s="14"/>
      <c r="B505" s="14"/>
      <c r="C505" s="14"/>
      <c r="D505" s="14"/>
      <c r="E505" s="15"/>
      <c r="F505" s="15"/>
      <c r="G505" s="15"/>
      <c r="H505" s="15"/>
      <c r="I505" s="15"/>
      <c r="J505" s="15"/>
      <c r="K505" s="15"/>
      <c r="L505" s="15"/>
      <c r="M505" s="14"/>
      <c r="Q505" s="1" t="s">
        <v>522</v>
      </c>
      <c r="AW505" s="11">
        <f t="shared" si="7"/>
        <v>0</v>
      </c>
      <c r="AY505" s="14"/>
      <c r="AZ505" s="14"/>
      <c r="BA505" s="14"/>
      <c r="BB505" s="14"/>
      <c r="BC505" s="15"/>
      <c r="BD505" s="15"/>
      <c r="BE505" s="15"/>
      <c r="BF505" s="15"/>
      <c r="BG505" s="15"/>
      <c r="BH505" s="15"/>
      <c r="BI505" s="15"/>
      <c r="BJ505" s="15"/>
      <c r="BK505" s="14"/>
    </row>
    <row r="506" spans="1:63" ht="30" customHeight="1" x14ac:dyDescent="0.3">
      <c r="A506" s="14"/>
      <c r="B506" s="14"/>
      <c r="C506" s="14"/>
      <c r="D506" s="14"/>
      <c r="E506" s="15"/>
      <c r="F506" s="15"/>
      <c r="G506" s="15"/>
      <c r="H506" s="15"/>
      <c r="I506" s="15"/>
      <c r="J506" s="15"/>
      <c r="K506" s="15"/>
      <c r="L506" s="15"/>
      <c r="M506" s="14"/>
      <c r="Q506" s="1" t="s">
        <v>522</v>
      </c>
      <c r="AW506" s="11">
        <f t="shared" si="7"/>
        <v>0</v>
      </c>
      <c r="AY506" s="14"/>
      <c r="AZ506" s="14"/>
      <c r="BA506" s="14"/>
      <c r="BB506" s="14"/>
      <c r="BC506" s="15"/>
      <c r="BD506" s="15"/>
      <c r="BE506" s="15"/>
      <c r="BF506" s="15"/>
      <c r="BG506" s="15"/>
      <c r="BH506" s="15"/>
      <c r="BI506" s="15"/>
      <c r="BJ506" s="15"/>
      <c r="BK506" s="14"/>
    </row>
    <row r="507" spans="1:63" ht="30" customHeight="1" x14ac:dyDescent="0.3">
      <c r="A507" s="14"/>
      <c r="B507" s="14"/>
      <c r="C507" s="14"/>
      <c r="D507" s="14"/>
      <c r="E507" s="15"/>
      <c r="F507" s="15"/>
      <c r="G507" s="15"/>
      <c r="H507" s="15"/>
      <c r="I507" s="15"/>
      <c r="J507" s="15"/>
      <c r="K507" s="15"/>
      <c r="L507" s="15"/>
      <c r="M507" s="14"/>
      <c r="Q507" s="1" t="s">
        <v>522</v>
      </c>
      <c r="AW507" s="11">
        <f t="shared" si="7"/>
        <v>0</v>
      </c>
      <c r="AY507" s="14"/>
      <c r="AZ507" s="14"/>
      <c r="BA507" s="14"/>
      <c r="BB507" s="14"/>
      <c r="BC507" s="15"/>
      <c r="BD507" s="15"/>
      <c r="BE507" s="15"/>
      <c r="BF507" s="15"/>
      <c r="BG507" s="15"/>
      <c r="BH507" s="15"/>
      <c r="BI507" s="15"/>
      <c r="BJ507" s="15"/>
      <c r="BK507" s="14"/>
    </row>
    <row r="508" spans="1:63" ht="30" customHeight="1" x14ac:dyDescent="0.3">
      <c r="A508" s="14"/>
      <c r="B508" s="14"/>
      <c r="C508" s="14"/>
      <c r="D508" s="14"/>
      <c r="E508" s="15"/>
      <c r="F508" s="15"/>
      <c r="G508" s="15"/>
      <c r="H508" s="15"/>
      <c r="I508" s="15"/>
      <c r="J508" s="15"/>
      <c r="K508" s="15"/>
      <c r="L508" s="15"/>
      <c r="M508" s="14"/>
      <c r="Q508" s="1" t="s">
        <v>522</v>
      </c>
      <c r="AW508" s="11">
        <f t="shared" si="7"/>
        <v>0</v>
      </c>
      <c r="AY508" s="14"/>
      <c r="AZ508" s="14"/>
      <c r="BA508" s="14"/>
      <c r="BB508" s="14"/>
      <c r="BC508" s="15"/>
      <c r="BD508" s="15"/>
      <c r="BE508" s="15"/>
      <c r="BF508" s="15"/>
      <c r="BG508" s="15"/>
      <c r="BH508" s="15"/>
      <c r="BI508" s="15"/>
      <c r="BJ508" s="15"/>
      <c r="BK508" s="14"/>
    </row>
    <row r="509" spans="1:63" ht="30" customHeight="1" x14ac:dyDescent="0.3">
      <c r="A509" s="16" t="s">
        <v>79</v>
      </c>
      <c r="B509" s="14"/>
      <c r="C509" s="14"/>
      <c r="D509" s="14"/>
      <c r="E509" s="15"/>
      <c r="F509" s="15"/>
      <c r="G509" s="15"/>
      <c r="H509" s="15"/>
      <c r="I509" s="15"/>
      <c r="J509" s="15"/>
      <c r="K509" s="15"/>
      <c r="L509" s="15"/>
      <c r="M509" s="14"/>
      <c r="N509" t="s">
        <v>80</v>
      </c>
      <c r="AW509" s="11">
        <f t="shared" si="7"/>
        <v>0</v>
      </c>
      <c r="AY509" s="16" t="s">
        <v>79</v>
      </c>
      <c r="AZ509" s="14"/>
      <c r="BA509" s="14"/>
      <c r="BB509" s="14"/>
      <c r="BC509" s="15"/>
      <c r="BD509" s="15"/>
      <c r="BE509" s="15"/>
      <c r="BF509" s="15"/>
      <c r="BG509" s="15"/>
      <c r="BH509" s="15"/>
      <c r="BI509" s="15"/>
      <c r="BJ509" s="15"/>
      <c r="BK509" s="14"/>
    </row>
    <row r="510" spans="1:63" ht="30" customHeight="1" x14ac:dyDescent="0.3">
      <c r="A510" s="16" t="s">
        <v>544</v>
      </c>
      <c r="B510" s="16" t="s">
        <v>52</v>
      </c>
      <c r="C510" s="14"/>
      <c r="D510" s="14"/>
      <c r="E510" s="15"/>
      <c r="F510" s="15"/>
      <c r="G510" s="15"/>
      <c r="H510" s="15"/>
      <c r="I510" s="15"/>
      <c r="J510" s="15"/>
      <c r="K510" s="15"/>
      <c r="L510" s="15"/>
      <c r="M510" s="14"/>
      <c r="N510" s="3"/>
      <c r="O510" s="3"/>
      <c r="P510" s="3"/>
      <c r="Q510" s="2" t="s">
        <v>545</v>
      </c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11">
        <f t="shared" si="7"/>
        <v>0</v>
      </c>
      <c r="AY510" s="16" t="s">
        <v>544</v>
      </c>
      <c r="AZ510" s="16" t="s">
        <v>52</v>
      </c>
      <c r="BA510" s="14"/>
      <c r="BB510" s="14"/>
      <c r="BC510" s="15"/>
      <c r="BD510" s="15"/>
      <c r="BE510" s="15"/>
      <c r="BF510" s="15"/>
      <c r="BG510" s="15"/>
      <c r="BH510" s="15"/>
      <c r="BI510" s="15"/>
      <c r="BJ510" s="15"/>
      <c r="BK510" s="14"/>
    </row>
    <row r="511" spans="1:63" ht="30" customHeight="1" x14ac:dyDescent="0.3">
      <c r="A511" s="16" t="s">
        <v>176</v>
      </c>
      <c r="B511" s="16" t="s">
        <v>177</v>
      </c>
      <c r="C511" s="16" t="s">
        <v>70</v>
      </c>
      <c r="D511" s="14"/>
      <c r="E511" s="15"/>
      <c r="F511" s="15"/>
      <c r="G511" s="15"/>
      <c r="H511" s="15"/>
      <c r="I511" s="15"/>
      <c r="J511" s="15"/>
      <c r="K511" s="15"/>
      <c r="L511" s="15"/>
      <c r="M511" s="16" t="s">
        <v>178</v>
      </c>
      <c r="N511" s="2" t="s">
        <v>179</v>
      </c>
      <c r="O511" s="2" t="s">
        <v>52</v>
      </c>
      <c r="P511" s="2" t="s">
        <v>52</v>
      </c>
      <c r="Q511" s="2" t="s">
        <v>545</v>
      </c>
      <c r="R511" s="2" t="s">
        <v>66</v>
      </c>
      <c r="S511" s="2" t="s">
        <v>66</v>
      </c>
      <c r="T511" s="2" t="s">
        <v>65</v>
      </c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2" t="s">
        <v>52</v>
      </c>
      <c r="AS511" s="2" t="s">
        <v>52</v>
      </c>
      <c r="AT511" s="3"/>
      <c r="AU511" s="2" t="s">
        <v>546</v>
      </c>
      <c r="AV511" s="3">
        <v>148</v>
      </c>
      <c r="AW511" s="11">
        <f t="shared" si="7"/>
        <v>0</v>
      </c>
      <c r="AY511" s="16" t="s">
        <v>176</v>
      </c>
      <c r="AZ511" s="16" t="s">
        <v>177</v>
      </c>
      <c r="BA511" s="16" t="s">
        <v>70</v>
      </c>
      <c r="BB511" s="14"/>
      <c r="BC511" s="15"/>
      <c r="BD511" s="15"/>
      <c r="BE511" s="15"/>
      <c r="BF511" s="15"/>
      <c r="BG511" s="15"/>
      <c r="BH511" s="15"/>
      <c r="BI511" s="15"/>
      <c r="BJ511" s="15"/>
      <c r="BK511" s="16"/>
    </row>
    <row r="512" spans="1:63" ht="30" customHeight="1" x14ac:dyDescent="0.3">
      <c r="A512" s="16" t="s">
        <v>193</v>
      </c>
      <c r="B512" s="16" t="s">
        <v>194</v>
      </c>
      <c r="C512" s="16" t="s">
        <v>70</v>
      </c>
      <c r="D512" s="14"/>
      <c r="E512" s="15"/>
      <c r="F512" s="15"/>
      <c r="G512" s="15"/>
      <c r="H512" s="15"/>
      <c r="I512" s="15"/>
      <c r="J512" s="15"/>
      <c r="K512" s="15"/>
      <c r="L512" s="15"/>
      <c r="M512" s="16" t="s">
        <v>195</v>
      </c>
      <c r="N512" s="2" t="s">
        <v>196</v>
      </c>
      <c r="O512" s="2" t="s">
        <v>52</v>
      </c>
      <c r="P512" s="2" t="s">
        <v>52</v>
      </c>
      <c r="Q512" s="2" t="s">
        <v>545</v>
      </c>
      <c r="R512" s="2" t="s">
        <v>65</v>
      </c>
      <c r="S512" s="2" t="s">
        <v>66</v>
      </c>
      <c r="T512" s="2" t="s">
        <v>66</v>
      </c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2" t="s">
        <v>52</v>
      </c>
      <c r="AS512" s="2" t="s">
        <v>52</v>
      </c>
      <c r="AT512" s="3"/>
      <c r="AU512" s="2" t="s">
        <v>547</v>
      </c>
      <c r="AV512" s="3">
        <v>149</v>
      </c>
      <c r="AW512" s="11">
        <f t="shared" si="7"/>
        <v>0</v>
      </c>
      <c r="AY512" s="16" t="s">
        <v>193</v>
      </c>
      <c r="AZ512" s="16" t="s">
        <v>194</v>
      </c>
      <c r="BA512" s="16" t="s">
        <v>70</v>
      </c>
      <c r="BB512" s="14"/>
      <c r="BC512" s="15"/>
      <c r="BD512" s="15"/>
      <c r="BE512" s="15"/>
      <c r="BF512" s="15"/>
      <c r="BG512" s="15"/>
      <c r="BH512" s="15"/>
      <c r="BI512" s="15"/>
      <c r="BJ512" s="15"/>
      <c r="BK512" s="16"/>
    </row>
    <row r="513" spans="1:63" ht="30" customHeight="1" x14ac:dyDescent="0.3">
      <c r="A513" s="16" t="s">
        <v>208</v>
      </c>
      <c r="B513" s="16" t="s">
        <v>227</v>
      </c>
      <c r="C513" s="16" t="s">
        <v>189</v>
      </c>
      <c r="D513" s="14"/>
      <c r="E513" s="15"/>
      <c r="F513" s="15"/>
      <c r="G513" s="15"/>
      <c r="H513" s="15"/>
      <c r="I513" s="15"/>
      <c r="J513" s="15"/>
      <c r="K513" s="15"/>
      <c r="L513" s="15"/>
      <c r="M513" s="16" t="s">
        <v>548</v>
      </c>
      <c r="N513" s="2" t="s">
        <v>549</v>
      </c>
      <c r="O513" s="2" t="s">
        <v>52</v>
      </c>
      <c r="P513" s="2" t="s">
        <v>52</v>
      </c>
      <c r="Q513" s="2" t="s">
        <v>545</v>
      </c>
      <c r="R513" s="2" t="s">
        <v>65</v>
      </c>
      <c r="S513" s="2" t="s">
        <v>66</v>
      </c>
      <c r="T513" s="2" t="s">
        <v>66</v>
      </c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2" t="s">
        <v>52</v>
      </c>
      <c r="AS513" s="2" t="s">
        <v>52</v>
      </c>
      <c r="AT513" s="3"/>
      <c r="AU513" s="2" t="s">
        <v>550</v>
      </c>
      <c r="AV513" s="3">
        <v>150</v>
      </c>
      <c r="AW513" s="11">
        <f t="shared" si="7"/>
        <v>0</v>
      </c>
      <c r="AY513" s="16" t="s">
        <v>208</v>
      </c>
      <c r="AZ513" s="16" t="s">
        <v>227</v>
      </c>
      <c r="BA513" s="16" t="s">
        <v>189</v>
      </c>
      <c r="BB513" s="14"/>
      <c r="BC513" s="15"/>
      <c r="BD513" s="15"/>
      <c r="BE513" s="15"/>
      <c r="BF513" s="15"/>
      <c r="BG513" s="15"/>
      <c r="BH513" s="15"/>
      <c r="BI513" s="15"/>
      <c r="BJ513" s="15"/>
      <c r="BK513" s="16"/>
    </row>
    <row r="514" spans="1:63" ht="30" customHeight="1" x14ac:dyDescent="0.3">
      <c r="A514" s="16" t="s">
        <v>231</v>
      </c>
      <c r="B514" s="16" t="s">
        <v>232</v>
      </c>
      <c r="C514" s="16" t="s">
        <v>189</v>
      </c>
      <c r="D514" s="14"/>
      <c r="E514" s="15"/>
      <c r="F514" s="15"/>
      <c r="G514" s="15"/>
      <c r="H514" s="15"/>
      <c r="I514" s="15"/>
      <c r="J514" s="15"/>
      <c r="K514" s="15"/>
      <c r="L514" s="15"/>
      <c r="M514" s="16" t="s">
        <v>233</v>
      </c>
      <c r="N514" s="2" t="s">
        <v>234</v>
      </c>
      <c r="O514" s="2" t="s">
        <v>52</v>
      </c>
      <c r="P514" s="2" t="s">
        <v>52</v>
      </c>
      <c r="Q514" s="2" t="s">
        <v>545</v>
      </c>
      <c r="R514" s="2" t="s">
        <v>65</v>
      </c>
      <c r="S514" s="2" t="s">
        <v>66</v>
      </c>
      <c r="T514" s="2" t="s">
        <v>66</v>
      </c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2" t="s">
        <v>52</v>
      </c>
      <c r="AS514" s="2" t="s">
        <v>52</v>
      </c>
      <c r="AT514" s="3"/>
      <c r="AU514" s="2" t="s">
        <v>551</v>
      </c>
      <c r="AV514" s="3">
        <v>151</v>
      </c>
      <c r="AW514" s="11">
        <f t="shared" si="7"/>
        <v>0</v>
      </c>
      <c r="AY514" s="16" t="s">
        <v>231</v>
      </c>
      <c r="AZ514" s="16" t="s">
        <v>232</v>
      </c>
      <c r="BA514" s="16" t="s">
        <v>189</v>
      </c>
      <c r="BB514" s="14"/>
      <c r="BC514" s="15"/>
      <c r="BD514" s="15"/>
      <c r="BE514" s="15"/>
      <c r="BF514" s="15"/>
      <c r="BG514" s="15"/>
      <c r="BH514" s="15"/>
      <c r="BI514" s="15"/>
      <c r="BJ514" s="15"/>
      <c r="BK514" s="16"/>
    </row>
    <row r="515" spans="1:63" ht="30" customHeight="1" x14ac:dyDescent="0.3">
      <c r="A515" s="14"/>
      <c r="B515" s="14"/>
      <c r="C515" s="14"/>
      <c r="D515" s="14"/>
      <c r="E515" s="15"/>
      <c r="F515" s="15"/>
      <c r="G515" s="15"/>
      <c r="H515" s="15"/>
      <c r="I515" s="15"/>
      <c r="J515" s="15"/>
      <c r="K515" s="15"/>
      <c r="L515" s="15"/>
      <c r="M515" s="14"/>
      <c r="Q515" s="1" t="s">
        <v>545</v>
      </c>
      <c r="AW515" s="11">
        <f t="shared" si="7"/>
        <v>0</v>
      </c>
      <c r="AY515" s="14"/>
      <c r="AZ515" s="14"/>
      <c r="BA515" s="14"/>
      <c r="BB515" s="14"/>
      <c r="BC515" s="15"/>
      <c r="BD515" s="15"/>
      <c r="BE515" s="15"/>
      <c r="BF515" s="15"/>
      <c r="BG515" s="15"/>
      <c r="BH515" s="15"/>
      <c r="BI515" s="15"/>
      <c r="BJ515" s="15"/>
      <c r="BK515" s="14"/>
    </row>
    <row r="516" spans="1:63" ht="30" customHeight="1" x14ac:dyDescent="0.3">
      <c r="A516" s="14"/>
      <c r="B516" s="14"/>
      <c r="C516" s="14"/>
      <c r="D516" s="14"/>
      <c r="E516" s="15"/>
      <c r="F516" s="15"/>
      <c r="G516" s="15"/>
      <c r="H516" s="15"/>
      <c r="I516" s="15"/>
      <c r="J516" s="15"/>
      <c r="K516" s="15"/>
      <c r="L516" s="15"/>
      <c r="M516" s="14"/>
      <c r="Q516" s="1" t="s">
        <v>545</v>
      </c>
      <c r="AW516" s="11">
        <f t="shared" si="7"/>
        <v>0</v>
      </c>
      <c r="AY516" s="14"/>
      <c r="AZ516" s="14"/>
      <c r="BA516" s="14"/>
      <c r="BB516" s="14"/>
      <c r="BC516" s="15"/>
      <c r="BD516" s="15"/>
      <c r="BE516" s="15"/>
      <c r="BF516" s="15"/>
      <c r="BG516" s="15"/>
      <c r="BH516" s="15"/>
      <c r="BI516" s="15"/>
      <c r="BJ516" s="15"/>
      <c r="BK516" s="14"/>
    </row>
    <row r="517" spans="1:63" ht="30" customHeight="1" x14ac:dyDescent="0.3">
      <c r="A517" s="14"/>
      <c r="B517" s="14"/>
      <c r="C517" s="14"/>
      <c r="D517" s="14"/>
      <c r="E517" s="15"/>
      <c r="F517" s="15"/>
      <c r="G517" s="15"/>
      <c r="H517" s="15"/>
      <c r="I517" s="15"/>
      <c r="J517" s="15"/>
      <c r="K517" s="15"/>
      <c r="L517" s="15"/>
      <c r="M517" s="14"/>
      <c r="Q517" s="1" t="s">
        <v>545</v>
      </c>
      <c r="AW517" s="11">
        <f t="shared" si="7"/>
        <v>0</v>
      </c>
      <c r="AY517" s="14"/>
      <c r="AZ517" s="14"/>
      <c r="BA517" s="14"/>
      <c r="BB517" s="14"/>
      <c r="BC517" s="15"/>
      <c r="BD517" s="15"/>
      <c r="BE517" s="15"/>
      <c r="BF517" s="15"/>
      <c r="BG517" s="15"/>
      <c r="BH517" s="15"/>
      <c r="BI517" s="15"/>
      <c r="BJ517" s="15"/>
      <c r="BK517" s="14"/>
    </row>
    <row r="518" spans="1:63" ht="30" customHeight="1" x14ac:dyDescent="0.3">
      <c r="A518" s="14"/>
      <c r="B518" s="14"/>
      <c r="C518" s="14"/>
      <c r="D518" s="14"/>
      <c r="E518" s="15"/>
      <c r="F518" s="15"/>
      <c r="G518" s="15"/>
      <c r="H518" s="15"/>
      <c r="I518" s="15"/>
      <c r="J518" s="15"/>
      <c r="K518" s="15"/>
      <c r="L518" s="15"/>
      <c r="M518" s="14"/>
      <c r="Q518" s="1" t="s">
        <v>545</v>
      </c>
      <c r="AW518" s="11">
        <f t="shared" ref="AW518:AW581" si="8">+L518-BJ518</f>
        <v>0</v>
      </c>
      <c r="AY518" s="14"/>
      <c r="AZ518" s="14"/>
      <c r="BA518" s="14"/>
      <c r="BB518" s="14"/>
      <c r="BC518" s="15"/>
      <c r="BD518" s="15"/>
      <c r="BE518" s="15"/>
      <c r="BF518" s="15"/>
      <c r="BG518" s="15"/>
      <c r="BH518" s="15"/>
      <c r="BI518" s="15"/>
      <c r="BJ518" s="15"/>
      <c r="BK518" s="14"/>
    </row>
    <row r="519" spans="1:63" ht="30" customHeight="1" x14ac:dyDescent="0.3">
      <c r="A519" s="14"/>
      <c r="B519" s="14"/>
      <c r="C519" s="14"/>
      <c r="D519" s="14"/>
      <c r="E519" s="15"/>
      <c r="F519" s="15"/>
      <c r="G519" s="15"/>
      <c r="H519" s="15"/>
      <c r="I519" s="15"/>
      <c r="J519" s="15"/>
      <c r="K519" s="15"/>
      <c r="L519" s="15"/>
      <c r="M519" s="14"/>
      <c r="Q519" s="1" t="s">
        <v>545</v>
      </c>
      <c r="AW519" s="11">
        <f t="shared" si="8"/>
        <v>0</v>
      </c>
      <c r="AY519" s="14"/>
      <c r="AZ519" s="14"/>
      <c r="BA519" s="14"/>
      <c r="BB519" s="14"/>
      <c r="BC519" s="15"/>
      <c r="BD519" s="15"/>
      <c r="BE519" s="15"/>
      <c r="BF519" s="15"/>
      <c r="BG519" s="15"/>
      <c r="BH519" s="15"/>
      <c r="BI519" s="15"/>
      <c r="BJ519" s="15"/>
      <c r="BK519" s="14"/>
    </row>
    <row r="520" spans="1:63" ht="30" customHeight="1" x14ac:dyDescent="0.3">
      <c r="A520" s="14"/>
      <c r="B520" s="14"/>
      <c r="C520" s="14"/>
      <c r="D520" s="14"/>
      <c r="E520" s="15"/>
      <c r="F520" s="15"/>
      <c r="G520" s="15"/>
      <c r="H520" s="15"/>
      <c r="I520" s="15"/>
      <c r="J520" s="15"/>
      <c r="K520" s="15"/>
      <c r="L520" s="15"/>
      <c r="M520" s="14"/>
      <c r="Q520" s="1" t="s">
        <v>545</v>
      </c>
      <c r="AW520" s="11">
        <f t="shared" si="8"/>
        <v>0</v>
      </c>
      <c r="AY520" s="14"/>
      <c r="AZ520" s="14"/>
      <c r="BA520" s="14"/>
      <c r="BB520" s="14"/>
      <c r="BC520" s="15"/>
      <c r="BD520" s="15"/>
      <c r="BE520" s="15"/>
      <c r="BF520" s="15"/>
      <c r="BG520" s="15"/>
      <c r="BH520" s="15"/>
      <c r="BI520" s="15"/>
      <c r="BJ520" s="15"/>
      <c r="BK520" s="14"/>
    </row>
    <row r="521" spans="1:63" ht="30" customHeight="1" x14ac:dyDescent="0.3">
      <c r="A521" s="14"/>
      <c r="B521" s="14"/>
      <c r="C521" s="14"/>
      <c r="D521" s="14"/>
      <c r="E521" s="15"/>
      <c r="F521" s="15"/>
      <c r="G521" s="15"/>
      <c r="H521" s="15"/>
      <c r="I521" s="15"/>
      <c r="J521" s="15"/>
      <c r="K521" s="15"/>
      <c r="L521" s="15"/>
      <c r="M521" s="14"/>
      <c r="Q521" s="1" t="s">
        <v>545</v>
      </c>
      <c r="AW521" s="11">
        <f t="shared" si="8"/>
        <v>0</v>
      </c>
      <c r="AY521" s="14"/>
      <c r="AZ521" s="14"/>
      <c r="BA521" s="14"/>
      <c r="BB521" s="14"/>
      <c r="BC521" s="15"/>
      <c r="BD521" s="15"/>
      <c r="BE521" s="15"/>
      <c r="BF521" s="15"/>
      <c r="BG521" s="15"/>
      <c r="BH521" s="15"/>
      <c r="BI521" s="15"/>
      <c r="BJ521" s="15"/>
      <c r="BK521" s="14"/>
    </row>
    <row r="522" spans="1:63" ht="30" customHeight="1" x14ac:dyDescent="0.3">
      <c r="A522" s="14"/>
      <c r="B522" s="14"/>
      <c r="C522" s="14"/>
      <c r="D522" s="14"/>
      <c r="E522" s="15"/>
      <c r="F522" s="15"/>
      <c r="G522" s="15"/>
      <c r="H522" s="15"/>
      <c r="I522" s="15"/>
      <c r="J522" s="15"/>
      <c r="K522" s="15"/>
      <c r="L522" s="15"/>
      <c r="M522" s="14"/>
      <c r="Q522" s="1" t="s">
        <v>545</v>
      </c>
      <c r="AW522" s="11">
        <f t="shared" si="8"/>
        <v>0</v>
      </c>
      <c r="AY522" s="14"/>
      <c r="AZ522" s="14"/>
      <c r="BA522" s="14"/>
      <c r="BB522" s="14"/>
      <c r="BC522" s="15"/>
      <c r="BD522" s="15"/>
      <c r="BE522" s="15"/>
      <c r="BF522" s="15"/>
      <c r="BG522" s="15"/>
      <c r="BH522" s="15"/>
      <c r="BI522" s="15"/>
      <c r="BJ522" s="15"/>
      <c r="BK522" s="14"/>
    </row>
    <row r="523" spans="1:63" ht="30" customHeight="1" x14ac:dyDescent="0.3">
      <c r="A523" s="14"/>
      <c r="B523" s="14"/>
      <c r="C523" s="14"/>
      <c r="D523" s="14"/>
      <c r="E523" s="15"/>
      <c r="F523" s="15"/>
      <c r="G523" s="15"/>
      <c r="H523" s="15"/>
      <c r="I523" s="15"/>
      <c r="J523" s="15"/>
      <c r="K523" s="15"/>
      <c r="L523" s="15"/>
      <c r="M523" s="14"/>
      <c r="Q523" s="1" t="s">
        <v>545</v>
      </c>
      <c r="AW523" s="11">
        <f t="shared" si="8"/>
        <v>0</v>
      </c>
      <c r="AY523" s="14"/>
      <c r="AZ523" s="14"/>
      <c r="BA523" s="14"/>
      <c r="BB523" s="14"/>
      <c r="BC523" s="15"/>
      <c r="BD523" s="15"/>
      <c r="BE523" s="15"/>
      <c r="BF523" s="15"/>
      <c r="BG523" s="15"/>
      <c r="BH523" s="15"/>
      <c r="BI523" s="15"/>
      <c r="BJ523" s="15"/>
      <c r="BK523" s="14"/>
    </row>
    <row r="524" spans="1:63" ht="30" customHeight="1" x14ac:dyDescent="0.3">
      <c r="A524" s="14"/>
      <c r="B524" s="14"/>
      <c r="C524" s="14"/>
      <c r="D524" s="14"/>
      <c r="E524" s="15"/>
      <c r="F524" s="15"/>
      <c r="G524" s="15"/>
      <c r="H524" s="15"/>
      <c r="I524" s="15"/>
      <c r="J524" s="15"/>
      <c r="K524" s="15"/>
      <c r="L524" s="15"/>
      <c r="M524" s="14"/>
      <c r="Q524" s="1" t="s">
        <v>545</v>
      </c>
      <c r="AW524" s="11">
        <f t="shared" si="8"/>
        <v>0</v>
      </c>
      <c r="AY524" s="14"/>
      <c r="AZ524" s="14"/>
      <c r="BA524" s="14"/>
      <c r="BB524" s="14"/>
      <c r="BC524" s="15"/>
      <c r="BD524" s="15"/>
      <c r="BE524" s="15"/>
      <c r="BF524" s="15"/>
      <c r="BG524" s="15"/>
      <c r="BH524" s="15"/>
      <c r="BI524" s="15"/>
      <c r="BJ524" s="15"/>
      <c r="BK524" s="14"/>
    </row>
    <row r="525" spans="1:63" ht="30" customHeight="1" x14ac:dyDescent="0.3">
      <c r="A525" s="14"/>
      <c r="B525" s="14"/>
      <c r="C525" s="14"/>
      <c r="D525" s="14"/>
      <c r="E525" s="15"/>
      <c r="F525" s="15"/>
      <c r="G525" s="15"/>
      <c r="H525" s="15"/>
      <c r="I525" s="15"/>
      <c r="J525" s="15"/>
      <c r="K525" s="15"/>
      <c r="L525" s="15"/>
      <c r="M525" s="14"/>
      <c r="Q525" s="1" t="s">
        <v>545</v>
      </c>
      <c r="AW525" s="11">
        <f t="shared" si="8"/>
        <v>0</v>
      </c>
      <c r="AY525" s="14"/>
      <c r="AZ525" s="14"/>
      <c r="BA525" s="14"/>
      <c r="BB525" s="14"/>
      <c r="BC525" s="15"/>
      <c r="BD525" s="15"/>
      <c r="BE525" s="15"/>
      <c r="BF525" s="15"/>
      <c r="BG525" s="15"/>
      <c r="BH525" s="15"/>
      <c r="BI525" s="15"/>
      <c r="BJ525" s="15"/>
      <c r="BK525" s="14"/>
    </row>
    <row r="526" spans="1:63" ht="30" customHeight="1" x14ac:dyDescent="0.3">
      <c r="A526" s="14"/>
      <c r="B526" s="14"/>
      <c r="C526" s="14"/>
      <c r="D526" s="14"/>
      <c r="E526" s="15"/>
      <c r="F526" s="15"/>
      <c r="G526" s="15"/>
      <c r="H526" s="15"/>
      <c r="I526" s="15"/>
      <c r="J526" s="15"/>
      <c r="K526" s="15"/>
      <c r="L526" s="15"/>
      <c r="M526" s="14"/>
      <c r="Q526" s="1" t="s">
        <v>545</v>
      </c>
      <c r="AW526" s="11">
        <f t="shared" si="8"/>
        <v>0</v>
      </c>
      <c r="AY526" s="14"/>
      <c r="AZ526" s="14"/>
      <c r="BA526" s="14"/>
      <c r="BB526" s="14"/>
      <c r="BC526" s="15"/>
      <c r="BD526" s="15"/>
      <c r="BE526" s="15"/>
      <c r="BF526" s="15"/>
      <c r="BG526" s="15"/>
      <c r="BH526" s="15"/>
      <c r="BI526" s="15"/>
      <c r="BJ526" s="15"/>
      <c r="BK526" s="14"/>
    </row>
    <row r="527" spans="1:63" ht="30" customHeight="1" x14ac:dyDescent="0.3">
      <c r="A527" s="14"/>
      <c r="B527" s="14"/>
      <c r="C527" s="14"/>
      <c r="D527" s="14"/>
      <c r="E527" s="15"/>
      <c r="F527" s="15"/>
      <c r="G527" s="15"/>
      <c r="H527" s="15"/>
      <c r="I527" s="15"/>
      <c r="J527" s="15"/>
      <c r="K527" s="15"/>
      <c r="L527" s="15"/>
      <c r="M527" s="14"/>
      <c r="Q527" s="1" t="s">
        <v>545</v>
      </c>
      <c r="AW527" s="11">
        <f t="shared" si="8"/>
        <v>0</v>
      </c>
      <c r="AY527" s="14"/>
      <c r="AZ527" s="14"/>
      <c r="BA527" s="14"/>
      <c r="BB527" s="14"/>
      <c r="BC527" s="15"/>
      <c r="BD527" s="15"/>
      <c r="BE527" s="15"/>
      <c r="BF527" s="15"/>
      <c r="BG527" s="15"/>
      <c r="BH527" s="15"/>
      <c r="BI527" s="15"/>
      <c r="BJ527" s="15"/>
      <c r="BK527" s="14"/>
    </row>
    <row r="528" spans="1:63" ht="30" customHeight="1" x14ac:dyDescent="0.3">
      <c r="A528" s="14"/>
      <c r="B528" s="14"/>
      <c r="C528" s="14"/>
      <c r="D528" s="14"/>
      <c r="E528" s="15"/>
      <c r="F528" s="15"/>
      <c r="G528" s="15"/>
      <c r="H528" s="15"/>
      <c r="I528" s="15"/>
      <c r="J528" s="15"/>
      <c r="K528" s="15"/>
      <c r="L528" s="15"/>
      <c r="M528" s="14"/>
      <c r="Q528" s="1" t="s">
        <v>545</v>
      </c>
      <c r="AW528" s="11">
        <f t="shared" si="8"/>
        <v>0</v>
      </c>
      <c r="AY528" s="14"/>
      <c r="AZ528" s="14"/>
      <c r="BA528" s="14"/>
      <c r="BB528" s="14"/>
      <c r="BC528" s="15"/>
      <c r="BD528" s="15"/>
      <c r="BE528" s="15"/>
      <c r="BF528" s="15"/>
      <c r="BG528" s="15"/>
      <c r="BH528" s="15"/>
      <c r="BI528" s="15"/>
      <c r="BJ528" s="15"/>
      <c r="BK528" s="14"/>
    </row>
    <row r="529" spans="1:63" ht="30" customHeight="1" x14ac:dyDescent="0.3">
      <c r="A529" s="14"/>
      <c r="B529" s="14"/>
      <c r="C529" s="14"/>
      <c r="D529" s="14"/>
      <c r="E529" s="15"/>
      <c r="F529" s="15"/>
      <c r="G529" s="15"/>
      <c r="H529" s="15"/>
      <c r="I529" s="15"/>
      <c r="J529" s="15"/>
      <c r="K529" s="15"/>
      <c r="L529" s="15"/>
      <c r="M529" s="14"/>
      <c r="Q529" s="1" t="s">
        <v>545</v>
      </c>
      <c r="AW529" s="11">
        <f t="shared" si="8"/>
        <v>0</v>
      </c>
      <c r="AY529" s="14"/>
      <c r="AZ529" s="14"/>
      <c r="BA529" s="14"/>
      <c r="BB529" s="14"/>
      <c r="BC529" s="15"/>
      <c r="BD529" s="15"/>
      <c r="BE529" s="15"/>
      <c r="BF529" s="15"/>
      <c r="BG529" s="15"/>
      <c r="BH529" s="15"/>
      <c r="BI529" s="15"/>
      <c r="BJ529" s="15"/>
      <c r="BK529" s="14"/>
    </row>
    <row r="530" spans="1:63" ht="30" customHeight="1" x14ac:dyDescent="0.3">
      <c r="A530" s="14"/>
      <c r="B530" s="14"/>
      <c r="C530" s="14"/>
      <c r="D530" s="14"/>
      <c r="E530" s="15"/>
      <c r="F530" s="15"/>
      <c r="G530" s="15"/>
      <c r="H530" s="15"/>
      <c r="I530" s="15"/>
      <c r="J530" s="15"/>
      <c r="K530" s="15"/>
      <c r="L530" s="15"/>
      <c r="M530" s="14"/>
      <c r="Q530" s="1" t="s">
        <v>545</v>
      </c>
      <c r="AW530" s="11">
        <f t="shared" si="8"/>
        <v>0</v>
      </c>
      <c r="AY530" s="14"/>
      <c r="AZ530" s="14"/>
      <c r="BA530" s="14"/>
      <c r="BB530" s="14"/>
      <c r="BC530" s="15"/>
      <c r="BD530" s="15"/>
      <c r="BE530" s="15"/>
      <c r="BF530" s="15"/>
      <c r="BG530" s="15"/>
      <c r="BH530" s="15"/>
      <c r="BI530" s="15"/>
      <c r="BJ530" s="15"/>
      <c r="BK530" s="14"/>
    </row>
    <row r="531" spans="1:63" ht="30" customHeight="1" x14ac:dyDescent="0.3">
      <c r="A531" s="14"/>
      <c r="B531" s="14"/>
      <c r="C531" s="14"/>
      <c r="D531" s="14"/>
      <c r="E531" s="15"/>
      <c r="F531" s="15"/>
      <c r="G531" s="15"/>
      <c r="H531" s="15"/>
      <c r="I531" s="15"/>
      <c r="J531" s="15"/>
      <c r="K531" s="15"/>
      <c r="L531" s="15"/>
      <c r="M531" s="14"/>
      <c r="Q531" s="1" t="s">
        <v>545</v>
      </c>
      <c r="AW531" s="11">
        <f t="shared" si="8"/>
        <v>0</v>
      </c>
      <c r="AY531" s="14"/>
      <c r="AZ531" s="14"/>
      <c r="BA531" s="14"/>
      <c r="BB531" s="14"/>
      <c r="BC531" s="15"/>
      <c r="BD531" s="15"/>
      <c r="BE531" s="15"/>
      <c r="BF531" s="15"/>
      <c r="BG531" s="15"/>
      <c r="BH531" s="15"/>
      <c r="BI531" s="15"/>
      <c r="BJ531" s="15"/>
      <c r="BK531" s="14"/>
    </row>
    <row r="532" spans="1:63" ht="30" customHeight="1" x14ac:dyDescent="0.3">
      <c r="A532" s="16" t="s">
        <v>79</v>
      </c>
      <c r="B532" s="14"/>
      <c r="C532" s="14"/>
      <c r="D532" s="14"/>
      <c r="E532" s="15"/>
      <c r="F532" s="15"/>
      <c r="G532" s="15"/>
      <c r="H532" s="15"/>
      <c r="I532" s="15"/>
      <c r="J532" s="15"/>
      <c r="K532" s="15"/>
      <c r="L532" s="15"/>
      <c r="M532" s="14"/>
      <c r="N532" t="s">
        <v>80</v>
      </c>
      <c r="AW532" s="11">
        <f t="shared" si="8"/>
        <v>0</v>
      </c>
      <c r="AY532" s="16" t="s">
        <v>79</v>
      </c>
      <c r="AZ532" s="14"/>
      <c r="BA532" s="14"/>
      <c r="BB532" s="14"/>
      <c r="BC532" s="15"/>
      <c r="BD532" s="15"/>
      <c r="BE532" s="15"/>
      <c r="BF532" s="15"/>
      <c r="BG532" s="15"/>
      <c r="BH532" s="15"/>
      <c r="BI532" s="15"/>
      <c r="BJ532" s="15"/>
      <c r="BK532" s="14"/>
    </row>
    <row r="533" spans="1:63" ht="30" customHeight="1" x14ac:dyDescent="0.3">
      <c r="A533" s="16" t="s">
        <v>552</v>
      </c>
      <c r="B533" s="16" t="s">
        <v>52</v>
      </c>
      <c r="C533" s="14"/>
      <c r="D533" s="14"/>
      <c r="E533" s="15"/>
      <c r="F533" s="15"/>
      <c r="G533" s="15"/>
      <c r="H533" s="15"/>
      <c r="I533" s="15"/>
      <c r="J533" s="15"/>
      <c r="K533" s="15"/>
      <c r="L533" s="15"/>
      <c r="M533" s="14"/>
      <c r="N533" s="3"/>
      <c r="O533" s="3"/>
      <c r="P533" s="3"/>
      <c r="Q533" s="2" t="s">
        <v>553</v>
      </c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11">
        <f t="shared" si="8"/>
        <v>0</v>
      </c>
      <c r="AY533" s="16" t="s">
        <v>552</v>
      </c>
      <c r="AZ533" s="16" t="s">
        <v>52</v>
      </c>
      <c r="BA533" s="14"/>
      <c r="BB533" s="14"/>
      <c r="BC533" s="15"/>
      <c r="BD533" s="15"/>
      <c r="BE533" s="15"/>
      <c r="BF533" s="15"/>
      <c r="BG533" s="15"/>
      <c r="BH533" s="15"/>
      <c r="BI533" s="15"/>
      <c r="BJ533" s="15"/>
      <c r="BK533" s="14"/>
    </row>
    <row r="534" spans="1:63" ht="30" customHeight="1" x14ac:dyDescent="0.3">
      <c r="A534" s="16" t="s">
        <v>242</v>
      </c>
      <c r="B534" s="16" t="s">
        <v>247</v>
      </c>
      <c r="C534" s="16" t="s">
        <v>70</v>
      </c>
      <c r="D534" s="14"/>
      <c r="E534" s="15"/>
      <c r="F534" s="15"/>
      <c r="G534" s="15"/>
      <c r="H534" s="15"/>
      <c r="I534" s="15"/>
      <c r="J534" s="15"/>
      <c r="K534" s="15"/>
      <c r="L534" s="15"/>
      <c r="M534" s="16" t="s">
        <v>248</v>
      </c>
      <c r="N534" s="2" t="s">
        <v>249</v>
      </c>
      <c r="O534" s="2" t="s">
        <v>52</v>
      </c>
      <c r="P534" s="2" t="s">
        <v>52</v>
      </c>
      <c r="Q534" s="2" t="s">
        <v>553</v>
      </c>
      <c r="R534" s="2" t="s">
        <v>65</v>
      </c>
      <c r="S534" s="2" t="s">
        <v>66</v>
      </c>
      <c r="T534" s="2" t="s">
        <v>66</v>
      </c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2" t="s">
        <v>52</v>
      </c>
      <c r="AS534" s="2" t="s">
        <v>52</v>
      </c>
      <c r="AT534" s="3"/>
      <c r="AU534" s="2" t="s">
        <v>554</v>
      </c>
      <c r="AV534" s="3">
        <v>155</v>
      </c>
      <c r="AW534" s="11">
        <f t="shared" si="8"/>
        <v>0</v>
      </c>
      <c r="AY534" s="16" t="s">
        <v>242</v>
      </c>
      <c r="AZ534" s="16" t="s">
        <v>247</v>
      </c>
      <c r="BA534" s="16" t="s">
        <v>70</v>
      </c>
      <c r="BB534" s="14"/>
      <c r="BC534" s="15"/>
      <c r="BD534" s="15"/>
      <c r="BE534" s="15"/>
      <c r="BF534" s="15"/>
      <c r="BG534" s="15"/>
      <c r="BH534" s="15"/>
      <c r="BI534" s="15"/>
      <c r="BJ534" s="15"/>
      <c r="BK534" s="16"/>
    </row>
    <row r="535" spans="1:63" ht="30" customHeight="1" x14ac:dyDescent="0.3">
      <c r="A535" s="16" t="s">
        <v>255</v>
      </c>
      <c r="B535" s="16" t="s">
        <v>256</v>
      </c>
      <c r="C535" s="16" t="s">
        <v>70</v>
      </c>
      <c r="D535" s="14"/>
      <c r="E535" s="15"/>
      <c r="F535" s="15"/>
      <c r="G535" s="15"/>
      <c r="H535" s="15"/>
      <c r="I535" s="15"/>
      <c r="J535" s="15"/>
      <c r="K535" s="15"/>
      <c r="L535" s="15"/>
      <c r="M535" s="16" t="s">
        <v>257</v>
      </c>
      <c r="N535" s="2" t="s">
        <v>258</v>
      </c>
      <c r="O535" s="2" t="s">
        <v>52</v>
      </c>
      <c r="P535" s="2" t="s">
        <v>52</v>
      </c>
      <c r="Q535" s="2" t="s">
        <v>553</v>
      </c>
      <c r="R535" s="2" t="s">
        <v>65</v>
      </c>
      <c r="S535" s="2" t="s">
        <v>66</v>
      </c>
      <c r="T535" s="2" t="s">
        <v>66</v>
      </c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2" t="s">
        <v>52</v>
      </c>
      <c r="AS535" s="2" t="s">
        <v>52</v>
      </c>
      <c r="AT535" s="3"/>
      <c r="AU535" s="2" t="s">
        <v>555</v>
      </c>
      <c r="AV535" s="3">
        <v>156</v>
      </c>
      <c r="AW535" s="11">
        <f t="shared" si="8"/>
        <v>0</v>
      </c>
      <c r="AY535" s="16" t="s">
        <v>255</v>
      </c>
      <c r="AZ535" s="16" t="s">
        <v>256</v>
      </c>
      <c r="BA535" s="16" t="s">
        <v>70</v>
      </c>
      <c r="BB535" s="14"/>
      <c r="BC535" s="15"/>
      <c r="BD535" s="15"/>
      <c r="BE535" s="15"/>
      <c r="BF535" s="15"/>
      <c r="BG535" s="15"/>
      <c r="BH535" s="15"/>
      <c r="BI535" s="15"/>
      <c r="BJ535" s="15"/>
      <c r="BK535" s="16"/>
    </row>
    <row r="536" spans="1:63" ht="30" customHeight="1" x14ac:dyDescent="0.3">
      <c r="A536" s="14"/>
      <c r="B536" s="14"/>
      <c r="C536" s="14"/>
      <c r="D536" s="14"/>
      <c r="E536" s="15"/>
      <c r="F536" s="15"/>
      <c r="G536" s="15"/>
      <c r="H536" s="15"/>
      <c r="I536" s="15"/>
      <c r="J536" s="15"/>
      <c r="K536" s="15"/>
      <c r="L536" s="15"/>
      <c r="M536" s="14"/>
      <c r="Q536" s="1" t="s">
        <v>553</v>
      </c>
      <c r="AW536" s="11">
        <f t="shared" si="8"/>
        <v>0</v>
      </c>
      <c r="AY536" s="14"/>
      <c r="AZ536" s="14"/>
      <c r="BA536" s="14"/>
      <c r="BB536" s="14"/>
      <c r="BC536" s="15"/>
      <c r="BD536" s="15"/>
      <c r="BE536" s="15"/>
      <c r="BF536" s="15"/>
      <c r="BG536" s="15"/>
      <c r="BH536" s="15"/>
      <c r="BI536" s="15"/>
      <c r="BJ536" s="15"/>
      <c r="BK536" s="14"/>
    </row>
    <row r="537" spans="1:63" ht="30" customHeight="1" x14ac:dyDescent="0.3">
      <c r="A537" s="14"/>
      <c r="B537" s="14"/>
      <c r="C537" s="14"/>
      <c r="D537" s="14"/>
      <c r="E537" s="15"/>
      <c r="F537" s="15"/>
      <c r="G537" s="15"/>
      <c r="H537" s="15"/>
      <c r="I537" s="15"/>
      <c r="J537" s="15"/>
      <c r="K537" s="15"/>
      <c r="L537" s="15"/>
      <c r="M537" s="14"/>
      <c r="Q537" s="1" t="s">
        <v>553</v>
      </c>
      <c r="AW537" s="11">
        <f t="shared" si="8"/>
        <v>0</v>
      </c>
      <c r="AY537" s="14"/>
      <c r="AZ537" s="14"/>
      <c r="BA537" s="14"/>
      <c r="BB537" s="14"/>
      <c r="BC537" s="15"/>
      <c r="BD537" s="15"/>
      <c r="BE537" s="15"/>
      <c r="BF537" s="15"/>
      <c r="BG537" s="15"/>
      <c r="BH537" s="15"/>
      <c r="BI537" s="15"/>
      <c r="BJ537" s="15"/>
      <c r="BK537" s="14"/>
    </row>
    <row r="538" spans="1:63" ht="30" customHeight="1" x14ac:dyDescent="0.3">
      <c r="A538" s="14"/>
      <c r="B538" s="14"/>
      <c r="C538" s="14"/>
      <c r="D538" s="14"/>
      <c r="E538" s="15"/>
      <c r="F538" s="15"/>
      <c r="G538" s="15"/>
      <c r="H538" s="15"/>
      <c r="I538" s="15"/>
      <c r="J538" s="15"/>
      <c r="K538" s="15"/>
      <c r="L538" s="15"/>
      <c r="M538" s="14"/>
      <c r="Q538" s="1" t="s">
        <v>553</v>
      </c>
      <c r="AW538" s="11">
        <f t="shared" si="8"/>
        <v>0</v>
      </c>
      <c r="AY538" s="14"/>
      <c r="AZ538" s="14"/>
      <c r="BA538" s="14"/>
      <c r="BB538" s="14"/>
      <c r="BC538" s="15"/>
      <c r="BD538" s="15"/>
      <c r="BE538" s="15"/>
      <c r="BF538" s="15"/>
      <c r="BG538" s="15"/>
      <c r="BH538" s="15"/>
      <c r="BI538" s="15"/>
      <c r="BJ538" s="15"/>
      <c r="BK538" s="14"/>
    </row>
    <row r="539" spans="1:63" ht="30" customHeight="1" x14ac:dyDescent="0.3">
      <c r="A539" s="14"/>
      <c r="B539" s="14"/>
      <c r="C539" s="14"/>
      <c r="D539" s="14"/>
      <c r="E539" s="15"/>
      <c r="F539" s="15"/>
      <c r="G539" s="15"/>
      <c r="H539" s="15"/>
      <c r="I539" s="15"/>
      <c r="J539" s="15"/>
      <c r="K539" s="15"/>
      <c r="L539" s="15"/>
      <c r="M539" s="14"/>
      <c r="Q539" s="1" t="s">
        <v>553</v>
      </c>
      <c r="AW539" s="11">
        <f t="shared" si="8"/>
        <v>0</v>
      </c>
      <c r="AY539" s="14"/>
      <c r="AZ539" s="14"/>
      <c r="BA539" s="14"/>
      <c r="BB539" s="14"/>
      <c r="BC539" s="15"/>
      <c r="BD539" s="15"/>
      <c r="BE539" s="15"/>
      <c r="BF539" s="15"/>
      <c r="BG539" s="15"/>
      <c r="BH539" s="15"/>
      <c r="BI539" s="15"/>
      <c r="BJ539" s="15"/>
      <c r="BK539" s="14"/>
    </row>
    <row r="540" spans="1:63" ht="30" customHeight="1" x14ac:dyDescent="0.3">
      <c r="A540" s="14"/>
      <c r="B540" s="14"/>
      <c r="C540" s="14"/>
      <c r="D540" s="14"/>
      <c r="E540" s="15"/>
      <c r="F540" s="15"/>
      <c r="G540" s="15"/>
      <c r="H540" s="15"/>
      <c r="I540" s="15"/>
      <c r="J540" s="15"/>
      <c r="K540" s="15"/>
      <c r="L540" s="15"/>
      <c r="M540" s="14"/>
      <c r="Q540" s="1" t="s">
        <v>553</v>
      </c>
      <c r="AW540" s="11">
        <f t="shared" si="8"/>
        <v>0</v>
      </c>
      <c r="AY540" s="14"/>
      <c r="AZ540" s="14"/>
      <c r="BA540" s="14"/>
      <c r="BB540" s="14"/>
      <c r="BC540" s="15"/>
      <c r="BD540" s="15"/>
      <c r="BE540" s="15"/>
      <c r="BF540" s="15"/>
      <c r="BG540" s="15"/>
      <c r="BH540" s="15"/>
      <c r="BI540" s="15"/>
      <c r="BJ540" s="15"/>
      <c r="BK540" s="14"/>
    </row>
    <row r="541" spans="1:63" ht="30" customHeight="1" x14ac:dyDescent="0.3">
      <c r="A541" s="14"/>
      <c r="B541" s="14"/>
      <c r="C541" s="14"/>
      <c r="D541" s="14"/>
      <c r="E541" s="15"/>
      <c r="F541" s="15"/>
      <c r="G541" s="15"/>
      <c r="H541" s="15"/>
      <c r="I541" s="15"/>
      <c r="J541" s="15"/>
      <c r="K541" s="15"/>
      <c r="L541" s="15"/>
      <c r="M541" s="14"/>
      <c r="Q541" s="1" t="s">
        <v>553</v>
      </c>
      <c r="AW541" s="11">
        <f t="shared" si="8"/>
        <v>0</v>
      </c>
      <c r="AY541" s="14"/>
      <c r="AZ541" s="14"/>
      <c r="BA541" s="14"/>
      <c r="BB541" s="14"/>
      <c r="BC541" s="15"/>
      <c r="BD541" s="15"/>
      <c r="BE541" s="15"/>
      <c r="BF541" s="15"/>
      <c r="BG541" s="15"/>
      <c r="BH541" s="15"/>
      <c r="BI541" s="15"/>
      <c r="BJ541" s="15"/>
      <c r="BK541" s="14"/>
    </row>
    <row r="542" spans="1:63" ht="30" customHeight="1" x14ac:dyDescent="0.3">
      <c r="A542" s="14"/>
      <c r="B542" s="14"/>
      <c r="C542" s="14"/>
      <c r="D542" s="14"/>
      <c r="E542" s="15"/>
      <c r="F542" s="15"/>
      <c r="G542" s="15"/>
      <c r="H542" s="15"/>
      <c r="I542" s="15"/>
      <c r="J542" s="15"/>
      <c r="K542" s="15"/>
      <c r="L542" s="15"/>
      <c r="M542" s="14"/>
      <c r="Q542" s="1" t="s">
        <v>553</v>
      </c>
      <c r="AW542" s="11">
        <f t="shared" si="8"/>
        <v>0</v>
      </c>
      <c r="AY542" s="14"/>
      <c r="AZ542" s="14"/>
      <c r="BA542" s="14"/>
      <c r="BB542" s="14"/>
      <c r="BC542" s="15"/>
      <c r="BD542" s="15"/>
      <c r="BE542" s="15"/>
      <c r="BF542" s="15"/>
      <c r="BG542" s="15"/>
      <c r="BH542" s="15"/>
      <c r="BI542" s="15"/>
      <c r="BJ542" s="15"/>
      <c r="BK542" s="14"/>
    </row>
    <row r="543" spans="1:63" ht="30" customHeight="1" x14ac:dyDescent="0.3">
      <c r="A543" s="14"/>
      <c r="B543" s="14"/>
      <c r="C543" s="14"/>
      <c r="D543" s="14"/>
      <c r="E543" s="15"/>
      <c r="F543" s="15"/>
      <c r="G543" s="15"/>
      <c r="H543" s="15"/>
      <c r="I543" s="15"/>
      <c r="J543" s="15"/>
      <c r="K543" s="15"/>
      <c r="L543" s="15"/>
      <c r="M543" s="14"/>
      <c r="Q543" s="1" t="s">
        <v>553</v>
      </c>
      <c r="AW543" s="11">
        <f t="shared" si="8"/>
        <v>0</v>
      </c>
      <c r="AY543" s="14"/>
      <c r="AZ543" s="14"/>
      <c r="BA543" s="14"/>
      <c r="BB543" s="14"/>
      <c r="BC543" s="15"/>
      <c r="BD543" s="15"/>
      <c r="BE543" s="15"/>
      <c r="BF543" s="15"/>
      <c r="BG543" s="15"/>
      <c r="BH543" s="15"/>
      <c r="BI543" s="15"/>
      <c r="BJ543" s="15"/>
      <c r="BK543" s="14"/>
    </row>
    <row r="544" spans="1:63" ht="30" customHeight="1" x14ac:dyDescent="0.3">
      <c r="A544" s="14"/>
      <c r="B544" s="14"/>
      <c r="C544" s="14"/>
      <c r="D544" s="14"/>
      <c r="E544" s="15"/>
      <c r="F544" s="15"/>
      <c r="G544" s="15"/>
      <c r="H544" s="15"/>
      <c r="I544" s="15"/>
      <c r="J544" s="15"/>
      <c r="K544" s="15"/>
      <c r="L544" s="15"/>
      <c r="M544" s="14"/>
      <c r="Q544" s="1" t="s">
        <v>553</v>
      </c>
      <c r="AW544" s="11">
        <f t="shared" si="8"/>
        <v>0</v>
      </c>
      <c r="AY544" s="14"/>
      <c r="AZ544" s="14"/>
      <c r="BA544" s="14"/>
      <c r="BB544" s="14"/>
      <c r="BC544" s="15"/>
      <c r="BD544" s="15"/>
      <c r="BE544" s="15"/>
      <c r="BF544" s="15"/>
      <c r="BG544" s="15"/>
      <c r="BH544" s="15"/>
      <c r="BI544" s="15"/>
      <c r="BJ544" s="15"/>
      <c r="BK544" s="14"/>
    </row>
    <row r="545" spans="1:63" ht="30" customHeight="1" x14ac:dyDescent="0.3">
      <c r="A545" s="14"/>
      <c r="B545" s="14"/>
      <c r="C545" s="14"/>
      <c r="D545" s="14"/>
      <c r="E545" s="15"/>
      <c r="F545" s="15"/>
      <c r="G545" s="15"/>
      <c r="H545" s="15"/>
      <c r="I545" s="15"/>
      <c r="J545" s="15"/>
      <c r="K545" s="15"/>
      <c r="L545" s="15"/>
      <c r="M545" s="14"/>
      <c r="Q545" s="1" t="s">
        <v>553</v>
      </c>
      <c r="AW545" s="11">
        <f t="shared" si="8"/>
        <v>0</v>
      </c>
      <c r="AY545" s="14"/>
      <c r="AZ545" s="14"/>
      <c r="BA545" s="14"/>
      <c r="BB545" s="14"/>
      <c r="BC545" s="15"/>
      <c r="BD545" s="15"/>
      <c r="BE545" s="15"/>
      <c r="BF545" s="15"/>
      <c r="BG545" s="15"/>
      <c r="BH545" s="15"/>
      <c r="BI545" s="15"/>
      <c r="BJ545" s="15"/>
      <c r="BK545" s="14"/>
    </row>
    <row r="546" spans="1:63" ht="30" customHeight="1" x14ac:dyDescent="0.3">
      <c r="A546" s="14"/>
      <c r="B546" s="14"/>
      <c r="C546" s="14"/>
      <c r="D546" s="14"/>
      <c r="E546" s="15"/>
      <c r="F546" s="15"/>
      <c r="G546" s="15"/>
      <c r="H546" s="15"/>
      <c r="I546" s="15"/>
      <c r="J546" s="15"/>
      <c r="K546" s="15"/>
      <c r="L546" s="15"/>
      <c r="M546" s="14"/>
      <c r="Q546" s="1" t="s">
        <v>553</v>
      </c>
      <c r="AW546" s="11">
        <f t="shared" si="8"/>
        <v>0</v>
      </c>
      <c r="AY546" s="14"/>
      <c r="AZ546" s="14"/>
      <c r="BA546" s="14"/>
      <c r="BB546" s="14"/>
      <c r="BC546" s="15"/>
      <c r="BD546" s="15"/>
      <c r="BE546" s="15"/>
      <c r="BF546" s="15"/>
      <c r="BG546" s="15"/>
      <c r="BH546" s="15"/>
      <c r="BI546" s="15"/>
      <c r="BJ546" s="15"/>
      <c r="BK546" s="14"/>
    </row>
    <row r="547" spans="1:63" ht="30" customHeight="1" x14ac:dyDescent="0.3">
      <c r="A547" s="14"/>
      <c r="B547" s="14"/>
      <c r="C547" s="14"/>
      <c r="D547" s="14"/>
      <c r="E547" s="15"/>
      <c r="F547" s="15"/>
      <c r="G547" s="15"/>
      <c r="H547" s="15"/>
      <c r="I547" s="15"/>
      <c r="J547" s="15"/>
      <c r="K547" s="15"/>
      <c r="L547" s="15"/>
      <c r="M547" s="14"/>
      <c r="Q547" s="1" t="s">
        <v>553</v>
      </c>
      <c r="AW547" s="11">
        <f t="shared" si="8"/>
        <v>0</v>
      </c>
      <c r="AY547" s="14"/>
      <c r="AZ547" s="14"/>
      <c r="BA547" s="14"/>
      <c r="BB547" s="14"/>
      <c r="BC547" s="15"/>
      <c r="BD547" s="15"/>
      <c r="BE547" s="15"/>
      <c r="BF547" s="15"/>
      <c r="BG547" s="15"/>
      <c r="BH547" s="15"/>
      <c r="BI547" s="15"/>
      <c r="BJ547" s="15"/>
      <c r="BK547" s="14"/>
    </row>
    <row r="548" spans="1:63" ht="30" customHeight="1" x14ac:dyDescent="0.3">
      <c r="A548" s="14"/>
      <c r="B548" s="14"/>
      <c r="C548" s="14"/>
      <c r="D548" s="14"/>
      <c r="E548" s="15"/>
      <c r="F548" s="15"/>
      <c r="G548" s="15"/>
      <c r="H548" s="15"/>
      <c r="I548" s="15"/>
      <c r="J548" s="15"/>
      <c r="K548" s="15"/>
      <c r="L548" s="15"/>
      <c r="M548" s="14"/>
      <c r="Q548" s="1" t="s">
        <v>553</v>
      </c>
      <c r="AW548" s="11">
        <f t="shared" si="8"/>
        <v>0</v>
      </c>
      <c r="AY548" s="14"/>
      <c r="AZ548" s="14"/>
      <c r="BA548" s="14"/>
      <c r="BB548" s="14"/>
      <c r="BC548" s="15"/>
      <c r="BD548" s="15"/>
      <c r="BE548" s="15"/>
      <c r="BF548" s="15"/>
      <c r="BG548" s="15"/>
      <c r="BH548" s="15"/>
      <c r="BI548" s="15"/>
      <c r="BJ548" s="15"/>
      <c r="BK548" s="14"/>
    </row>
    <row r="549" spans="1:63" ht="30" customHeight="1" x14ac:dyDescent="0.3">
      <c r="A549" s="14"/>
      <c r="B549" s="14"/>
      <c r="C549" s="14"/>
      <c r="D549" s="14"/>
      <c r="E549" s="15"/>
      <c r="F549" s="15"/>
      <c r="G549" s="15"/>
      <c r="H549" s="15"/>
      <c r="I549" s="15"/>
      <c r="J549" s="15"/>
      <c r="K549" s="15"/>
      <c r="L549" s="15"/>
      <c r="M549" s="14"/>
      <c r="Q549" s="1" t="s">
        <v>553</v>
      </c>
      <c r="AW549" s="11">
        <f t="shared" si="8"/>
        <v>0</v>
      </c>
      <c r="AY549" s="14"/>
      <c r="AZ549" s="14"/>
      <c r="BA549" s="14"/>
      <c r="BB549" s="14"/>
      <c r="BC549" s="15"/>
      <c r="BD549" s="15"/>
      <c r="BE549" s="15"/>
      <c r="BF549" s="15"/>
      <c r="BG549" s="15"/>
      <c r="BH549" s="15"/>
      <c r="BI549" s="15"/>
      <c r="BJ549" s="15"/>
      <c r="BK549" s="14"/>
    </row>
    <row r="550" spans="1:63" ht="30" customHeight="1" x14ac:dyDescent="0.3">
      <c r="A550" s="14"/>
      <c r="B550" s="14"/>
      <c r="C550" s="14"/>
      <c r="D550" s="14"/>
      <c r="E550" s="15"/>
      <c r="F550" s="15"/>
      <c r="G550" s="15"/>
      <c r="H550" s="15"/>
      <c r="I550" s="15"/>
      <c r="J550" s="15"/>
      <c r="K550" s="15"/>
      <c r="L550" s="15"/>
      <c r="M550" s="14"/>
      <c r="Q550" s="1" t="s">
        <v>553</v>
      </c>
      <c r="AW550" s="11">
        <f t="shared" si="8"/>
        <v>0</v>
      </c>
      <c r="AY550" s="14"/>
      <c r="AZ550" s="14"/>
      <c r="BA550" s="14"/>
      <c r="BB550" s="14"/>
      <c r="BC550" s="15"/>
      <c r="BD550" s="15"/>
      <c r="BE550" s="15"/>
      <c r="BF550" s="15"/>
      <c r="BG550" s="15"/>
      <c r="BH550" s="15"/>
      <c r="BI550" s="15"/>
      <c r="BJ550" s="15"/>
      <c r="BK550" s="14"/>
    </row>
    <row r="551" spans="1:63" ht="30" customHeight="1" x14ac:dyDescent="0.3">
      <c r="A551" s="14"/>
      <c r="B551" s="14"/>
      <c r="C551" s="14"/>
      <c r="D551" s="14"/>
      <c r="E551" s="15"/>
      <c r="F551" s="15"/>
      <c r="G551" s="15"/>
      <c r="H551" s="15"/>
      <c r="I551" s="15"/>
      <c r="J551" s="15"/>
      <c r="K551" s="15"/>
      <c r="L551" s="15"/>
      <c r="M551" s="14"/>
      <c r="Q551" s="1" t="s">
        <v>553</v>
      </c>
      <c r="AW551" s="11">
        <f t="shared" si="8"/>
        <v>0</v>
      </c>
      <c r="AY551" s="14"/>
      <c r="AZ551" s="14"/>
      <c r="BA551" s="14"/>
      <c r="BB551" s="14"/>
      <c r="BC551" s="15"/>
      <c r="BD551" s="15"/>
      <c r="BE551" s="15"/>
      <c r="BF551" s="15"/>
      <c r="BG551" s="15"/>
      <c r="BH551" s="15"/>
      <c r="BI551" s="15"/>
      <c r="BJ551" s="15"/>
      <c r="BK551" s="14"/>
    </row>
    <row r="552" spans="1:63" ht="30" customHeight="1" x14ac:dyDescent="0.3">
      <c r="A552" s="14"/>
      <c r="B552" s="14"/>
      <c r="C552" s="14"/>
      <c r="D552" s="14"/>
      <c r="E552" s="15"/>
      <c r="F552" s="15"/>
      <c r="G552" s="15"/>
      <c r="H552" s="15"/>
      <c r="I552" s="15"/>
      <c r="J552" s="15"/>
      <c r="K552" s="15"/>
      <c r="L552" s="15"/>
      <c r="M552" s="14"/>
      <c r="Q552" s="1" t="s">
        <v>553</v>
      </c>
      <c r="AW552" s="11">
        <f t="shared" si="8"/>
        <v>0</v>
      </c>
      <c r="AY552" s="14"/>
      <c r="AZ552" s="14"/>
      <c r="BA552" s="14"/>
      <c r="BB552" s="14"/>
      <c r="BC552" s="15"/>
      <c r="BD552" s="15"/>
      <c r="BE552" s="15"/>
      <c r="BF552" s="15"/>
      <c r="BG552" s="15"/>
      <c r="BH552" s="15"/>
      <c r="BI552" s="15"/>
      <c r="BJ552" s="15"/>
      <c r="BK552" s="14"/>
    </row>
    <row r="553" spans="1:63" ht="30" customHeight="1" x14ac:dyDescent="0.3">
      <c r="A553" s="14"/>
      <c r="B553" s="14"/>
      <c r="C553" s="14"/>
      <c r="D553" s="14"/>
      <c r="E553" s="15"/>
      <c r="F553" s="15"/>
      <c r="G553" s="15"/>
      <c r="H553" s="15"/>
      <c r="I553" s="15"/>
      <c r="J553" s="15"/>
      <c r="K553" s="15"/>
      <c r="L553" s="15"/>
      <c r="M553" s="14"/>
      <c r="Q553" s="1" t="s">
        <v>553</v>
      </c>
      <c r="AW553" s="11">
        <f t="shared" si="8"/>
        <v>0</v>
      </c>
      <c r="AY553" s="14"/>
      <c r="AZ553" s="14"/>
      <c r="BA553" s="14"/>
      <c r="BB553" s="14"/>
      <c r="BC553" s="15"/>
      <c r="BD553" s="15"/>
      <c r="BE553" s="15"/>
      <c r="BF553" s="15"/>
      <c r="BG553" s="15"/>
      <c r="BH553" s="15"/>
      <c r="BI553" s="15"/>
      <c r="BJ553" s="15"/>
      <c r="BK553" s="14"/>
    </row>
    <row r="554" spans="1:63" ht="30" customHeight="1" x14ac:dyDescent="0.3">
      <c r="A554" s="14"/>
      <c r="B554" s="14"/>
      <c r="C554" s="14"/>
      <c r="D554" s="14"/>
      <c r="E554" s="15"/>
      <c r="F554" s="15"/>
      <c r="G554" s="15"/>
      <c r="H554" s="15"/>
      <c r="I554" s="15"/>
      <c r="J554" s="15"/>
      <c r="K554" s="15"/>
      <c r="L554" s="15"/>
      <c r="M554" s="14"/>
      <c r="Q554" s="1" t="s">
        <v>553</v>
      </c>
      <c r="AW554" s="11">
        <f t="shared" si="8"/>
        <v>0</v>
      </c>
      <c r="AY554" s="14"/>
      <c r="AZ554" s="14"/>
      <c r="BA554" s="14"/>
      <c r="BB554" s="14"/>
      <c r="BC554" s="15"/>
      <c r="BD554" s="15"/>
      <c r="BE554" s="15"/>
      <c r="BF554" s="15"/>
      <c r="BG554" s="15"/>
      <c r="BH554" s="15"/>
      <c r="BI554" s="15"/>
      <c r="BJ554" s="15"/>
      <c r="BK554" s="14"/>
    </row>
    <row r="555" spans="1:63" ht="30" customHeight="1" x14ac:dyDescent="0.3">
      <c r="A555" s="16" t="s">
        <v>79</v>
      </c>
      <c r="B555" s="14"/>
      <c r="C555" s="14"/>
      <c r="D555" s="14"/>
      <c r="E555" s="15"/>
      <c r="F555" s="15"/>
      <c r="G555" s="15"/>
      <c r="H555" s="15"/>
      <c r="I555" s="15"/>
      <c r="J555" s="15"/>
      <c r="K555" s="15"/>
      <c r="L555" s="15"/>
      <c r="M555" s="14"/>
      <c r="N555" t="s">
        <v>80</v>
      </c>
      <c r="AW555" s="11">
        <f t="shared" si="8"/>
        <v>0</v>
      </c>
      <c r="AY555" s="16" t="s">
        <v>79</v>
      </c>
      <c r="AZ555" s="14"/>
      <c r="BA555" s="14"/>
      <c r="BB555" s="14"/>
      <c r="BC555" s="15"/>
      <c r="BD555" s="15"/>
      <c r="BE555" s="15"/>
      <c r="BF555" s="15"/>
      <c r="BG555" s="15"/>
      <c r="BH555" s="15"/>
      <c r="BI555" s="15"/>
      <c r="BJ555" s="15"/>
      <c r="BK555" s="14"/>
    </row>
    <row r="556" spans="1:63" ht="30" customHeight="1" x14ac:dyDescent="0.3">
      <c r="A556" s="16" t="s">
        <v>556</v>
      </c>
      <c r="B556" s="16" t="s">
        <v>52</v>
      </c>
      <c r="C556" s="14"/>
      <c r="D556" s="14"/>
      <c r="E556" s="15"/>
      <c r="F556" s="15"/>
      <c r="G556" s="15"/>
      <c r="H556" s="15"/>
      <c r="I556" s="15"/>
      <c r="J556" s="15"/>
      <c r="K556" s="15"/>
      <c r="L556" s="15"/>
      <c r="M556" s="14"/>
      <c r="N556" s="3"/>
      <c r="O556" s="3"/>
      <c r="P556" s="3"/>
      <c r="Q556" s="2" t="s">
        <v>557</v>
      </c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11">
        <f t="shared" si="8"/>
        <v>0</v>
      </c>
      <c r="AY556" s="16" t="s">
        <v>556</v>
      </c>
      <c r="AZ556" s="16" t="s">
        <v>52</v>
      </c>
      <c r="BA556" s="14"/>
      <c r="BB556" s="14"/>
      <c r="BC556" s="15"/>
      <c r="BD556" s="15"/>
      <c r="BE556" s="15"/>
      <c r="BF556" s="15"/>
      <c r="BG556" s="15"/>
      <c r="BH556" s="15"/>
      <c r="BI556" s="15"/>
      <c r="BJ556" s="15"/>
      <c r="BK556" s="14"/>
    </row>
    <row r="557" spans="1:63" ht="30" customHeight="1" x14ac:dyDescent="0.3">
      <c r="A557" s="16" t="s">
        <v>558</v>
      </c>
      <c r="B557" s="16" t="s">
        <v>273</v>
      </c>
      <c r="C557" s="16" t="s">
        <v>111</v>
      </c>
      <c r="D557" s="14"/>
      <c r="E557" s="15"/>
      <c r="F557" s="15"/>
      <c r="G557" s="15"/>
      <c r="H557" s="15"/>
      <c r="I557" s="15"/>
      <c r="J557" s="15"/>
      <c r="K557" s="15"/>
      <c r="L557" s="15"/>
      <c r="M557" s="16" t="s">
        <v>559</v>
      </c>
      <c r="N557" s="2" t="s">
        <v>560</v>
      </c>
      <c r="O557" s="2" t="s">
        <v>52</v>
      </c>
      <c r="P557" s="2" t="s">
        <v>52</v>
      </c>
      <c r="Q557" s="2" t="s">
        <v>557</v>
      </c>
      <c r="R557" s="2" t="s">
        <v>65</v>
      </c>
      <c r="S557" s="2" t="s">
        <v>66</v>
      </c>
      <c r="T557" s="2" t="s">
        <v>66</v>
      </c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2" t="s">
        <v>52</v>
      </c>
      <c r="AS557" s="2" t="s">
        <v>52</v>
      </c>
      <c r="AT557" s="3"/>
      <c r="AU557" s="2" t="s">
        <v>561</v>
      </c>
      <c r="AV557" s="3">
        <v>162</v>
      </c>
      <c r="AW557" s="11">
        <f t="shared" si="8"/>
        <v>0</v>
      </c>
      <c r="AY557" s="16" t="s">
        <v>558</v>
      </c>
      <c r="AZ557" s="16" t="s">
        <v>273</v>
      </c>
      <c r="BA557" s="16" t="s">
        <v>111</v>
      </c>
      <c r="BB557" s="14"/>
      <c r="BC557" s="15"/>
      <c r="BD557" s="15"/>
      <c r="BE557" s="15"/>
      <c r="BF557" s="15"/>
      <c r="BG557" s="15"/>
      <c r="BH557" s="15"/>
      <c r="BI557" s="15"/>
      <c r="BJ557" s="15"/>
      <c r="BK557" s="16"/>
    </row>
    <row r="558" spans="1:63" ht="30" customHeight="1" x14ac:dyDescent="0.3">
      <c r="A558" s="16" t="s">
        <v>317</v>
      </c>
      <c r="B558" s="16" t="s">
        <v>318</v>
      </c>
      <c r="C558" s="16" t="s">
        <v>319</v>
      </c>
      <c r="D558" s="14"/>
      <c r="E558" s="15"/>
      <c r="F558" s="15"/>
      <c r="G558" s="15"/>
      <c r="H558" s="15"/>
      <c r="I558" s="15"/>
      <c r="J558" s="15"/>
      <c r="K558" s="15"/>
      <c r="L558" s="15"/>
      <c r="M558" s="16" t="s">
        <v>320</v>
      </c>
      <c r="N558" s="2" t="s">
        <v>321</v>
      </c>
      <c r="O558" s="2" t="s">
        <v>52</v>
      </c>
      <c r="P558" s="2" t="s">
        <v>52</v>
      </c>
      <c r="Q558" s="2" t="s">
        <v>557</v>
      </c>
      <c r="R558" s="2" t="s">
        <v>66</v>
      </c>
      <c r="S558" s="2" t="s">
        <v>66</v>
      </c>
      <c r="T558" s="2" t="s">
        <v>65</v>
      </c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2" t="s">
        <v>52</v>
      </c>
      <c r="AS558" s="2" t="s">
        <v>52</v>
      </c>
      <c r="AT558" s="3"/>
      <c r="AU558" s="2" t="s">
        <v>562</v>
      </c>
      <c r="AV558" s="3">
        <v>158</v>
      </c>
      <c r="AW558" s="11">
        <f t="shared" si="8"/>
        <v>0</v>
      </c>
      <c r="AY558" s="16" t="s">
        <v>317</v>
      </c>
      <c r="AZ558" s="16" t="s">
        <v>318</v>
      </c>
      <c r="BA558" s="16" t="s">
        <v>319</v>
      </c>
      <c r="BB558" s="14"/>
      <c r="BC558" s="15"/>
      <c r="BD558" s="15"/>
      <c r="BE558" s="15"/>
      <c r="BF558" s="15"/>
      <c r="BG558" s="15"/>
      <c r="BH558" s="15"/>
      <c r="BI558" s="15"/>
      <c r="BJ558" s="15"/>
      <c r="BK558" s="16"/>
    </row>
    <row r="559" spans="1:63" ht="30" customHeight="1" x14ac:dyDescent="0.3">
      <c r="A559" s="16" t="s">
        <v>336</v>
      </c>
      <c r="B559" s="16" t="s">
        <v>337</v>
      </c>
      <c r="C559" s="16" t="s">
        <v>319</v>
      </c>
      <c r="D559" s="14"/>
      <c r="E559" s="15"/>
      <c r="F559" s="15"/>
      <c r="G559" s="15"/>
      <c r="H559" s="15"/>
      <c r="I559" s="15"/>
      <c r="J559" s="15"/>
      <c r="K559" s="15"/>
      <c r="L559" s="15"/>
      <c r="M559" s="16" t="s">
        <v>338</v>
      </c>
      <c r="N559" s="2" t="s">
        <v>339</v>
      </c>
      <c r="O559" s="2" t="s">
        <v>52</v>
      </c>
      <c r="P559" s="2" t="s">
        <v>52</v>
      </c>
      <c r="Q559" s="2" t="s">
        <v>557</v>
      </c>
      <c r="R559" s="2" t="s">
        <v>66</v>
      </c>
      <c r="S559" s="2" t="s">
        <v>66</v>
      </c>
      <c r="T559" s="2" t="s">
        <v>65</v>
      </c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2" t="s">
        <v>52</v>
      </c>
      <c r="AS559" s="2" t="s">
        <v>52</v>
      </c>
      <c r="AT559" s="3"/>
      <c r="AU559" s="2" t="s">
        <v>563</v>
      </c>
      <c r="AV559" s="3">
        <v>159</v>
      </c>
      <c r="AW559" s="11">
        <f t="shared" si="8"/>
        <v>0</v>
      </c>
      <c r="AY559" s="16" t="s">
        <v>336</v>
      </c>
      <c r="AZ559" s="16" t="s">
        <v>337</v>
      </c>
      <c r="BA559" s="16" t="s">
        <v>319</v>
      </c>
      <c r="BB559" s="14"/>
      <c r="BC559" s="15"/>
      <c r="BD559" s="15"/>
      <c r="BE559" s="15"/>
      <c r="BF559" s="15"/>
      <c r="BG559" s="15"/>
      <c r="BH559" s="15"/>
      <c r="BI559" s="15"/>
      <c r="BJ559" s="15"/>
      <c r="BK559" s="16"/>
    </row>
    <row r="560" spans="1:63" ht="30" customHeight="1" x14ac:dyDescent="0.3">
      <c r="A560" s="16" t="s">
        <v>346</v>
      </c>
      <c r="B560" s="16" t="s">
        <v>347</v>
      </c>
      <c r="C560" s="16" t="s">
        <v>319</v>
      </c>
      <c r="D560" s="14"/>
      <c r="E560" s="15"/>
      <c r="F560" s="15"/>
      <c r="G560" s="15"/>
      <c r="H560" s="15"/>
      <c r="I560" s="15"/>
      <c r="J560" s="15"/>
      <c r="K560" s="15"/>
      <c r="L560" s="15"/>
      <c r="M560" s="16" t="s">
        <v>348</v>
      </c>
      <c r="N560" s="2" t="s">
        <v>349</v>
      </c>
      <c r="O560" s="2" t="s">
        <v>52</v>
      </c>
      <c r="P560" s="2" t="s">
        <v>52</v>
      </c>
      <c r="Q560" s="2" t="s">
        <v>557</v>
      </c>
      <c r="R560" s="2" t="s">
        <v>66</v>
      </c>
      <c r="S560" s="2" t="s">
        <v>66</v>
      </c>
      <c r="T560" s="2" t="s">
        <v>65</v>
      </c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2" t="s">
        <v>52</v>
      </c>
      <c r="AS560" s="2" t="s">
        <v>52</v>
      </c>
      <c r="AT560" s="3"/>
      <c r="AU560" s="2" t="s">
        <v>564</v>
      </c>
      <c r="AV560" s="3">
        <v>160</v>
      </c>
      <c r="AW560" s="11">
        <f t="shared" si="8"/>
        <v>0</v>
      </c>
      <c r="AY560" s="16" t="s">
        <v>346</v>
      </c>
      <c r="AZ560" s="16" t="s">
        <v>347</v>
      </c>
      <c r="BA560" s="16" t="s">
        <v>319</v>
      </c>
      <c r="BB560" s="14"/>
      <c r="BC560" s="15"/>
      <c r="BD560" s="15"/>
      <c r="BE560" s="15"/>
      <c r="BF560" s="15"/>
      <c r="BG560" s="15"/>
      <c r="BH560" s="15"/>
      <c r="BI560" s="15"/>
      <c r="BJ560" s="15"/>
      <c r="BK560" s="16"/>
    </row>
    <row r="561" spans="1:63" ht="30" customHeight="1" x14ac:dyDescent="0.3">
      <c r="A561" s="16" t="s">
        <v>361</v>
      </c>
      <c r="B561" s="16" t="s">
        <v>362</v>
      </c>
      <c r="C561" s="16" t="s">
        <v>189</v>
      </c>
      <c r="D561" s="14"/>
      <c r="E561" s="15"/>
      <c r="F561" s="15"/>
      <c r="G561" s="15"/>
      <c r="H561" s="15"/>
      <c r="I561" s="15"/>
      <c r="J561" s="15"/>
      <c r="K561" s="15"/>
      <c r="L561" s="15"/>
      <c r="M561" s="16" t="s">
        <v>363</v>
      </c>
      <c r="N561" s="2" t="s">
        <v>364</v>
      </c>
      <c r="O561" s="2" t="s">
        <v>52</v>
      </c>
      <c r="P561" s="2" t="s">
        <v>52</v>
      </c>
      <c r="Q561" s="2" t="s">
        <v>557</v>
      </c>
      <c r="R561" s="2" t="s">
        <v>65</v>
      </c>
      <c r="S561" s="2" t="s">
        <v>66</v>
      </c>
      <c r="T561" s="2" t="s">
        <v>66</v>
      </c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2" t="s">
        <v>52</v>
      </c>
      <c r="AS561" s="2" t="s">
        <v>52</v>
      </c>
      <c r="AT561" s="3"/>
      <c r="AU561" s="2" t="s">
        <v>565</v>
      </c>
      <c r="AV561" s="3">
        <v>161</v>
      </c>
      <c r="AW561" s="11">
        <f t="shared" si="8"/>
        <v>0</v>
      </c>
      <c r="AY561" s="16" t="s">
        <v>361</v>
      </c>
      <c r="AZ561" s="16" t="s">
        <v>362</v>
      </c>
      <c r="BA561" s="16" t="s">
        <v>189</v>
      </c>
      <c r="BB561" s="14"/>
      <c r="BC561" s="15"/>
      <c r="BD561" s="15"/>
      <c r="BE561" s="15"/>
      <c r="BF561" s="15"/>
      <c r="BG561" s="15"/>
      <c r="BH561" s="15"/>
      <c r="BI561" s="15"/>
      <c r="BJ561" s="15"/>
      <c r="BK561" s="16"/>
    </row>
    <row r="562" spans="1:63" ht="30" customHeight="1" x14ac:dyDescent="0.3">
      <c r="A562" s="16" t="s">
        <v>366</v>
      </c>
      <c r="B562" s="16" t="s">
        <v>52</v>
      </c>
      <c r="C562" s="16" t="s">
        <v>189</v>
      </c>
      <c r="D562" s="14"/>
      <c r="E562" s="15"/>
      <c r="F562" s="15"/>
      <c r="G562" s="15"/>
      <c r="H562" s="15"/>
      <c r="I562" s="15"/>
      <c r="J562" s="15"/>
      <c r="K562" s="15"/>
      <c r="L562" s="15"/>
      <c r="M562" s="16" t="s">
        <v>367</v>
      </c>
      <c r="N562" s="2" t="s">
        <v>368</v>
      </c>
      <c r="O562" s="2" t="s">
        <v>52</v>
      </c>
      <c r="P562" s="2" t="s">
        <v>52</v>
      </c>
      <c r="Q562" s="2" t="s">
        <v>557</v>
      </c>
      <c r="R562" s="2" t="s">
        <v>65</v>
      </c>
      <c r="S562" s="2" t="s">
        <v>66</v>
      </c>
      <c r="T562" s="2" t="s">
        <v>66</v>
      </c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2" t="s">
        <v>52</v>
      </c>
      <c r="AS562" s="2" t="s">
        <v>52</v>
      </c>
      <c r="AT562" s="3"/>
      <c r="AU562" s="2" t="s">
        <v>566</v>
      </c>
      <c r="AV562" s="3">
        <v>165</v>
      </c>
      <c r="AW562" s="11">
        <f t="shared" si="8"/>
        <v>0</v>
      </c>
      <c r="AY562" s="16" t="s">
        <v>366</v>
      </c>
      <c r="AZ562" s="16" t="s">
        <v>52</v>
      </c>
      <c r="BA562" s="16" t="s">
        <v>189</v>
      </c>
      <c r="BB562" s="14"/>
      <c r="BC562" s="15"/>
      <c r="BD562" s="15"/>
      <c r="BE562" s="15"/>
      <c r="BF562" s="15"/>
      <c r="BG562" s="15"/>
      <c r="BH562" s="15"/>
      <c r="BI562" s="15"/>
      <c r="BJ562" s="15"/>
      <c r="BK562" s="16"/>
    </row>
    <row r="563" spans="1:63" ht="30" customHeight="1" x14ac:dyDescent="0.3">
      <c r="A563" s="16" t="s">
        <v>370</v>
      </c>
      <c r="B563" s="16" t="s">
        <v>371</v>
      </c>
      <c r="C563" s="16" t="s">
        <v>372</v>
      </c>
      <c r="D563" s="14"/>
      <c r="E563" s="15"/>
      <c r="F563" s="15"/>
      <c r="G563" s="15"/>
      <c r="H563" s="15"/>
      <c r="I563" s="15"/>
      <c r="J563" s="15"/>
      <c r="K563" s="15"/>
      <c r="L563" s="15"/>
      <c r="M563" s="16" t="s">
        <v>373</v>
      </c>
      <c r="N563" s="2" t="s">
        <v>374</v>
      </c>
      <c r="O563" s="2" t="s">
        <v>52</v>
      </c>
      <c r="P563" s="2" t="s">
        <v>52</v>
      </c>
      <c r="Q563" s="2" t="s">
        <v>557</v>
      </c>
      <c r="R563" s="2" t="s">
        <v>65</v>
      </c>
      <c r="S563" s="2" t="s">
        <v>66</v>
      </c>
      <c r="T563" s="2" t="s">
        <v>66</v>
      </c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2" t="s">
        <v>52</v>
      </c>
      <c r="AS563" s="2" t="s">
        <v>52</v>
      </c>
      <c r="AT563" s="3"/>
      <c r="AU563" s="2" t="s">
        <v>567</v>
      </c>
      <c r="AV563" s="3">
        <v>163</v>
      </c>
      <c r="AW563" s="11">
        <f t="shared" si="8"/>
        <v>0</v>
      </c>
      <c r="AY563" s="16" t="s">
        <v>370</v>
      </c>
      <c r="AZ563" s="16" t="s">
        <v>371</v>
      </c>
      <c r="BA563" s="16" t="s">
        <v>372</v>
      </c>
      <c r="BB563" s="14"/>
      <c r="BC563" s="15"/>
      <c r="BD563" s="15"/>
      <c r="BE563" s="15"/>
      <c r="BF563" s="15"/>
      <c r="BG563" s="15"/>
      <c r="BH563" s="15"/>
      <c r="BI563" s="15"/>
      <c r="BJ563" s="15"/>
      <c r="BK563" s="16"/>
    </row>
    <row r="564" spans="1:63" ht="30" customHeight="1" x14ac:dyDescent="0.3">
      <c r="A564" s="16" t="s">
        <v>376</v>
      </c>
      <c r="B564" s="16" t="s">
        <v>371</v>
      </c>
      <c r="C564" s="16" t="s">
        <v>372</v>
      </c>
      <c r="D564" s="14"/>
      <c r="E564" s="15"/>
      <c r="F564" s="15"/>
      <c r="G564" s="15"/>
      <c r="H564" s="15"/>
      <c r="I564" s="15"/>
      <c r="J564" s="15"/>
      <c r="K564" s="15"/>
      <c r="L564" s="15"/>
      <c r="M564" s="16" t="s">
        <v>377</v>
      </c>
      <c r="N564" s="2" t="s">
        <v>378</v>
      </c>
      <c r="O564" s="2" t="s">
        <v>52</v>
      </c>
      <c r="P564" s="2" t="s">
        <v>52</v>
      </c>
      <c r="Q564" s="2" t="s">
        <v>557</v>
      </c>
      <c r="R564" s="2" t="s">
        <v>65</v>
      </c>
      <c r="S564" s="2" t="s">
        <v>66</v>
      </c>
      <c r="T564" s="2" t="s">
        <v>66</v>
      </c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2" t="s">
        <v>52</v>
      </c>
      <c r="AS564" s="2" t="s">
        <v>52</v>
      </c>
      <c r="AT564" s="3"/>
      <c r="AU564" s="2" t="s">
        <v>568</v>
      </c>
      <c r="AV564" s="3">
        <v>164</v>
      </c>
      <c r="AW564" s="11">
        <f t="shared" si="8"/>
        <v>0</v>
      </c>
      <c r="AY564" s="16" t="s">
        <v>376</v>
      </c>
      <c r="AZ564" s="16" t="s">
        <v>371</v>
      </c>
      <c r="BA564" s="16" t="s">
        <v>372</v>
      </c>
      <c r="BB564" s="14"/>
      <c r="BC564" s="15"/>
      <c r="BD564" s="15"/>
      <c r="BE564" s="15"/>
      <c r="BF564" s="15"/>
      <c r="BG564" s="15"/>
      <c r="BH564" s="15"/>
      <c r="BI564" s="15"/>
      <c r="BJ564" s="15"/>
      <c r="BK564" s="16"/>
    </row>
    <row r="565" spans="1:63" ht="30" customHeight="1" x14ac:dyDescent="0.3">
      <c r="A565" s="14"/>
      <c r="B565" s="14"/>
      <c r="C565" s="14"/>
      <c r="D565" s="14"/>
      <c r="E565" s="15"/>
      <c r="F565" s="15"/>
      <c r="G565" s="15"/>
      <c r="H565" s="15"/>
      <c r="I565" s="15"/>
      <c r="J565" s="15"/>
      <c r="K565" s="15"/>
      <c r="L565" s="15"/>
      <c r="M565" s="14"/>
      <c r="Q565" s="1" t="s">
        <v>557</v>
      </c>
      <c r="AW565" s="11">
        <f t="shared" si="8"/>
        <v>0</v>
      </c>
      <c r="AY565" s="14"/>
      <c r="AZ565" s="14"/>
      <c r="BA565" s="14"/>
      <c r="BB565" s="14"/>
      <c r="BC565" s="15"/>
      <c r="BD565" s="15"/>
      <c r="BE565" s="15"/>
      <c r="BF565" s="15"/>
      <c r="BG565" s="15"/>
      <c r="BH565" s="15"/>
      <c r="BI565" s="15"/>
      <c r="BJ565" s="15"/>
      <c r="BK565" s="14"/>
    </row>
    <row r="566" spans="1:63" ht="30" customHeight="1" x14ac:dyDescent="0.3">
      <c r="A566" s="14"/>
      <c r="B566" s="14"/>
      <c r="C566" s="14"/>
      <c r="D566" s="14"/>
      <c r="E566" s="15"/>
      <c r="F566" s="15"/>
      <c r="G566" s="15"/>
      <c r="H566" s="15"/>
      <c r="I566" s="15"/>
      <c r="J566" s="15"/>
      <c r="K566" s="15"/>
      <c r="L566" s="15"/>
      <c r="M566" s="14"/>
      <c r="Q566" s="1" t="s">
        <v>557</v>
      </c>
      <c r="AW566" s="11">
        <f t="shared" si="8"/>
        <v>0</v>
      </c>
      <c r="AY566" s="14"/>
      <c r="AZ566" s="14"/>
      <c r="BA566" s="14"/>
      <c r="BB566" s="14"/>
      <c r="BC566" s="15"/>
      <c r="BD566" s="15"/>
      <c r="BE566" s="15"/>
      <c r="BF566" s="15"/>
      <c r="BG566" s="15"/>
      <c r="BH566" s="15"/>
      <c r="BI566" s="15"/>
      <c r="BJ566" s="15"/>
      <c r="BK566" s="14"/>
    </row>
    <row r="567" spans="1:63" ht="30" customHeight="1" x14ac:dyDescent="0.3">
      <c r="A567" s="14"/>
      <c r="B567" s="14"/>
      <c r="C567" s="14"/>
      <c r="D567" s="14"/>
      <c r="E567" s="15"/>
      <c r="F567" s="15"/>
      <c r="G567" s="15"/>
      <c r="H567" s="15"/>
      <c r="I567" s="15"/>
      <c r="J567" s="15"/>
      <c r="K567" s="15"/>
      <c r="L567" s="15"/>
      <c r="M567" s="14"/>
      <c r="Q567" s="1" t="s">
        <v>557</v>
      </c>
      <c r="AW567" s="11">
        <f t="shared" si="8"/>
        <v>0</v>
      </c>
      <c r="AY567" s="14"/>
      <c r="AZ567" s="14"/>
      <c r="BA567" s="14"/>
      <c r="BB567" s="14"/>
      <c r="BC567" s="15"/>
      <c r="BD567" s="15"/>
      <c r="BE567" s="15"/>
      <c r="BF567" s="15"/>
      <c r="BG567" s="15"/>
      <c r="BH567" s="15"/>
      <c r="BI567" s="15"/>
      <c r="BJ567" s="15"/>
      <c r="BK567" s="14"/>
    </row>
    <row r="568" spans="1:63" ht="30" customHeight="1" x14ac:dyDescent="0.3">
      <c r="A568" s="14"/>
      <c r="B568" s="14"/>
      <c r="C568" s="14"/>
      <c r="D568" s="14"/>
      <c r="E568" s="15"/>
      <c r="F568" s="15"/>
      <c r="G568" s="15"/>
      <c r="H568" s="15"/>
      <c r="I568" s="15"/>
      <c r="J568" s="15"/>
      <c r="K568" s="15"/>
      <c r="L568" s="15"/>
      <c r="M568" s="14"/>
      <c r="Q568" s="1" t="s">
        <v>557</v>
      </c>
      <c r="AW568" s="11">
        <f t="shared" si="8"/>
        <v>0</v>
      </c>
      <c r="AY568" s="14"/>
      <c r="AZ568" s="14"/>
      <c r="BA568" s="14"/>
      <c r="BB568" s="14"/>
      <c r="BC568" s="15"/>
      <c r="BD568" s="15"/>
      <c r="BE568" s="15"/>
      <c r="BF568" s="15"/>
      <c r="BG568" s="15"/>
      <c r="BH568" s="15"/>
      <c r="BI568" s="15"/>
      <c r="BJ568" s="15"/>
      <c r="BK568" s="14"/>
    </row>
    <row r="569" spans="1:63" ht="30" customHeight="1" x14ac:dyDescent="0.3">
      <c r="A569" s="14"/>
      <c r="B569" s="14"/>
      <c r="C569" s="14"/>
      <c r="D569" s="14"/>
      <c r="E569" s="15"/>
      <c r="F569" s="15"/>
      <c r="G569" s="15"/>
      <c r="H569" s="15"/>
      <c r="I569" s="15"/>
      <c r="J569" s="15"/>
      <c r="K569" s="15"/>
      <c r="L569" s="15"/>
      <c r="M569" s="14"/>
      <c r="Q569" s="1" t="s">
        <v>557</v>
      </c>
      <c r="AW569" s="11">
        <f t="shared" si="8"/>
        <v>0</v>
      </c>
      <c r="AY569" s="14"/>
      <c r="AZ569" s="14"/>
      <c r="BA569" s="14"/>
      <c r="BB569" s="14"/>
      <c r="BC569" s="15"/>
      <c r="BD569" s="15"/>
      <c r="BE569" s="15"/>
      <c r="BF569" s="15"/>
      <c r="BG569" s="15"/>
      <c r="BH569" s="15"/>
      <c r="BI569" s="15"/>
      <c r="BJ569" s="15"/>
      <c r="BK569" s="14"/>
    </row>
    <row r="570" spans="1:63" ht="30" customHeight="1" x14ac:dyDescent="0.3">
      <c r="A570" s="14"/>
      <c r="B570" s="14"/>
      <c r="C570" s="14"/>
      <c r="D570" s="14"/>
      <c r="E570" s="15"/>
      <c r="F570" s="15"/>
      <c r="G570" s="15"/>
      <c r="H570" s="15"/>
      <c r="I570" s="15"/>
      <c r="J570" s="15"/>
      <c r="K570" s="15"/>
      <c r="L570" s="15"/>
      <c r="M570" s="14"/>
      <c r="Q570" s="1" t="s">
        <v>557</v>
      </c>
      <c r="AW570" s="11">
        <f t="shared" si="8"/>
        <v>0</v>
      </c>
      <c r="AY570" s="14"/>
      <c r="AZ570" s="14"/>
      <c r="BA570" s="14"/>
      <c r="BB570" s="14"/>
      <c r="BC570" s="15"/>
      <c r="BD570" s="15"/>
      <c r="BE570" s="15"/>
      <c r="BF570" s="15"/>
      <c r="BG570" s="15"/>
      <c r="BH570" s="15"/>
      <c r="BI570" s="15"/>
      <c r="BJ570" s="15"/>
      <c r="BK570" s="14"/>
    </row>
    <row r="571" spans="1:63" ht="30" customHeight="1" x14ac:dyDescent="0.3">
      <c r="A571" s="14"/>
      <c r="B571" s="14"/>
      <c r="C571" s="14"/>
      <c r="D571" s="14"/>
      <c r="E571" s="15"/>
      <c r="F571" s="15"/>
      <c r="G571" s="15"/>
      <c r="H571" s="15"/>
      <c r="I571" s="15"/>
      <c r="J571" s="15"/>
      <c r="K571" s="15"/>
      <c r="L571" s="15"/>
      <c r="M571" s="14"/>
      <c r="Q571" s="1" t="s">
        <v>557</v>
      </c>
      <c r="AW571" s="11">
        <f t="shared" si="8"/>
        <v>0</v>
      </c>
      <c r="AY571" s="14"/>
      <c r="AZ571" s="14"/>
      <c r="BA571" s="14"/>
      <c r="BB571" s="14"/>
      <c r="BC571" s="15"/>
      <c r="BD571" s="15"/>
      <c r="BE571" s="15"/>
      <c r="BF571" s="15"/>
      <c r="BG571" s="15"/>
      <c r="BH571" s="15"/>
      <c r="BI571" s="15"/>
      <c r="BJ571" s="15"/>
      <c r="BK571" s="14"/>
    </row>
    <row r="572" spans="1:63" ht="30" customHeight="1" x14ac:dyDescent="0.3">
      <c r="A572" s="14"/>
      <c r="B572" s="14"/>
      <c r="C572" s="14"/>
      <c r="D572" s="14"/>
      <c r="E572" s="15"/>
      <c r="F572" s="15"/>
      <c r="G572" s="15"/>
      <c r="H572" s="15"/>
      <c r="I572" s="15"/>
      <c r="J572" s="15"/>
      <c r="K572" s="15"/>
      <c r="L572" s="15"/>
      <c r="M572" s="14"/>
      <c r="Q572" s="1" t="s">
        <v>557</v>
      </c>
      <c r="AW572" s="11">
        <f t="shared" si="8"/>
        <v>0</v>
      </c>
      <c r="AY572" s="14"/>
      <c r="AZ572" s="14"/>
      <c r="BA572" s="14"/>
      <c r="BB572" s="14"/>
      <c r="BC572" s="15"/>
      <c r="BD572" s="15"/>
      <c r="BE572" s="15"/>
      <c r="BF572" s="15"/>
      <c r="BG572" s="15"/>
      <c r="BH572" s="15"/>
      <c r="BI572" s="15"/>
      <c r="BJ572" s="15"/>
      <c r="BK572" s="14"/>
    </row>
    <row r="573" spans="1:63" ht="30" customHeight="1" x14ac:dyDescent="0.3">
      <c r="A573" s="14"/>
      <c r="B573" s="14"/>
      <c r="C573" s="14"/>
      <c r="D573" s="14"/>
      <c r="E573" s="15"/>
      <c r="F573" s="15"/>
      <c r="G573" s="15"/>
      <c r="H573" s="15"/>
      <c r="I573" s="15"/>
      <c r="J573" s="15"/>
      <c r="K573" s="15"/>
      <c r="L573" s="15"/>
      <c r="M573" s="14"/>
      <c r="Q573" s="1" t="s">
        <v>557</v>
      </c>
      <c r="AW573" s="11">
        <f t="shared" si="8"/>
        <v>0</v>
      </c>
      <c r="AY573" s="14"/>
      <c r="AZ573" s="14"/>
      <c r="BA573" s="14"/>
      <c r="BB573" s="14"/>
      <c r="BC573" s="15"/>
      <c r="BD573" s="15"/>
      <c r="BE573" s="15"/>
      <c r="BF573" s="15"/>
      <c r="BG573" s="15"/>
      <c r="BH573" s="15"/>
      <c r="BI573" s="15"/>
      <c r="BJ573" s="15"/>
      <c r="BK573" s="14"/>
    </row>
    <row r="574" spans="1:63" ht="30" customHeight="1" x14ac:dyDescent="0.3">
      <c r="A574" s="14"/>
      <c r="B574" s="14"/>
      <c r="C574" s="14"/>
      <c r="D574" s="14"/>
      <c r="E574" s="15"/>
      <c r="F574" s="15"/>
      <c r="G574" s="15"/>
      <c r="H574" s="15"/>
      <c r="I574" s="15"/>
      <c r="J574" s="15"/>
      <c r="K574" s="15"/>
      <c r="L574" s="15"/>
      <c r="M574" s="14"/>
      <c r="Q574" s="1" t="s">
        <v>557</v>
      </c>
      <c r="AW574" s="11">
        <f t="shared" si="8"/>
        <v>0</v>
      </c>
      <c r="AY574" s="14"/>
      <c r="AZ574" s="14"/>
      <c r="BA574" s="14"/>
      <c r="BB574" s="14"/>
      <c r="BC574" s="15"/>
      <c r="BD574" s="15"/>
      <c r="BE574" s="15"/>
      <c r="BF574" s="15"/>
      <c r="BG574" s="15"/>
      <c r="BH574" s="15"/>
      <c r="BI574" s="15"/>
      <c r="BJ574" s="15"/>
      <c r="BK574" s="14"/>
    </row>
    <row r="575" spans="1:63" ht="30" customHeight="1" x14ac:dyDescent="0.3">
      <c r="A575" s="14"/>
      <c r="B575" s="14"/>
      <c r="C575" s="14"/>
      <c r="D575" s="14"/>
      <c r="E575" s="15"/>
      <c r="F575" s="15"/>
      <c r="G575" s="15"/>
      <c r="H575" s="15"/>
      <c r="I575" s="15"/>
      <c r="J575" s="15"/>
      <c r="K575" s="15"/>
      <c r="L575" s="15"/>
      <c r="M575" s="14"/>
      <c r="Q575" s="1" t="s">
        <v>557</v>
      </c>
      <c r="AW575" s="11">
        <f t="shared" si="8"/>
        <v>0</v>
      </c>
      <c r="AY575" s="14"/>
      <c r="AZ575" s="14"/>
      <c r="BA575" s="14"/>
      <c r="BB575" s="14"/>
      <c r="BC575" s="15"/>
      <c r="BD575" s="15"/>
      <c r="BE575" s="15"/>
      <c r="BF575" s="15"/>
      <c r="BG575" s="15"/>
      <c r="BH575" s="15"/>
      <c r="BI575" s="15"/>
      <c r="BJ575" s="15"/>
      <c r="BK575" s="14"/>
    </row>
    <row r="576" spans="1:63" ht="30" customHeight="1" x14ac:dyDescent="0.3">
      <c r="A576" s="14"/>
      <c r="B576" s="14"/>
      <c r="C576" s="14"/>
      <c r="D576" s="14"/>
      <c r="E576" s="15"/>
      <c r="F576" s="15"/>
      <c r="G576" s="15"/>
      <c r="H576" s="15"/>
      <c r="I576" s="15"/>
      <c r="J576" s="15"/>
      <c r="K576" s="15"/>
      <c r="L576" s="15"/>
      <c r="M576" s="14"/>
      <c r="Q576" s="1" t="s">
        <v>557</v>
      </c>
      <c r="AW576" s="11">
        <f t="shared" si="8"/>
        <v>0</v>
      </c>
      <c r="AY576" s="14"/>
      <c r="AZ576" s="14"/>
      <c r="BA576" s="14"/>
      <c r="BB576" s="14"/>
      <c r="BC576" s="15"/>
      <c r="BD576" s="15"/>
      <c r="BE576" s="15"/>
      <c r="BF576" s="15"/>
      <c r="BG576" s="15"/>
      <c r="BH576" s="15"/>
      <c r="BI576" s="15"/>
      <c r="BJ576" s="15"/>
      <c r="BK576" s="14"/>
    </row>
    <row r="577" spans="1:63" ht="30" customHeight="1" x14ac:dyDescent="0.3">
      <c r="A577" s="14"/>
      <c r="B577" s="14"/>
      <c r="C577" s="14"/>
      <c r="D577" s="14"/>
      <c r="E577" s="15"/>
      <c r="F577" s="15"/>
      <c r="G577" s="15"/>
      <c r="H577" s="15"/>
      <c r="I577" s="15"/>
      <c r="J577" s="15"/>
      <c r="K577" s="15"/>
      <c r="L577" s="15"/>
      <c r="M577" s="14"/>
      <c r="Q577" s="1" t="s">
        <v>557</v>
      </c>
      <c r="AW577" s="11">
        <f t="shared" si="8"/>
        <v>0</v>
      </c>
      <c r="AY577" s="14"/>
      <c r="AZ577" s="14"/>
      <c r="BA577" s="14"/>
      <c r="BB577" s="14"/>
      <c r="BC577" s="15"/>
      <c r="BD577" s="15"/>
      <c r="BE577" s="15"/>
      <c r="BF577" s="15"/>
      <c r="BG577" s="15"/>
      <c r="BH577" s="15"/>
      <c r="BI577" s="15"/>
      <c r="BJ577" s="15"/>
      <c r="BK577" s="14"/>
    </row>
    <row r="578" spans="1:63" ht="30" customHeight="1" x14ac:dyDescent="0.3">
      <c r="A578" s="16" t="s">
        <v>79</v>
      </c>
      <c r="B578" s="14"/>
      <c r="C578" s="14"/>
      <c r="D578" s="14"/>
      <c r="E578" s="15"/>
      <c r="F578" s="15"/>
      <c r="G578" s="15"/>
      <c r="H578" s="15"/>
      <c r="I578" s="15"/>
      <c r="J578" s="15"/>
      <c r="K578" s="15"/>
      <c r="L578" s="15"/>
      <c r="M578" s="14"/>
      <c r="N578" t="s">
        <v>80</v>
      </c>
      <c r="AW578" s="11">
        <f t="shared" si="8"/>
        <v>0</v>
      </c>
      <c r="AY578" s="16" t="s">
        <v>79</v>
      </c>
      <c r="AZ578" s="14"/>
      <c r="BA578" s="14"/>
      <c r="BB578" s="14"/>
      <c r="BC578" s="15"/>
      <c r="BD578" s="15"/>
      <c r="BE578" s="15"/>
      <c r="BF578" s="15"/>
      <c r="BG578" s="15"/>
      <c r="BH578" s="15"/>
      <c r="BI578" s="15"/>
      <c r="BJ578" s="15"/>
      <c r="BK578" s="14"/>
    </row>
    <row r="579" spans="1:63" ht="30" customHeight="1" x14ac:dyDescent="0.3">
      <c r="A579" s="16" t="s">
        <v>569</v>
      </c>
      <c r="B579" s="16" t="s">
        <v>52</v>
      </c>
      <c r="C579" s="14"/>
      <c r="D579" s="14"/>
      <c r="E579" s="15"/>
      <c r="F579" s="15"/>
      <c r="G579" s="15"/>
      <c r="H579" s="15"/>
      <c r="I579" s="15"/>
      <c r="J579" s="15"/>
      <c r="K579" s="15"/>
      <c r="L579" s="15"/>
      <c r="M579" s="14"/>
      <c r="N579" s="3"/>
      <c r="O579" s="3"/>
      <c r="P579" s="3"/>
      <c r="Q579" s="2" t="s">
        <v>570</v>
      </c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11">
        <f t="shared" si="8"/>
        <v>0</v>
      </c>
      <c r="AY579" s="16" t="s">
        <v>569</v>
      </c>
      <c r="AZ579" s="16" t="s">
        <v>52</v>
      </c>
      <c r="BA579" s="14"/>
      <c r="BB579" s="14"/>
      <c r="BC579" s="15"/>
      <c r="BD579" s="15"/>
      <c r="BE579" s="15"/>
      <c r="BF579" s="15"/>
      <c r="BG579" s="15"/>
      <c r="BH579" s="15"/>
      <c r="BI579" s="15"/>
      <c r="BJ579" s="15"/>
      <c r="BK579" s="14"/>
    </row>
    <row r="580" spans="1:63" ht="30" customHeight="1" x14ac:dyDescent="0.3">
      <c r="A580" s="16" t="s">
        <v>401</v>
      </c>
      <c r="B580" s="16" t="s">
        <v>402</v>
      </c>
      <c r="C580" s="16" t="s">
        <v>70</v>
      </c>
      <c r="D580" s="14"/>
      <c r="E580" s="15"/>
      <c r="F580" s="15"/>
      <c r="G580" s="15"/>
      <c r="H580" s="15"/>
      <c r="I580" s="15"/>
      <c r="J580" s="15"/>
      <c r="K580" s="15"/>
      <c r="L580" s="15"/>
      <c r="M580" s="16" t="s">
        <v>403</v>
      </c>
      <c r="N580" s="2" t="s">
        <v>404</v>
      </c>
      <c r="O580" s="2" t="s">
        <v>52</v>
      </c>
      <c r="P580" s="2" t="s">
        <v>52</v>
      </c>
      <c r="Q580" s="2" t="s">
        <v>570</v>
      </c>
      <c r="R580" s="2" t="s">
        <v>65</v>
      </c>
      <c r="S580" s="2" t="s">
        <v>66</v>
      </c>
      <c r="T580" s="2" t="s">
        <v>66</v>
      </c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2" t="s">
        <v>52</v>
      </c>
      <c r="AS580" s="2" t="s">
        <v>52</v>
      </c>
      <c r="AT580" s="3"/>
      <c r="AU580" s="2" t="s">
        <v>571</v>
      </c>
      <c r="AV580" s="3">
        <v>167</v>
      </c>
      <c r="AW580" s="11">
        <f t="shared" si="8"/>
        <v>0</v>
      </c>
      <c r="AY580" s="16" t="s">
        <v>401</v>
      </c>
      <c r="AZ580" s="16" t="s">
        <v>402</v>
      </c>
      <c r="BA580" s="16" t="s">
        <v>70</v>
      </c>
      <c r="BB580" s="14"/>
      <c r="BC580" s="15"/>
      <c r="BD580" s="15"/>
      <c r="BE580" s="15"/>
      <c r="BF580" s="15"/>
      <c r="BG580" s="15"/>
      <c r="BH580" s="15"/>
      <c r="BI580" s="15"/>
      <c r="BJ580" s="15"/>
      <c r="BK580" s="16"/>
    </row>
    <row r="581" spans="1:63" ht="30" customHeight="1" x14ac:dyDescent="0.3">
      <c r="A581" s="16" t="s">
        <v>406</v>
      </c>
      <c r="B581" s="16" t="s">
        <v>407</v>
      </c>
      <c r="C581" s="16" t="s">
        <v>70</v>
      </c>
      <c r="D581" s="14"/>
      <c r="E581" s="15"/>
      <c r="F581" s="15"/>
      <c r="G581" s="15"/>
      <c r="H581" s="15"/>
      <c r="I581" s="15"/>
      <c r="J581" s="15"/>
      <c r="K581" s="15"/>
      <c r="L581" s="15"/>
      <c r="M581" s="16" t="s">
        <v>408</v>
      </c>
      <c r="N581" s="2" t="s">
        <v>409</v>
      </c>
      <c r="O581" s="2" t="s">
        <v>52</v>
      </c>
      <c r="P581" s="2" t="s">
        <v>52</v>
      </c>
      <c r="Q581" s="2" t="s">
        <v>570</v>
      </c>
      <c r="R581" s="2" t="s">
        <v>65</v>
      </c>
      <c r="S581" s="2" t="s">
        <v>66</v>
      </c>
      <c r="T581" s="2" t="s">
        <v>66</v>
      </c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2" t="s">
        <v>52</v>
      </c>
      <c r="AS581" s="2" t="s">
        <v>52</v>
      </c>
      <c r="AT581" s="3"/>
      <c r="AU581" s="2" t="s">
        <v>572</v>
      </c>
      <c r="AV581" s="3">
        <v>168</v>
      </c>
      <c r="AW581" s="11">
        <f t="shared" si="8"/>
        <v>0</v>
      </c>
      <c r="AY581" s="16" t="s">
        <v>406</v>
      </c>
      <c r="AZ581" s="16" t="s">
        <v>407</v>
      </c>
      <c r="BA581" s="16" t="s">
        <v>70</v>
      </c>
      <c r="BB581" s="14"/>
      <c r="BC581" s="15"/>
      <c r="BD581" s="15"/>
      <c r="BE581" s="15"/>
      <c r="BF581" s="15"/>
      <c r="BG581" s="15"/>
      <c r="BH581" s="15"/>
      <c r="BI581" s="15"/>
      <c r="BJ581" s="15"/>
      <c r="BK581" s="16"/>
    </row>
    <row r="582" spans="1:63" ht="30" customHeight="1" x14ac:dyDescent="0.3">
      <c r="A582" s="16" t="s">
        <v>411</v>
      </c>
      <c r="B582" s="16" t="s">
        <v>412</v>
      </c>
      <c r="C582" s="16" t="s">
        <v>70</v>
      </c>
      <c r="D582" s="14"/>
      <c r="E582" s="15"/>
      <c r="F582" s="15"/>
      <c r="G582" s="15"/>
      <c r="H582" s="15"/>
      <c r="I582" s="15"/>
      <c r="J582" s="15"/>
      <c r="K582" s="15"/>
      <c r="L582" s="15"/>
      <c r="M582" s="16" t="s">
        <v>413</v>
      </c>
      <c r="N582" s="2" t="s">
        <v>414</v>
      </c>
      <c r="O582" s="2" t="s">
        <v>52</v>
      </c>
      <c r="P582" s="2" t="s">
        <v>52</v>
      </c>
      <c r="Q582" s="2" t="s">
        <v>570</v>
      </c>
      <c r="R582" s="2" t="s">
        <v>65</v>
      </c>
      <c r="S582" s="2" t="s">
        <v>66</v>
      </c>
      <c r="T582" s="2" t="s">
        <v>66</v>
      </c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2" t="s">
        <v>52</v>
      </c>
      <c r="AS582" s="2" t="s">
        <v>52</v>
      </c>
      <c r="AT582" s="3"/>
      <c r="AU582" s="2" t="s">
        <v>573</v>
      </c>
      <c r="AV582" s="3">
        <v>169</v>
      </c>
      <c r="AW582" s="11">
        <f t="shared" ref="AW582:AW645" si="9">+L582-BJ582</f>
        <v>0</v>
      </c>
      <c r="AY582" s="16" t="s">
        <v>411</v>
      </c>
      <c r="AZ582" s="16" t="s">
        <v>412</v>
      </c>
      <c r="BA582" s="16" t="s">
        <v>70</v>
      </c>
      <c r="BB582" s="14"/>
      <c r="BC582" s="15"/>
      <c r="BD582" s="15"/>
      <c r="BE582" s="15"/>
      <c r="BF582" s="15"/>
      <c r="BG582" s="15"/>
      <c r="BH582" s="15"/>
      <c r="BI582" s="15"/>
      <c r="BJ582" s="15"/>
      <c r="BK582" s="16"/>
    </row>
    <row r="583" spans="1:63" ht="30" customHeight="1" x14ac:dyDescent="0.3">
      <c r="A583" s="16" t="s">
        <v>416</v>
      </c>
      <c r="B583" s="16" t="s">
        <v>417</v>
      </c>
      <c r="C583" s="16" t="s">
        <v>70</v>
      </c>
      <c r="D583" s="14"/>
      <c r="E583" s="15"/>
      <c r="F583" s="15"/>
      <c r="G583" s="15"/>
      <c r="H583" s="15"/>
      <c r="I583" s="15"/>
      <c r="J583" s="15"/>
      <c r="K583" s="15"/>
      <c r="L583" s="15"/>
      <c r="M583" s="16" t="s">
        <v>418</v>
      </c>
      <c r="N583" s="2" t="s">
        <v>419</v>
      </c>
      <c r="O583" s="2" t="s">
        <v>52</v>
      </c>
      <c r="P583" s="2" t="s">
        <v>52</v>
      </c>
      <c r="Q583" s="2" t="s">
        <v>570</v>
      </c>
      <c r="R583" s="2" t="s">
        <v>65</v>
      </c>
      <c r="S583" s="2" t="s">
        <v>66</v>
      </c>
      <c r="T583" s="2" t="s">
        <v>66</v>
      </c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2" t="s">
        <v>52</v>
      </c>
      <c r="AS583" s="2" t="s">
        <v>52</v>
      </c>
      <c r="AT583" s="3"/>
      <c r="AU583" s="2" t="s">
        <v>574</v>
      </c>
      <c r="AV583" s="3">
        <v>170</v>
      </c>
      <c r="AW583" s="11">
        <f t="shared" si="9"/>
        <v>0</v>
      </c>
      <c r="AY583" s="16" t="s">
        <v>416</v>
      </c>
      <c r="AZ583" s="16" t="s">
        <v>417</v>
      </c>
      <c r="BA583" s="16" t="s">
        <v>70</v>
      </c>
      <c r="BB583" s="14"/>
      <c r="BC583" s="15"/>
      <c r="BD583" s="15"/>
      <c r="BE583" s="15"/>
      <c r="BF583" s="15"/>
      <c r="BG583" s="15"/>
      <c r="BH583" s="15"/>
      <c r="BI583" s="15"/>
      <c r="BJ583" s="15"/>
      <c r="BK583" s="16"/>
    </row>
    <row r="584" spans="1:63" ht="30" customHeight="1" x14ac:dyDescent="0.3">
      <c r="A584" s="16" t="s">
        <v>416</v>
      </c>
      <c r="B584" s="16" t="s">
        <v>425</v>
      </c>
      <c r="C584" s="16" t="s">
        <v>70</v>
      </c>
      <c r="D584" s="14"/>
      <c r="E584" s="15"/>
      <c r="F584" s="15"/>
      <c r="G584" s="15"/>
      <c r="H584" s="15"/>
      <c r="I584" s="15"/>
      <c r="J584" s="15"/>
      <c r="K584" s="15"/>
      <c r="L584" s="15"/>
      <c r="M584" s="16" t="s">
        <v>426</v>
      </c>
      <c r="N584" s="2" t="s">
        <v>427</v>
      </c>
      <c r="O584" s="2" t="s">
        <v>52</v>
      </c>
      <c r="P584" s="2" t="s">
        <v>52</v>
      </c>
      <c r="Q584" s="2" t="s">
        <v>570</v>
      </c>
      <c r="R584" s="2" t="s">
        <v>65</v>
      </c>
      <c r="S584" s="2" t="s">
        <v>66</v>
      </c>
      <c r="T584" s="2" t="s">
        <v>66</v>
      </c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2" t="s">
        <v>52</v>
      </c>
      <c r="AS584" s="2" t="s">
        <v>52</v>
      </c>
      <c r="AT584" s="3"/>
      <c r="AU584" s="2" t="s">
        <v>575</v>
      </c>
      <c r="AV584" s="3">
        <v>171</v>
      </c>
      <c r="AW584" s="11">
        <f t="shared" si="9"/>
        <v>0</v>
      </c>
      <c r="AY584" s="16" t="s">
        <v>416</v>
      </c>
      <c r="AZ584" s="16" t="s">
        <v>425</v>
      </c>
      <c r="BA584" s="16" t="s">
        <v>70</v>
      </c>
      <c r="BB584" s="14"/>
      <c r="BC584" s="15"/>
      <c r="BD584" s="15"/>
      <c r="BE584" s="15"/>
      <c r="BF584" s="15"/>
      <c r="BG584" s="15"/>
      <c r="BH584" s="15"/>
      <c r="BI584" s="15"/>
      <c r="BJ584" s="15"/>
      <c r="BK584" s="16"/>
    </row>
    <row r="585" spans="1:63" ht="30" customHeight="1" x14ac:dyDescent="0.3">
      <c r="A585" s="14"/>
      <c r="B585" s="14"/>
      <c r="C585" s="14"/>
      <c r="D585" s="14"/>
      <c r="E585" s="15"/>
      <c r="F585" s="15"/>
      <c r="G585" s="15"/>
      <c r="H585" s="15"/>
      <c r="I585" s="15"/>
      <c r="J585" s="15"/>
      <c r="K585" s="15"/>
      <c r="L585" s="15"/>
      <c r="M585" s="14"/>
      <c r="Q585" s="1" t="s">
        <v>570</v>
      </c>
      <c r="AW585" s="11">
        <f t="shared" si="9"/>
        <v>0</v>
      </c>
      <c r="AY585" s="14"/>
      <c r="AZ585" s="14"/>
      <c r="BA585" s="14"/>
      <c r="BB585" s="14"/>
      <c r="BC585" s="15"/>
      <c r="BD585" s="15"/>
      <c r="BE585" s="15"/>
      <c r="BF585" s="15"/>
      <c r="BG585" s="15"/>
      <c r="BH585" s="15"/>
      <c r="BI585" s="15"/>
      <c r="BJ585" s="15"/>
      <c r="BK585" s="14"/>
    </row>
    <row r="586" spans="1:63" ht="30" customHeight="1" x14ac:dyDescent="0.3">
      <c r="A586" s="14"/>
      <c r="B586" s="14"/>
      <c r="C586" s="14"/>
      <c r="D586" s="14"/>
      <c r="E586" s="15"/>
      <c r="F586" s="15"/>
      <c r="G586" s="15"/>
      <c r="H586" s="15"/>
      <c r="I586" s="15"/>
      <c r="J586" s="15"/>
      <c r="K586" s="15"/>
      <c r="L586" s="15"/>
      <c r="M586" s="14"/>
      <c r="Q586" s="1" t="s">
        <v>570</v>
      </c>
      <c r="AW586" s="11">
        <f t="shared" si="9"/>
        <v>0</v>
      </c>
      <c r="AY586" s="14"/>
      <c r="AZ586" s="14"/>
      <c r="BA586" s="14"/>
      <c r="BB586" s="14"/>
      <c r="BC586" s="15"/>
      <c r="BD586" s="15"/>
      <c r="BE586" s="15"/>
      <c r="BF586" s="15"/>
      <c r="BG586" s="15"/>
      <c r="BH586" s="15"/>
      <c r="BI586" s="15"/>
      <c r="BJ586" s="15"/>
      <c r="BK586" s="14"/>
    </row>
    <row r="587" spans="1:63" ht="30" customHeight="1" x14ac:dyDescent="0.3">
      <c r="A587" s="14"/>
      <c r="B587" s="14"/>
      <c r="C587" s="14"/>
      <c r="D587" s="14"/>
      <c r="E587" s="15"/>
      <c r="F587" s="15"/>
      <c r="G587" s="15"/>
      <c r="H587" s="15"/>
      <c r="I587" s="15"/>
      <c r="J587" s="15"/>
      <c r="K587" s="15"/>
      <c r="L587" s="15"/>
      <c r="M587" s="14"/>
      <c r="Q587" s="1" t="s">
        <v>570</v>
      </c>
      <c r="AW587" s="11">
        <f t="shared" si="9"/>
        <v>0</v>
      </c>
      <c r="AY587" s="14"/>
      <c r="AZ587" s="14"/>
      <c r="BA587" s="14"/>
      <c r="BB587" s="14"/>
      <c r="BC587" s="15"/>
      <c r="BD587" s="15"/>
      <c r="BE587" s="15"/>
      <c r="BF587" s="15"/>
      <c r="BG587" s="15"/>
      <c r="BH587" s="15"/>
      <c r="BI587" s="15"/>
      <c r="BJ587" s="15"/>
      <c r="BK587" s="14"/>
    </row>
    <row r="588" spans="1:63" ht="30" customHeight="1" x14ac:dyDescent="0.3">
      <c r="A588" s="14"/>
      <c r="B588" s="14"/>
      <c r="C588" s="14"/>
      <c r="D588" s="14"/>
      <c r="E588" s="15"/>
      <c r="F588" s="15"/>
      <c r="G588" s="15"/>
      <c r="H588" s="15"/>
      <c r="I588" s="15"/>
      <c r="J588" s="15"/>
      <c r="K588" s="15"/>
      <c r="L588" s="15"/>
      <c r="M588" s="14"/>
      <c r="Q588" s="1" t="s">
        <v>570</v>
      </c>
      <c r="AW588" s="11">
        <f t="shared" si="9"/>
        <v>0</v>
      </c>
      <c r="AY588" s="14"/>
      <c r="AZ588" s="14"/>
      <c r="BA588" s="14"/>
      <c r="BB588" s="14"/>
      <c r="BC588" s="15"/>
      <c r="BD588" s="15"/>
      <c r="BE588" s="15"/>
      <c r="BF588" s="15"/>
      <c r="BG588" s="15"/>
      <c r="BH588" s="15"/>
      <c r="BI588" s="15"/>
      <c r="BJ588" s="15"/>
      <c r="BK588" s="14"/>
    </row>
    <row r="589" spans="1:63" ht="30" customHeight="1" x14ac:dyDescent="0.3">
      <c r="A589" s="14"/>
      <c r="B589" s="14"/>
      <c r="C589" s="14"/>
      <c r="D589" s="14"/>
      <c r="E589" s="15"/>
      <c r="F589" s="15"/>
      <c r="G589" s="15"/>
      <c r="H589" s="15"/>
      <c r="I589" s="15"/>
      <c r="J589" s="15"/>
      <c r="K589" s="15"/>
      <c r="L589" s="15"/>
      <c r="M589" s="14"/>
      <c r="Q589" s="1" t="s">
        <v>570</v>
      </c>
      <c r="AW589" s="11">
        <f t="shared" si="9"/>
        <v>0</v>
      </c>
      <c r="AY589" s="14"/>
      <c r="AZ589" s="14"/>
      <c r="BA589" s="14"/>
      <c r="BB589" s="14"/>
      <c r="BC589" s="15"/>
      <c r="BD589" s="15"/>
      <c r="BE589" s="15"/>
      <c r="BF589" s="15"/>
      <c r="BG589" s="15"/>
      <c r="BH589" s="15"/>
      <c r="BI589" s="15"/>
      <c r="BJ589" s="15"/>
      <c r="BK589" s="14"/>
    </row>
    <row r="590" spans="1:63" ht="30" customHeight="1" x14ac:dyDescent="0.3">
      <c r="A590" s="14"/>
      <c r="B590" s="14"/>
      <c r="C590" s="14"/>
      <c r="D590" s="14"/>
      <c r="E590" s="15"/>
      <c r="F590" s="15"/>
      <c r="G590" s="15"/>
      <c r="H590" s="15"/>
      <c r="I590" s="15"/>
      <c r="J590" s="15"/>
      <c r="K590" s="15"/>
      <c r="L590" s="15"/>
      <c r="M590" s="14"/>
      <c r="Q590" s="1" t="s">
        <v>570</v>
      </c>
      <c r="AW590" s="11">
        <f t="shared" si="9"/>
        <v>0</v>
      </c>
      <c r="AY590" s="14"/>
      <c r="AZ590" s="14"/>
      <c r="BA590" s="14"/>
      <c r="BB590" s="14"/>
      <c r="BC590" s="15"/>
      <c r="BD590" s="15"/>
      <c r="BE590" s="15"/>
      <c r="BF590" s="15"/>
      <c r="BG590" s="15"/>
      <c r="BH590" s="15"/>
      <c r="BI590" s="15"/>
      <c r="BJ590" s="15"/>
      <c r="BK590" s="14"/>
    </row>
    <row r="591" spans="1:63" ht="30" customHeight="1" x14ac:dyDescent="0.3">
      <c r="A591" s="14"/>
      <c r="B591" s="14"/>
      <c r="C591" s="14"/>
      <c r="D591" s="14"/>
      <c r="E591" s="15"/>
      <c r="F591" s="15"/>
      <c r="G591" s="15"/>
      <c r="H591" s="15"/>
      <c r="I591" s="15"/>
      <c r="J591" s="15"/>
      <c r="K591" s="15"/>
      <c r="L591" s="15"/>
      <c r="M591" s="14"/>
      <c r="Q591" s="1" t="s">
        <v>570</v>
      </c>
      <c r="AW591" s="11">
        <f t="shared" si="9"/>
        <v>0</v>
      </c>
      <c r="AY591" s="14"/>
      <c r="AZ591" s="14"/>
      <c r="BA591" s="14"/>
      <c r="BB591" s="14"/>
      <c r="BC591" s="15"/>
      <c r="BD591" s="15"/>
      <c r="BE591" s="15"/>
      <c r="BF591" s="15"/>
      <c r="BG591" s="15"/>
      <c r="BH591" s="15"/>
      <c r="BI591" s="15"/>
      <c r="BJ591" s="15"/>
      <c r="BK591" s="14"/>
    </row>
    <row r="592" spans="1:63" ht="30" customHeight="1" x14ac:dyDescent="0.3">
      <c r="A592" s="14"/>
      <c r="B592" s="14"/>
      <c r="C592" s="14"/>
      <c r="D592" s="14"/>
      <c r="E592" s="15"/>
      <c r="F592" s="15"/>
      <c r="G592" s="15"/>
      <c r="H592" s="15"/>
      <c r="I592" s="15"/>
      <c r="J592" s="15"/>
      <c r="K592" s="15"/>
      <c r="L592" s="15"/>
      <c r="M592" s="14"/>
      <c r="Q592" s="1" t="s">
        <v>570</v>
      </c>
      <c r="AW592" s="11">
        <f t="shared" si="9"/>
        <v>0</v>
      </c>
      <c r="AY592" s="14"/>
      <c r="AZ592" s="14"/>
      <c r="BA592" s="14"/>
      <c r="BB592" s="14"/>
      <c r="BC592" s="15"/>
      <c r="BD592" s="15"/>
      <c r="BE592" s="15"/>
      <c r="BF592" s="15"/>
      <c r="BG592" s="15"/>
      <c r="BH592" s="15"/>
      <c r="BI592" s="15"/>
      <c r="BJ592" s="15"/>
      <c r="BK592" s="14"/>
    </row>
    <row r="593" spans="1:63" ht="30" customHeight="1" x14ac:dyDescent="0.3">
      <c r="A593" s="14"/>
      <c r="B593" s="14"/>
      <c r="C593" s="14"/>
      <c r="D593" s="14"/>
      <c r="E593" s="15"/>
      <c r="F593" s="15"/>
      <c r="G593" s="15"/>
      <c r="H593" s="15"/>
      <c r="I593" s="15"/>
      <c r="J593" s="15"/>
      <c r="K593" s="15"/>
      <c r="L593" s="15"/>
      <c r="M593" s="14"/>
      <c r="Q593" s="1" t="s">
        <v>570</v>
      </c>
      <c r="AW593" s="11">
        <f t="shared" si="9"/>
        <v>0</v>
      </c>
      <c r="AY593" s="14"/>
      <c r="AZ593" s="14"/>
      <c r="BA593" s="14"/>
      <c r="BB593" s="14"/>
      <c r="BC593" s="15"/>
      <c r="BD593" s="15"/>
      <c r="BE593" s="15"/>
      <c r="BF593" s="15"/>
      <c r="BG593" s="15"/>
      <c r="BH593" s="15"/>
      <c r="BI593" s="15"/>
      <c r="BJ593" s="15"/>
      <c r="BK593" s="14"/>
    </row>
    <row r="594" spans="1:63" ht="30" customHeight="1" x14ac:dyDescent="0.3">
      <c r="A594" s="14"/>
      <c r="B594" s="14"/>
      <c r="C594" s="14"/>
      <c r="D594" s="14"/>
      <c r="E594" s="15"/>
      <c r="F594" s="15"/>
      <c r="G594" s="15"/>
      <c r="H594" s="15"/>
      <c r="I594" s="15"/>
      <c r="J594" s="15"/>
      <c r="K594" s="15"/>
      <c r="L594" s="15"/>
      <c r="M594" s="14"/>
      <c r="Q594" s="1" t="s">
        <v>570</v>
      </c>
      <c r="AW594" s="11">
        <f t="shared" si="9"/>
        <v>0</v>
      </c>
      <c r="AY594" s="14"/>
      <c r="AZ594" s="14"/>
      <c r="BA594" s="14"/>
      <c r="BB594" s="14"/>
      <c r="BC594" s="15"/>
      <c r="BD594" s="15"/>
      <c r="BE594" s="15"/>
      <c r="BF594" s="15"/>
      <c r="BG594" s="15"/>
      <c r="BH594" s="15"/>
      <c r="BI594" s="15"/>
      <c r="BJ594" s="15"/>
      <c r="BK594" s="14"/>
    </row>
    <row r="595" spans="1:63" ht="30" customHeight="1" x14ac:dyDescent="0.3">
      <c r="A595" s="14"/>
      <c r="B595" s="14"/>
      <c r="C595" s="14"/>
      <c r="D595" s="14"/>
      <c r="E595" s="15"/>
      <c r="F595" s="15"/>
      <c r="G595" s="15"/>
      <c r="H595" s="15"/>
      <c r="I595" s="15"/>
      <c r="J595" s="15"/>
      <c r="K595" s="15"/>
      <c r="L595" s="15"/>
      <c r="M595" s="14"/>
      <c r="Q595" s="1" t="s">
        <v>570</v>
      </c>
      <c r="AW595" s="11">
        <f t="shared" si="9"/>
        <v>0</v>
      </c>
      <c r="AY595" s="14"/>
      <c r="AZ595" s="14"/>
      <c r="BA595" s="14"/>
      <c r="BB595" s="14"/>
      <c r="BC595" s="15"/>
      <c r="BD595" s="15"/>
      <c r="BE595" s="15"/>
      <c r="BF595" s="15"/>
      <c r="BG595" s="15"/>
      <c r="BH595" s="15"/>
      <c r="BI595" s="15"/>
      <c r="BJ595" s="15"/>
      <c r="BK595" s="14"/>
    </row>
    <row r="596" spans="1:63" ht="30" customHeight="1" x14ac:dyDescent="0.3">
      <c r="A596" s="14"/>
      <c r="B596" s="14"/>
      <c r="C596" s="14"/>
      <c r="D596" s="14"/>
      <c r="E596" s="15"/>
      <c r="F596" s="15"/>
      <c r="G596" s="15"/>
      <c r="H596" s="15"/>
      <c r="I596" s="15"/>
      <c r="J596" s="15"/>
      <c r="K596" s="15"/>
      <c r="L596" s="15"/>
      <c r="M596" s="14"/>
      <c r="Q596" s="1" t="s">
        <v>570</v>
      </c>
      <c r="AW596" s="11">
        <f t="shared" si="9"/>
        <v>0</v>
      </c>
      <c r="AY596" s="14"/>
      <c r="AZ596" s="14"/>
      <c r="BA596" s="14"/>
      <c r="BB596" s="14"/>
      <c r="BC596" s="15"/>
      <c r="BD596" s="15"/>
      <c r="BE596" s="15"/>
      <c r="BF596" s="15"/>
      <c r="BG596" s="15"/>
      <c r="BH596" s="15"/>
      <c r="BI596" s="15"/>
      <c r="BJ596" s="15"/>
      <c r="BK596" s="14"/>
    </row>
    <row r="597" spans="1:63" ht="30" customHeight="1" x14ac:dyDescent="0.3">
      <c r="A597" s="14"/>
      <c r="B597" s="14"/>
      <c r="C597" s="14"/>
      <c r="D597" s="14"/>
      <c r="E597" s="15"/>
      <c r="F597" s="15"/>
      <c r="G597" s="15"/>
      <c r="H597" s="15"/>
      <c r="I597" s="15"/>
      <c r="J597" s="15"/>
      <c r="K597" s="15"/>
      <c r="L597" s="15"/>
      <c r="M597" s="14"/>
      <c r="Q597" s="1" t="s">
        <v>570</v>
      </c>
      <c r="AW597" s="11">
        <f t="shared" si="9"/>
        <v>0</v>
      </c>
      <c r="AY597" s="14"/>
      <c r="AZ597" s="14"/>
      <c r="BA597" s="14"/>
      <c r="BB597" s="14"/>
      <c r="BC597" s="15"/>
      <c r="BD597" s="15"/>
      <c r="BE597" s="15"/>
      <c r="BF597" s="15"/>
      <c r="BG597" s="15"/>
      <c r="BH597" s="15"/>
      <c r="BI597" s="15"/>
      <c r="BJ597" s="15"/>
      <c r="BK597" s="14"/>
    </row>
    <row r="598" spans="1:63" ht="30" customHeight="1" x14ac:dyDescent="0.3">
      <c r="A598" s="14"/>
      <c r="B598" s="14"/>
      <c r="C598" s="14"/>
      <c r="D598" s="14"/>
      <c r="E598" s="15"/>
      <c r="F598" s="15"/>
      <c r="G598" s="15"/>
      <c r="H598" s="15"/>
      <c r="I598" s="15"/>
      <c r="J598" s="15"/>
      <c r="K598" s="15"/>
      <c r="L598" s="15"/>
      <c r="M598" s="14"/>
      <c r="Q598" s="1" t="s">
        <v>570</v>
      </c>
      <c r="AW598" s="11">
        <f t="shared" si="9"/>
        <v>0</v>
      </c>
      <c r="AY598" s="14"/>
      <c r="AZ598" s="14"/>
      <c r="BA598" s="14"/>
      <c r="BB598" s="14"/>
      <c r="BC598" s="15"/>
      <c r="BD598" s="15"/>
      <c r="BE598" s="15"/>
      <c r="BF598" s="15"/>
      <c r="BG598" s="15"/>
      <c r="BH598" s="15"/>
      <c r="BI598" s="15"/>
      <c r="BJ598" s="15"/>
      <c r="BK598" s="14"/>
    </row>
    <row r="599" spans="1:63" ht="30" customHeight="1" x14ac:dyDescent="0.3">
      <c r="A599" s="14"/>
      <c r="B599" s="14"/>
      <c r="C599" s="14"/>
      <c r="D599" s="14"/>
      <c r="E599" s="15"/>
      <c r="F599" s="15"/>
      <c r="G599" s="15"/>
      <c r="H599" s="15"/>
      <c r="I599" s="15"/>
      <c r="J599" s="15"/>
      <c r="K599" s="15"/>
      <c r="L599" s="15"/>
      <c r="M599" s="14"/>
      <c r="Q599" s="1" t="s">
        <v>570</v>
      </c>
      <c r="AW599" s="11">
        <f t="shared" si="9"/>
        <v>0</v>
      </c>
      <c r="AY599" s="14"/>
      <c r="AZ599" s="14"/>
      <c r="BA599" s="14"/>
      <c r="BB599" s="14"/>
      <c r="BC599" s="15"/>
      <c r="BD599" s="15"/>
      <c r="BE599" s="15"/>
      <c r="BF599" s="15"/>
      <c r="BG599" s="15"/>
      <c r="BH599" s="15"/>
      <c r="BI599" s="15"/>
      <c r="BJ599" s="15"/>
      <c r="BK599" s="14"/>
    </row>
    <row r="600" spans="1:63" ht="30" customHeight="1" x14ac:dyDescent="0.3">
      <c r="A600" s="14"/>
      <c r="B600" s="14"/>
      <c r="C600" s="14"/>
      <c r="D600" s="14"/>
      <c r="E600" s="15"/>
      <c r="F600" s="15"/>
      <c r="G600" s="15"/>
      <c r="H600" s="15"/>
      <c r="I600" s="15"/>
      <c r="J600" s="15"/>
      <c r="K600" s="15"/>
      <c r="L600" s="15"/>
      <c r="M600" s="14"/>
      <c r="Q600" s="1" t="s">
        <v>570</v>
      </c>
      <c r="AW600" s="11">
        <f t="shared" si="9"/>
        <v>0</v>
      </c>
      <c r="AY600" s="14"/>
      <c r="AZ600" s="14"/>
      <c r="BA600" s="14"/>
      <c r="BB600" s="14"/>
      <c r="BC600" s="15"/>
      <c r="BD600" s="15"/>
      <c r="BE600" s="15"/>
      <c r="BF600" s="15"/>
      <c r="BG600" s="15"/>
      <c r="BH600" s="15"/>
      <c r="BI600" s="15"/>
      <c r="BJ600" s="15"/>
      <c r="BK600" s="14"/>
    </row>
    <row r="601" spans="1:63" ht="30" customHeight="1" x14ac:dyDescent="0.3">
      <c r="A601" s="16" t="s">
        <v>79</v>
      </c>
      <c r="B601" s="14"/>
      <c r="C601" s="14"/>
      <c r="D601" s="14"/>
      <c r="E601" s="15"/>
      <c r="F601" s="15"/>
      <c r="G601" s="15"/>
      <c r="H601" s="15"/>
      <c r="I601" s="15"/>
      <c r="J601" s="15"/>
      <c r="K601" s="15"/>
      <c r="L601" s="15"/>
      <c r="M601" s="14"/>
      <c r="N601" t="s">
        <v>80</v>
      </c>
      <c r="AW601" s="11">
        <f t="shared" si="9"/>
        <v>0</v>
      </c>
      <c r="AY601" s="16" t="s">
        <v>79</v>
      </c>
      <c r="AZ601" s="14"/>
      <c r="BA601" s="14"/>
      <c r="BB601" s="14"/>
      <c r="BC601" s="15"/>
      <c r="BD601" s="15"/>
      <c r="BE601" s="15"/>
      <c r="BF601" s="15"/>
      <c r="BG601" s="15"/>
      <c r="BH601" s="15"/>
      <c r="BI601" s="15"/>
      <c r="BJ601" s="15"/>
      <c r="BK601" s="14"/>
    </row>
    <row r="602" spans="1:63" ht="30" customHeight="1" x14ac:dyDescent="0.3">
      <c r="A602" s="16" t="s">
        <v>576</v>
      </c>
      <c r="B602" s="16" t="s">
        <v>52</v>
      </c>
      <c r="C602" s="14"/>
      <c r="D602" s="14"/>
      <c r="E602" s="15"/>
      <c r="F602" s="15"/>
      <c r="G602" s="15"/>
      <c r="H602" s="15"/>
      <c r="I602" s="15"/>
      <c r="J602" s="15"/>
      <c r="K602" s="15"/>
      <c r="L602" s="15"/>
      <c r="M602" s="14"/>
      <c r="N602" s="3"/>
      <c r="O602" s="3"/>
      <c r="P602" s="3"/>
      <c r="Q602" s="2" t="s">
        <v>577</v>
      </c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11">
        <f t="shared" si="9"/>
        <v>0</v>
      </c>
      <c r="AY602" s="16" t="s">
        <v>576</v>
      </c>
      <c r="AZ602" s="16" t="s">
        <v>52</v>
      </c>
      <c r="BA602" s="14"/>
      <c r="BB602" s="14"/>
      <c r="BC602" s="15"/>
      <c r="BD602" s="15"/>
      <c r="BE602" s="15"/>
      <c r="BF602" s="15"/>
      <c r="BG602" s="15"/>
      <c r="BH602" s="15"/>
      <c r="BI602" s="15"/>
      <c r="BJ602" s="15"/>
      <c r="BK602" s="14"/>
    </row>
    <row r="603" spans="1:63" ht="30" customHeight="1" x14ac:dyDescent="0.3">
      <c r="A603" s="16" t="s">
        <v>431</v>
      </c>
      <c r="B603" s="16" t="s">
        <v>432</v>
      </c>
      <c r="C603" s="16" t="s">
        <v>433</v>
      </c>
      <c r="D603" s="14"/>
      <c r="E603" s="15"/>
      <c r="F603" s="15"/>
      <c r="G603" s="15"/>
      <c r="H603" s="15"/>
      <c r="I603" s="15"/>
      <c r="J603" s="15"/>
      <c r="K603" s="15"/>
      <c r="L603" s="15"/>
      <c r="M603" s="16" t="s">
        <v>434</v>
      </c>
      <c r="N603" s="2" t="s">
        <v>435</v>
      </c>
      <c r="O603" s="2" t="s">
        <v>52</v>
      </c>
      <c r="P603" s="2" t="s">
        <v>52</v>
      </c>
      <c r="Q603" s="2" t="s">
        <v>577</v>
      </c>
      <c r="R603" s="2" t="s">
        <v>66</v>
      </c>
      <c r="S603" s="2" t="s">
        <v>66</v>
      </c>
      <c r="T603" s="2" t="s">
        <v>65</v>
      </c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2" t="s">
        <v>52</v>
      </c>
      <c r="AS603" s="2" t="s">
        <v>52</v>
      </c>
      <c r="AT603" s="3"/>
      <c r="AU603" s="2" t="s">
        <v>578</v>
      </c>
      <c r="AV603" s="3">
        <v>193</v>
      </c>
      <c r="AW603" s="11">
        <f t="shared" si="9"/>
        <v>0</v>
      </c>
      <c r="AY603" s="16" t="s">
        <v>431</v>
      </c>
      <c r="AZ603" s="16" t="s">
        <v>432</v>
      </c>
      <c r="BA603" s="16" t="s">
        <v>433</v>
      </c>
      <c r="BB603" s="14"/>
      <c r="BC603" s="15"/>
      <c r="BD603" s="15"/>
      <c r="BE603" s="15"/>
      <c r="BF603" s="15"/>
      <c r="BG603" s="15"/>
      <c r="BH603" s="15"/>
      <c r="BI603" s="15"/>
      <c r="BJ603" s="15"/>
      <c r="BK603" s="16"/>
    </row>
    <row r="604" spans="1:63" ht="30" customHeight="1" x14ac:dyDescent="0.3">
      <c r="A604" s="16" t="s">
        <v>437</v>
      </c>
      <c r="B604" s="16" t="s">
        <v>438</v>
      </c>
      <c r="C604" s="16" t="s">
        <v>439</v>
      </c>
      <c r="D604" s="14"/>
      <c r="E604" s="15"/>
      <c r="F604" s="15"/>
      <c r="G604" s="15"/>
      <c r="H604" s="15"/>
      <c r="I604" s="15"/>
      <c r="J604" s="15"/>
      <c r="K604" s="15"/>
      <c r="L604" s="15"/>
      <c r="M604" s="16" t="s">
        <v>440</v>
      </c>
      <c r="N604" s="2" t="s">
        <v>441</v>
      </c>
      <c r="O604" s="2" t="s">
        <v>52</v>
      </c>
      <c r="P604" s="2" t="s">
        <v>52</v>
      </c>
      <c r="Q604" s="2" t="s">
        <v>577</v>
      </c>
      <c r="R604" s="2" t="s">
        <v>66</v>
      </c>
      <c r="S604" s="2" t="s">
        <v>66</v>
      </c>
      <c r="T604" s="2" t="s">
        <v>65</v>
      </c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2" t="s">
        <v>52</v>
      </c>
      <c r="AS604" s="2" t="s">
        <v>52</v>
      </c>
      <c r="AT604" s="3"/>
      <c r="AU604" s="2" t="s">
        <v>579</v>
      </c>
      <c r="AV604" s="3">
        <v>194</v>
      </c>
      <c r="AW604" s="11">
        <f t="shared" si="9"/>
        <v>0</v>
      </c>
      <c r="AY604" s="16" t="s">
        <v>437</v>
      </c>
      <c r="AZ604" s="16" t="s">
        <v>438</v>
      </c>
      <c r="BA604" s="16" t="s">
        <v>439</v>
      </c>
      <c r="BB604" s="14"/>
      <c r="BC604" s="15"/>
      <c r="BD604" s="15"/>
      <c r="BE604" s="15"/>
      <c r="BF604" s="15"/>
      <c r="BG604" s="15"/>
      <c r="BH604" s="15"/>
      <c r="BI604" s="15"/>
      <c r="BJ604" s="15"/>
      <c r="BK604" s="16"/>
    </row>
    <row r="605" spans="1:63" ht="30" customHeight="1" x14ac:dyDescent="0.3">
      <c r="A605" s="16" t="s">
        <v>443</v>
      </c>
      <c r="B605" s="16" t="s">
        <v>444</v>
      </c>
      <c r="C605" s="16" t="s">
        <v>439</v>
      </c>
      <c r="D605" s="14"/>
      <c r="E605" s="15"/>
      <c r="F605" s="15"/>
      <c r="G605" s="15"/>
      <c r="H605" s="15"/>
      <c r="I605" s="15"/>
      <c r="J605" s="15"/>
      <c r="K605" s="15"/>
      <c r="L605" s="15"/>
      <c r="M605" s="16" t="s">
        <v>445</v>
      </c>
      <c r="N605" s="2" t="s">
        <v>446</v>
      </c>
      <c r="O605" s="2" t="s">
        <v>52</v>
      </c>
      <c r="P605" s="2" t="s">
        <v>52</v>
      </c>
      <c r="Q605" s="2" t="s">
        <v>577</v>
      </c>
      <c r="R605" s="2" t="s">
        <v>66</v>
      </c>
      <c r="S605" s="2" t="s">
        <v>65</v>
      </c>
      <c r="T605" s="2" t="s">
        <v>66</v>
      </c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2" t="s">
        <v>52</v>
      </c>
      <c r="AS605" s="2" t="s">
        <v>52</v>
      </c>
      <c r="AT605" s="3"/>
      <c r="AU605" s="2" t="s">
        <v>580</v>
      </c>
      <c r="AV605" s="3">
        <v>195</v>
      </c>
      <c r="AW605" s="11">
        <f t="shared" si="9"/>
        <v>0</v>
      </c>
      <c r="AY605" s="16" t="s">
        <v>443</v>
      </c>
      <c r="AZ605" s="16" t="s">
        <v>444</v>
      </c>
      <c r="BA605" s="16" t="s">
        <v>439</v>
      </c>
      <c r="BB605" s="14"/>
      <c r="BC605" s="15"/>
      <c r="BD605" s="15"/>
      <c r="BE605" s="15"/>
      <c r="BF605" s="15"/>
      <c r="BG605" s="15"/>
      <c r="BH605" s="15"/>
      <c r="BI605" s="15"/>
      <c r="BJ605" s="15"/>
      <c r="BK605" s="16"/>
    </row>
    <row r="606" spans="1:63" ht="30" customHeight="1" x14ac:dyDescent="0.3">
      <c r="A606" s="14"/>
      <c r="B606" s="14"/>
      <c r="C606" s="14"/>
      <c r="D606" s="14"/>
      <c r="E606" s="15"/>
      <c r="F606" s="15"/>
      <c r="G606" s="15"/>
      <c r="H606" s="15"/>
      <c r="I606" s="15"/>
      <c r="J606" s="15"/>
      <c r="K606" s="15"/>
      <c r="L606" s="15"/>
      <c r="M606" s="14"/>
      <c r="Q606" s="1" t="s">
        <v>577</v>
      </c>
      <c r="AW606" s="11">
        <f t="shared" si="9"/>
        <v>0</v>
      </c>
      <c r="AY606" s="14"/>
      <c r="AZ606" s="14"/>
      <c r="BA606" s="14"/>
      <c r="BB606" s="14"/>
      <c r="BC606" s="15"/>
      <c r="BD606" s="15"/>
      <c r="BE606" s="15"/>
      <c r="BF606" s="15"/>
      <c r="BG606" s="15"/>
      <c r="BH606" s="15"/>
      <c r="BI606" s="15"/>
      <c r="BJ606" s="15"/>
      <c r="BK606" s="14"/>
    </row>
    <row r="607" spans="1:63" ht="30" customHeight="1" x14ac:dyDescent="0.3">
      <c r="A607" s="14"/>
      <c r="B607" s="14"/>
      <c r="C607" s="14"/>
      <c r="D607" s="14"/>
      <c r="E607" s="15"/>
      <c r="F607" s="15"/>
      <c r="G607" s="15"/>
      <c r="H607" s="15"/>
      <c r="I607" s="15"/>
      <c r="J607" s="15"/>
      <c r="K607" s="15"/>
      <c r="L607" s="15"/>
      <c r="M607" s="14"/>
      <c r="Q607" s="1" t="s">
        <v>577</v>
      </c>
      <c r="AW607" s="11">
        <f t="shared" si="9"/>
        <v>0</v>
      </c>
      <c r="AY607" s="14"/>
      <c r="AZ607" s="14"/>
      <c r="BA607" s="14"/>
      <c r="BB607" s="14"/>
      <c r="BC607" s="15"/>
      <c r="BD607" s="15"/>
      <c r="BE607" s="15"/>
      <c r="BF607" s="15"/>
      <c r="BG607" s="15"/>
      <c r="BH607" s="15"/>
      <c r="BI607" s="15"/>
      <c r="BJ607" s="15"/>
      <c r="BK607" s="14"/>
    </row>
    <row r="608" spans="1:63" ht="30" customHeight="1" x14ac:dyDescent="0.3">
      <c r="A608" s="14"/>
      <c r="B608" s="14"/>
      <c r="C608" s="14"/>
      <c r="D608" s="14"/>
      <c r="E608" s="15"/>
      <c r="F608" s="15"/>
      <c r="G608" s="15"/>
      <c r="H608" s="15"/>
      <c r="I608" s="15"/>
      <c r="J608" s="15"/>
      <c r="K608" s="15"/>
      <c r="L608" s="15"/>
      <c r="M608" s="14"/>
      <c r="Q608" s="1" t="s">
        <v>577</v>
      </c>
      <c r="AW608" s="11">
        <f t="shared" si="9"/>
        <v>0</v>
      </c>
      <c r="AY608" s="14"/>
      <c r="AZ608" s="14"/>
      <c r="BA608" s="14"/>
      <c r="BB608" s="14"/>
      <c r="BC608" s="15"/>
      <c r="BD608" s="15"/>
      <c r="BE608" s="15"/>
      <c r="BF608" s="15"/>
      <c r="BG608" s="15"/>
      <c r="BH608" s="15"/>
      <c r="BI608" s="15"/>
      <c r="BJ608" s="15"/>
      <c r="BK608" s="14"/>
    </row>
    <row r="609" spans="1:63" ht="30" customHeight="1" x14ac:dyDescent="0.3">
      <c r="A609" s="14"/>
      <c r="B609" s="14"/>
      <c r="C609" s="14"/>
      <c r="D609" s="14"/>
      <c r="E609" s="15"/>
      <c r="F609" s="15"/>
      <c r="G609" s="15"/>
      <c r="H609" s="15"/>
      <c r="I609" s="15"/>
      <c r="J609" s="15"/>
      <c r="K609" s="15"/>
      <c r="L609" s="15"/>
      <c r="M609" s="14"/>
      <c r="Q609" s="1" t="s">
        <v>577</v>
      </c>
      <c r="AW609" s="11">
        <f t="shared" si="9"/>
        <v>0</v>
      </c>
      <c r="AY609" s="14"/>
      <c r="AZ609" s="14"/>
      <c r="BA609" s="14"/>
      <c r="BB609" s="14"/>
      <c r="BC609" s="15"/>
      <c r="BD609" s="15"/>
      <c r="BE609" s="15"/>
      <c r="BF609" s="15"/>
      <c r="BG609" s="15"/>
      <c r="BH609" s="15"/>
      <c r="BI609" s="15"/>
      <c r="BJ609" s="15"/>
      <c r="BK609" s="14"/>
    </row>
    <row r="610" spans="1:63" ht="30" customHeight="1" x14ac:dyDescent="0.3">
      <c r="A610" s="14"/>
      <c r="B610" s="14"/>
      <c r="C610" s="14"/>
      <c r="D610" s="14"/>
      <c r="E610" s="15"/>
      <c r="F610" s="15"/>
      <c r="G610" s="15"/>
      <c r="H610" s="15"/>
      <c r="I610" s="15"/>
      <c r="J610" s="15"/>
      <c r="K610" s="15"/>
      <c r="L610" s="15"/>
      <c r="M610" s="14"/>
      <c r="Q610" s="1" t="s">
        <v>577</v>
      </c>
      <c r="AW610" s="11">
        <f t="shared" si="9"/>
        <v>0</v>
      </c>
      <c r="AY610" s="14"/>
      <c r="AZ610" s="14"/>
      <c r="BA610" s="14"/>
      <c r="BB610" s="14"/>
      <c r="BC610" s="15"/>
      <c r="BD610" s="15"/>
      <c r="BE610" s="15"/>
      <c r="BF610" s="15"/>
      <c r="BG610" s="15"/>
      <c r="BH610" s="15"/>
      <c r="BI610" s="15"/>
      <c r="BJ610" s="15"/>
      <c r="BK610" s="14"/>
    </row>
    <row r="611" spans="1:63" ht="30" customHeight="1" x14ac:dyDescent="0.3">
      <c r="A611" s="14"/>
      <c r="B611" s="14"/>
      <c r="C611" s="14"/>
      <c r="D611" s="14"/>
      <c r="E611" s="15"/>
      <c r="F611" s="15"/>
      <c r="G611" s="15"/>
      <c r="H611" s="15"/>
      <c r="I611" s="15"/>
      <c r="J611" s="15"/>
      <c r="K611" s="15"/>
      <c r="L611" s="15"/>
      <c r="M611" s="14"/>
      <c r="Q611" s="1" t="s">
        <v>577</v>
      </c>
      <c r="AW611" s="11">
        <f t="shared" si="9"/>
        <v>0</v>
      </c>
      <c r="AY611" s="14"/>
      <c r="AZ611" s="14"/>
      <c r="BA611" s="14"/>
      <c r="BB611" s="14"/>
      <c r="BC611" s="15"/>
      <c r="BD611" s="15"/>
      <c r="BE611" s="15"/>
      <c r="BF611" s="15"/>
      <c r="BG611" s="15"/>
      <c r="BH611" s="15"/>
      <c r="BI611" s="15"/>
      <c r="BJ611" s="15"/>
      <c r="BK611" s="14"/>
    </row>
    <row r="612" spans="1:63" ht="30" customHeight="1" x14ac:dyDescent="0.3">
      <c r="A612" s="14"/>
      <c r="B612" s="14"/>
      <c r="C612" s="14"/>
      <c r="D612" s="14"/>
      <c r="E612" s="15"/>
      <c r="F612" s="15"/>
      <c r="G612" s="15"/>
      <c r="H612" s="15"/>
      <c r="I612" s="15"/>
      <c r="J612" s="15"/>
      <c r="K612" s="15"/>
      <c r="L612" s="15"/>
      <c r="M612" s="14"/>
      <c r="Q612" s="1" t="s">
        <v>577</v>
      </c>
      <c r="AW612" s="11">
        <f t="shared" si="9"/>
        <v>0</v>
      </c>
      <c r="AY612" s="14"/>
      <c r="AZ612" s="14"/>
      <c r="BA612" s="14"/>
      <c r="BB612" s="14"/>
      <c r="BC612" s="15"/>
      <c r="BD612" s="15"/>
      <c r="BE612" s="15"/>
      <c r="BF612" s="15"/>
      <c r="BG612" s="15"/>
      <c r="BH612" s="15"/>
      <c r="BI612" s="15"/>
      <c r="BJ612" s="15"/>
      <c r="BK612" s="14"/>
    </row>
    <row r="613" spans="1:63" ht="30" customHeight="1" x14ac:dyDescent="0.3">
      <c r="A613" s="14"/>
      <c r="B613" s="14"/>
      <c r="C613" s="14"/>
      <c r="D613" s="14"/>
      <c r="E613" s="15"/>
      <c r="F613" s="15"/>
      <c r="G613" s="15"/>
      <c r="H613" s="15"/>
      <c r="I613" s="15"/>
      <c r="J613" s="15"/>
      <c r="K613" s="15"/>
      <c r="L613" s="15"/>
      <c r="M613" s="14"/>
      <c r="Q613" s="1" t="s">
        <v>577</v>
      </c>
      <c r="AW613" s="11">
        <f t="shared" si="9"/>
        <v>0</v>
      </c>
      <c r="AY613" s="14"/>
      <c r="AZ613" s="14"/>
      <c r="BA613" s="14"/>
      <c r="BB613" s="14"/>
      <c r="BC613" s="15"/>
      <c r="BD613" s="15"/>
      <c r="BE613" s="15"/>
      <c r="BF613" s="15"/>
      <c r="BG613" s="15"/>
      <c r="BH613" s="15"/>
      <c r="BI613" s="15"/>
      <c r="BJ613" s="15"/>
      <c r="BK613" s="14"/>
    </row>
    <row r="614" spans="1:63" ht="30" customHeight="1" x14ac:dyDescent="0.3">
      <c r="A614" s="14"/>
      <c r="B614" s="14"/>
      <c r="C614" s="14"/>
      <c r="D614" s="14"/>
      <c r="E614" s="15"/>
      <c r="F614" s="15"/>
      <c r="G614" s="15"/>
      <c r="H614" s="15"/>
      <c r="I614" s="15"/>
      <c r="J614" s="15"/>
      <c r="K614" s="15"/>
      <c r="L614" s="15"/>
      <c r="M614" s="14"/>
      <c r="Q614" s="1" t="s">
        <v>577</v>
      </c>
      <c r="AW614" s="11">
        <f t="shared" si="9"/>
        <v>0</v>
      </c>
      <c r="AY614" s="14"/>
      <c r="AZ614" s="14"/>
      <c r="BA614" s="14"/>
      <c r="BB614" s="14"/>
      <c r="BC614" s="15"/>
      <c r="BD614" s="15"/>
      <c r="BE614" s="15"/>
      <c r="BF614" s="15"/>
      <c r="BG614" s="15"/>
      <c r="BH614" s="15"/>
      <c r="BI614" s="15"/>
      <c r="BJ614" s="15"/>
      <c r="BK614" s="14"/>
    </row>
    <row r="615" spans="1:63" ht="30" customHeight="1" x14ac:dyDescent="0.3">
      <c r="A615" s="14"/>
      <c r="B615" s="14"/>
      <c r="C615" s="14"/>
      <c r="D615" s="14"/>
      <c r="E615" s="15"/>
      <c r="F615" s="15"/>
      <c r="G615" s="15"/>
      <c r="H615" s="15"/>
      <c r="I615" s="15"/>
      <c r="J615" s="15"/>
      <c r="K615" s="15"/>
      <c r="L615" s="15"/>
      <c r="M615" s="14"/>
      <c r="Q615" s="1" t="s">
        <v>577</v>
      </c>
      <c r="AW615" s="11">
        <f t="shared" si="9"/>
        <v>0</v>
      </c>
      <c r="AY615" s="14"/>
      <c r="AZ615" s="14"/>
      <c r="BA615" s="14"/>
      <c r="BB615" s="14"/>
      <c r="BC615" s="15"/>
      <c r="BD615" s="15"/>
      <c r="BE615" s="15"/>
      <c r="BF615" s="15"/>
      <c r="BG615" s="15"/>
      <c r="BH615" s="15"/>
      <c r="BI615" s="15"/>
      <c r="BJ615" s="15"/>
      <c r="BK615" s="14"/>
    </row>
    <row r="616" spans="1:63" ht="30" customHeight="1" x14ac:dyDescent="0.3">
      <c r="A616" s="14"/>
      <c r="B616" s="14"/>
      <c r="C616" s="14"/>
      <c r="D616" s="14"/>
      <c r="E616" s="15"/>
      <c r="F616" s="15"/>
      <c r="G616" s="15"/>
      <c r="H616" s="15"/>
      <c r="I616" s="15"/>
      <c r="J616" s="15"/>
      <c r="K616" s="15"/>
      <c r="L616" s="15"/>
      <c r="M616" s="14"/>
      <c r="Q616" s="1" t="s">
        <v>577</v>
      </c>
      <c r="AW616" s="11">
        <f t="shared" si="9"/>
        <v>0</v>
      </c>
      <c r="AY616" s="14"/>
      <c r="AZ616" s="14"/>
      <c r="BA616" s="14"/>
      <c r="BB616" s="14"/>
      <c r="BC616" s="15"/>
      <c r="BD616" s="15"/>
      <c r="BE616" s="15"/>
      <c r="BF616" s="15"/>
      <c r="BG616" s="15"/>
      <c r="BH616" s="15"/>
      <c r="BI616" s="15"/>
      <c r="BJ616" s="15"/>
      <c r="BK616" s="14"/>
    </row>
    <row r="617" spans="1:63" ht="30" customHeight="1" x14ac:dyDescent="0.3">
      <c r="A617" s="14"/>
      <c r="B617" s="14"/>
      <c r="C617" s="14"/>
      <c r="D617" s="14"/>
      <c r="E617" s="15"/>
      <c r="F617" s="15"/>
      <c r="G617" s="15"/>
      <c r="H617" s="15"/>
      <c r="I617" s="15"/>
      <c r="J617" s="15"/>
      <c r="K617" s="15"/>
      <c r="L617" s="15"/>
      <c r="M617" s="14"/>
      <c r="Q617" s="1" t="s">
        <v>577</v>
      </c>
      <c r="AW617" s="11">
        <f t="shared" si="9"/>
        <v>0</v>
      </c>
      <c r="AY617" s="14"/>
      <c r="AZ617" s="14"/>
      <c r="BA617" s="14"/>
      <c r="BB617" s="14"/>
      <c r="BC617" s="15"/>
      <c r="BD617" s="15"/>
      <c r="BE617" s="15"/>
      <c r="BF617" s="15"/>
      <c r="BG617" s="15"/>
      <c r="BH617" s="15"/>
      <c r="BI617" s="15"/>
      <c r="BJ617" s="15"/>
      <c r="BK617" s="14"/>
    </row>
    <row r="618" spans="1:63" ht="30" customHeight="1" x14ac:dyDescent="0.3">
      <c r="A618" s="14"/>
      <c r="B618" s="14"/>
      <c r="C618" s="14"/>
      <c r="D618" s="14"/>
      <c r="E618" s="15"/>
      <c r="F618" s="15"/>
      <c r="G618" s="15"/>
      <c r="H618" s="15"/>
      <c r="I618" s="15"/>
      <c r="J618" s="15"/>
      <c r="K618" s="15"/>
      <c r="L618" s="15"/>
      <c r="M618" s="14"/>
      <c r="Q618" s="1" t="s">
        <v>577</v>
      </c>
      <c r="AW618" s="11">
        <f t="shared" si="9"/>
        <v>0</v>
      </c>
      <c r="AY618" s="14"/>
      <c r="AZ618" s="14"/>
      <c r="BA618" s="14"/>
      <c r="BB618" s="14"/>
      <c r="BC618" s="15"/>
      <c r="BD618" s="15"/>
      <c r="BE618" s="15"/>
      <c r="BF618" s="15"/>
      <c r="BG618" s="15"/>
      <c r="BH618" s="15"/>
      <c r="BI618" s="15"/>
      <c r="BJ618" s="15"/>
      <c r="BK618" s="14"/>
    </row>
    <row r="619" spans="1:63" ht="30" customHeight="1" x14ac:dyDescent="0.3">
      <c r="A619" s="14"/>
      <c r="B619" s="14"/>
      <c r="C619" s="14"/>
      <c r="D619" s="14"/>
      <c r="E619" s="15"/>
      <c r="F619" s="15"/>
      <c r="G619" s="15"/>
      <c r="H619" s="15"/>
      <c r="I619" s="15"/>
      <c r="J619" s="15"/>
      <c r="K619" s="15"/>
      <c r="L619" s="15"/>
      <c r="M619" s="14"/>
      <c r="Q619" s="1" t="s">
        <v>577</v>
      </c>
      <c r="AW619" s="11">
        <f t="shared" si="9"/>
        <v>0</v>
      </c>
      <c r="AY619" s="14"/>
      <c r="AZ619" s="14"/>
      <c r="BA619" s="14"/>
      <c r="BB619" s="14"/>
      <c r="BC619" s="15"/>
      <c r="BD619" s="15"/>
      <c r="BE619" s="15"/>
      <c r="BF619" s="15"/>
      <c r="BG619" s="15"/>
      <c r="BH619" s="15"/>
      <c r="BI619" s="15"/>
      <c r="BJ619" s="15"/>
      <c r="BK619" s="14"/>
    </row>
    <row r="620" spans="1:63" ht="30" customHeight="1" x14ac:dyDescent="0.3">
      <c r="A620" s="14"/>
      <c r="B620" s="14"/>
      <c r="C620" s="14"/>
      <c r="D620" s="14"/>
      <c r="E620" s="15"/>
      <c r="F620" s="15"/>
      <c r="G620" s="15"/>
      <c r="H620" s="15"/>
      <c r="I620" s="15"/>
      <c r="J620" s="15"/>
      <c r="K620" s="15"/>
      <c r="L620" s="15"/>
      <c r="M620" s="14"/>
      <c r="Q620" s="1" t="s">
        <v>577</v>
      </c>
      <c r="AW620" s="11">
        <f t="shared" si="9"/>
        <v>0</v>
      </c>
      <c r="AY620" s="14"/>
      <c r="AZ620" s="14"/>
      <c r="BA620" s="14"/>
      <c r="BB620" s="14"/>
      <c r="BC620" s="15"/>
      <c r="BD620" s="15"/>
      <c r="BE620" s="15"/>
      <c r="BF620" s="15"/>
      <c r="BG620" s="15"/>
      <c r="BH620" s="15"/>
      <c r="BI620" s="15"/>
      <c r="BJ620" s="15"/>
      <c r="BK620" s="14"/>
    </row>
    <row r="621" spans="1:63" ht="30" customHeight="1" x14ac:dyDescent="0.3">
      <c r="A621" s="14"/>
      <c r="B621" s="14"/>
      <c r="C621" s="14"/>
      <c r="D621" s="14"/>
      <c r="E621" s="15"/>
      <c r="F621" s="15"/>
      <c r="G621" s="15"/>
      <c r="H621" s="15"/>
      <c r="I621" s="15"/>
      <c r="J621" s="15"/>
      <c r="K621" s="15"/>
      <c r="L621" s="15"/>
      <c r="M621" s="14"/>
      <c r="Q621" s="1" t="s">
        <v>577</v>
      </c>
      <c r="AW621" s="11">
        <f t="shared" si="9"/>
        <v>0</v>
      </c>
      <c r="AY621" s="14"/>
      <c r="AZ621" s="14"/>
      <c r="BA621" s="14"/>
      <c r="BB621" s="14"/>
      <c r="BC621" s="15"/>
      <c r="BD621" s="15"/>
      <c r="BE621" s="15"/>
      <c r="BF621" s="15"/>
      <c r="BG621" s="15"/>
      <c r="BH621" s="15"/>
      <c r="BI621" s="15"/>
      <c r="BJ621" s="15"/>
      <c r="BK621" s="14"/>
    </row>
    <row r="622" spans="1:63" ht="30" customHeight="1" x14ac:dyDescent="0.3">
      <c r="A622" s="14"/>
      <c r="B622" s="14"/>
      <c r="C622" s="14"/>
      <c r="D622" s="14"/>
      <c r="E622" s="15"/>
      <c r="F622" s="15"/>
      <c r="G622" s="15"/>
      <c r="H622" s="15"/>
      <c r="I622" s="15"/>
      <c r="J622" s="15"/>
      <c r="K622" s="15"/>
      <c r="L622" s="15"/>
      <c r="M622" s="14"/>
      <c r="Q622" s="1" t="s">
        <v>577</v>
      </c>
      <c r="AW622" s="11">
        <f t="shared" si="9"/>
        <v>0</v>
      </c>
      <c r="AY622" s="14"/>
      <c r="AZ622" s="14"/>
      <c r="BA622" s="14"/>
      <c r="BB622" s="14"/>
      <c r="BC622" s="15"/>
      <c r="BD622" s="15"/>
      <c r="BE622" s="15"/>
      <c r="BF622" s="15"/>
      <c r="BG622" s="15"/>
      <c r="BH622" s="15"/>
      <c r="BI622" s="15"/>
      <c r="BJ622" s="15"/>
      <c r="BK622" s="14"/>
    </row>
    <row r="623" spans="1:63" ht="30" customHeight="1" x14ac:dyDescent="0.3">
      <c r="A623" s="14"/>
      <c r="B623" s="14"/>
      <c r="C623" s="14"/>
      <c r="D623" s="14"/>
      <c r="E623" s="15"/>
      <c r="F623" s="15"/>
      <c r="G623" s="15"/>
      <c r="H623" s="15"/>
      <c r="I623" s="15"/>
      <c r="J623" s="15"/>
      <c r="K623" s="15"/>
      <c r="L623" s="15"/>
      <c r="M623" s="14"/>
      <c r="Q623" s="1" t="s">
        <v>577</v>
      </c>
      <c r="AW623" s="11">
        <f t="shared" si="9"/>
        <v>0</v>
      </c>
      <c r="AY623" s="14"/>
      <c r="AZ623" s="14"/>
      <c r="BA623" s="14"/>
      <c r="BB623" s="14"/>
      <c r="BC623" s="15"/>
      <c r="BD623" s="15"/>
      <c r="BE623" s="15"/>
      <c r="BF623" s="15"/>
      <c r="BG623" s="15"/>
      <c r="BH623" s="15"/>
      <c r="BI623" s="15"/>
      <c r="BJ623" s="15"/>
      <c r="BK623" s="14"/>
    </row>
    <row r="624" spans="1:63" ht="30" customHeight="1" x14ac:dyDescent="0.3">
      <c r="A624" s="16" t="s">
        <v>79</v>
      </c>
      <c r="B624" s="14"/>
      <c r="C624" s="14"/>
      <c r="D624" s="14"/>
      <c r="E624" s="15"/>
      <c r="F624" s="15"/>
      <c r="G624" s="15"/>
      <c r="H624" s="15"/>
      <c r="I624" s="15"/>
      <c r="J624" s="15"/>
      <c r="K624" s="15"/>
      <c r="L624" s="15"/>
      <c r="M624" s="14"/>
      <c r="N624" t="s">
        <v>80</v>
      </c>
      <c r="AW624" s="11">
        <f t="shared" si="9"/>
        <v>0</v>
      </c>
      <c r="AY624" s="16" t="s">
        <v>79</v>
      </c>
      <c r="AZ624" s="14"/>
      <c r="BA624" s="14"/>
      <c r="BB624" s="14"/>
      <c r="BC624" s="15"/>
      <c r="BD624" s="15"/>
      <c r="BE624" s="15"/>
      <c r="BF624" s="15"/>
      <c r="BG624" s="15"/>
      <c r="BH624" s="15"/>
      <c r="BI624" s="15"/>
      <c r="BJ624" s="15"/>
      <c r="BK624" s="14"/>
    </row>
    <row r="625" spans="1:63" ht="30" customHeight="1" x14ac:dyDescent="0.3">
      <c r="A625" s="16" t="s">
        <v>583</v>
      </c>
      <c r="B625" s="16" t="s">
        <v>52</v>
      </c>
      <c r="C625" s="14"/>
      <c r="D625" s="14"/>
      <c r="E625" s="15"/>
      <c r="F625" s="15"/>
      <c r="G625" s="15"/>
      <c r="H625" s="15"/>
      <c r="I625" s="15"/>
      <c r="J625" s="15"/>
      <c r="K625" s="15"/>
      <c r="L625" s="15"/>
      <c r="M625" s="14"/>
      <c r="N625" s="3"/>
      <c r="O625" s="3"/>
      <c r="P625" s="3"/>
      <c r="Q625" s="2" t="s">
        <v>584</v>
      </c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11">
        <f t="shared" si="9"/>
        <v>0</v>
      </c>
      <c r="AY625" s="16" t="s">
        <v>583</v>
      </c>
      <c r="AZ625" s="16" t="s">
        <v>52</v>
      </c>
      <c r="BA625" s="14"/>
      <c r="BB625" s="14"/>
      <c r="BC625" s="15"/>
      <c r="BD625" s="15"/>
      <c r="BE625" s="15"/>
      <c r="BF625" s="15"/>
      <c r="BG625" s="15"/>
      <c r="BH625" s="15"/>
      <c r="BI625" s="15"/>
      <c r="BJ625" s="15"/>
      <c r="BK625" s="14"/>
    </row>
    <row r="626" spans="1:63" ht="30" customHeight="1" x14ac:dyDescent="0.3">
      <c r="A626" s="16" t="s">
        <v>68</v>
      </c>
      <c r="B626" s="16" t="s">
        <v>69</v>
      </c>
      <c r="C626" s="16" t="s">
        <v>70</v>
      </c>
      <c r="D626" s="14"/>
      <c r="E626" s="15"/>
      <c r="F626" s="15"/>
      <c r="G626" s="15"/>
      <c r="H626" s="15"/>
      <c r="I626" s="15"/>
      <c r="J626" s="15"/>
      <c r="K626" s="15"/>
      <c r="L626" s="15"/>
      <c r="M626" s="16" t="s">
        <v>71</v>
      </c>
      <c r="N626" s="2" t="s">
        <v>72</v>
      </c>
      <c r="O626" s="2" t="s">
        <v>52</v>
      </c>
      <c r="P626" s="2" t="s">
        <v>52</v>
      </c>
      <c r="Q626" s="2" t="s">
        <v>584</v>
      </c>
      <c r="R626" s="2" t="s">
        <v>65</v>
      </c>
      <c r="S626" s="2" t="s">
        <v>66</v>
      </c>
      <c r="T626" s="2" t="s">
        <v>66</v>
      </c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2" t="s">
        <v>52</v>
      </c>
      <c r="AS626" s="2" t="s">
        <v>52</v>
      </c>
      <c r="AT626" s="3"/>
      <c r="AU626" s="2" t="s">
        <v>585</v>
      </c>
      <c r="AV626" s="3">
        <v>200</v>
      </c>
      <c r="AW626" s="11">
        <f t="shared" si="9"/>
        <v>0</v>
      </c>
      <c r="AY626" s="16" t="s">
        <v>68</v>
      </c>
      <c r="AZ626" s="16" t="s">
        <v>69</v>
      </c>
      <c r="BA626" s="16" t="s">
        <v>70</v>
      </c>
      <c r="BB626" s="14"/>
      <c r="BC626" s="15"/>
      <c r="BD626" s="15"/>
      <c r="BE626" s="15"/>
      <c r="BF626" s="15"/>
      <c r="BG626" s="15"/>
      <c r="BH626" s="15"/>
      <c r="BI626" s="15"/>
      <c r="BJ626" s="15"/>
      <c r="BK626" s="16"/>
    </row>
    <row r="627" spans="1:63" ht="30" customHeight="1" x14ac:dyDescent="0.3">
      <c r="A627" s="14"/>
      <c r="B627" s="14"/>
      <c r="C627" s="14"/>
      <c r="D627" s="14"/>
      <c r="E627" s="15"/>
      <c r="F627" s="15"/>
      <c r="G627" s="15"/>
      <c r="H627" s="15"/>
      <c r="I627" s="15"/>
      <c r="J627" s="15"/>
      <c r="K627" s="15"/>
      <c r="L627" s="15"/>
      <c r="M627" s="14"/>
      <c r="Q627" s="1" t="s">
        <v>584</v>
      </c>
      <c r="AW627" s="11">
        <f t="shared" si="9"/>
        <v>0</v>
      </c>
      <c r="AY627" s="14"/>
      <c r="AZ627" s="14"/>
      <c r="BA627" s="14"/>
      <c r="BB627" s="14"/>
      <c r="BC627" s="15"/>
      <c r="BD627" s="15"/>
      <c r="BE627" s="15"/>
      <c r="BF627" s="15"/>
      <c r="BG627" s="15"/>
      <c r="BH627" s="15"/>
      <c r="BI627" s="15"/>
      <c r="BJ627" s="15"/>
      <c r="BK627" s="14"/>
    </row>
    <row r="628" spans="1:63" ht="30" customHeight="1" x14ac:dyDescent="0.3">
      <c r="A628" s="14"/>
      <c r="B628" s="14"/>
      <c r="C628" s="14"/>
      <c r="D628" s="14"/>
      <c r="E628" s="15"/>
      <c r="F628" s="15"/>
      <c r="G628" s="15"/>
      <c r="H628" s="15"/>
      <c r="I628" s="15"/>
      <c r="J628" s="15"/>
      <c r="K628" s="15"/>
      <c r="L628" s="15"/>
      <c r="M628" s="14"/>
      <c r="Q628" s="1" t="s">
        <v>584</v>
      </c>
      <c r="AW628" s="11">
        <f t="shared" si="9"/>
        <v>0</v>
      </c>
      <c r="AY628" s="14"/>
      <c r="AZ628" s="14"/>
      <c r="BA628" s="14"/>
      <c r="BB628" s="14"/>
      <c r="BC628" s="15"/>
      <c r="BD628" s="15"/>
      <c r="BE628" s="15"/>
      <c r="BF628" s="15"/>
      <c r="BG628" s="15"/>
      <c r="BH628" s="15"/>
      <c r="BI628" s="15"/>
      <c r="BJ628" s="15"/>
      <c r="BK628" s="14"/>
    </row>
    <row r="629" spans="1:63" ht="30" customHeight="1" x14ac:dyDescent="0.3">
      <c r="A629" s="14"/>
      <c r="B629" s="14"/>
      <c r="C629" s="14"/>
      <c r="D629" s="14"/>
      <c r="E629" s="15"/>
      <c r="F629" s="15"/>
      <c r="G629" s="15"/>
      <c r="H629" s="15"/>
      <c r="I629" s="15"/>
      <c r="J629" s="15"/>
      <c r="K629" s="15"/>
      <c r="L629" s="15"/>
      <c r="M629" s="14"/>
      <c r="Q629" s="1" t="s">
        <v>584</v>
      </c>
      <c r="AW629" s="11">
        <f t="shared" si="9"/>
        <v>0</v>
      </c>
      <c r="AY629" s="14"/>
      <c r="AZ629" s="14"/>
      <c r="BA629" s="14"/>
      <c r="BB629" s="14"/>
      <c r="BC629" s="15"/>
      <c r="BD629" s="15"/>
      <c r="BE629" s="15"/>
      <c r="BF629" s="15"/>
      <c r="BG629" s="15"/>
      <c r="BH629" s="15"/>
      <c r="BI629" s="15"/>
      <c r="BJ629" s="15"/>
      <c r="BK629" s="14"/>
    </row>
    <row r="630" spans="1:63" ht="30" customHeight="1" x14ac:dyDescent="0.3">
      <c r="A630" s="14"/>
      <c r="B630" s="14"/>
      <c r="C630" s="14"/>
      <c r="D630" s="14"/>
      <c r="E630" s="15"/>
      <c r="F630" s="15"/>
      <c r="G630" s="15"/>
      <c r="H630" s="15"/>
      <c r="I630" s="15"/>
      <c r="J630" s="15"/>
      <c r="K630" s="15"/>
      <c r="L630" s="15"/>
      <c r="M630" s="14"/>
      <c r="Q630" s="1" t="s">
        <v>584</v>
      </c>
      <c r="AW630" s="11">
        <f t="shared" si="9"/>
        <v>0</v>
      </c>
      <c r="AY630" s="14"/>
      <c r="AZ630" s="14"/>
      <c r="BA630" s="14"/>
      <c r="BB630" s="14"/>
      <c r="BC630" s="15"/>
      <c r="BD630" s="15"/>
      <c r="BE630" s="15"/>
      <c r="BF630" s="15"/>
      <c r="BG630" s="15"/>
      <c r="BH630" s="15"/>
      <c r="BI630" s="15"/>
      <c r="BJ630" s="15"/>
      <c r="BK630" s="14"/>
    </row>
    <row r="631" spans="1:63" ht="30" customHeight="1" x14ac:dyDescent="0.3">
      <c r="A631" s="14"/>
      <c r="B631" s="14"/>
      <c r="C631" s="14"/>
      <c r="D631" s="14"/>
      <c r="E631" s="15"/>
      <c r="F631" s="15"/>
      <c r="G631" s="15"/>
      <c r="H631" s="15"/>
      <c r="I631" s="15"/>
      <c r="J631" s="15"/>
      <c r="K631" s="15"/>
      <c r="L631" s="15"/>
      <c r="M631" s="14"/>
      <c r="Q631" s="1" t="s">
        <v>584</v>
      </c>
      <c r="AW631" s="11">
        <f t="shared" si="9"/>
        <v>0</v>
      </c>
      <c r="AY631" s="14"/>
      <c r="AZ631" s="14"/>
      <c r="BA631" s="14"/>
      <c r="BB631" s="14"/>
      <c r="BC631" s="15"/>
      <c r="BD631" s="15"/>
      <c r="BE631" s="15"/>
      <c r="BF631" s="15"/>
      <c r="BG631" s="15"/>
      <c r="BH631" s="15"/>
      <c r="BI631" s="15"/>
      <c r="BJ631" s="15"/>
      <c r="BK631" s="14"/>
    </row>
    <row r="632" spans="1:63" ht="30" customHeight="1" x14ac:dyDescent="0.3">
      <c r="A632" s="14"/>
      <c r="B632" s="14"/>
      <c r="C632" s="14"/>
      <c r="D632" s="14"/>
      <c r="E632" s="15"/>
      <c r="F632" s="15"/>
      <c r="G632" s="15"/>
      <c r="H632" s="15"/>
      <c r="I632" s="15"/>
      <c r="J632" s="15"/>
      <c r="K632" s="15"/>
      <c r="L632" s="15"/>
      <c r="M632" s="14"/>
      <c r="Q632" s="1" t="s">
        <v>584</v>
      </c>
      <c r="AW632" s="11">
        <f t="shared" si="9"/>
        <v>0</v>
      </c>
      <c r="AY632" s="14"/>
      <c r="AZ632" s="14"/>
      <c r="BA632" s="14"/>
      <c r="BB632" s="14"/>
      <c r="BC632" s="15"/>
      <c r="BD632" s="15"/>
      <c r="BE632" s="15"/>
      <c r="BF632" s="15"/>
      <c r="BG632" s="15"/>
      <c r="BH632" s="15"/>
      <c r="BI632" s="15"/>
      <c r="BJ632" s="15"/>
      <c r="BK632" s="14"/>
    </row>
    <row r="633" spans="1:63" ht="30" customHeight="1" x14ac:dyDescent="0.3">
      <c r="A633" s="14"/>
      <c r="B633" s="14"/>
      <c r="C633" s="14"/>
      <c r="D633" s="14"/>
      <c r="E633" s="15"/>
      <c r="F633" s="15"/>
      <c r="G633" s="15"/>
      <c r="H633" s="15"/>
      <c r="I633" s="15"/>
      <c r="J633" s="15"/>
      <c r="K633" s="15"/>
      <c r="L633" s="15"/>
      <c r="M633" s="14"/>
      <c r="Q633" s="1" t="s">
        <v>584</v>
      </c>
      <c r="AW633" s="11">
        <f t="shared" si="9"/>
        <v>0</v>
      </c>
      <c r="AY633" s="14"/>
      <c r="AZ633" s="14"/>
      <c r="BA633" s="14"/>
      <c r="BB633" s="14"/>
      <c r="BC633" s="15"/>
      <c r="BD633" s="15"/>
      <c r="BE633" s="15"/>
      <c r="BF633" s="15"/>
      <c r="BG633" s="15"/>
      <c r="BH633" s="15"/>
      <c r="BI633" s="15"/>
      <c r="BJ633" s="15"/>
      <c r="BK633" s="14"/>
    </row>
    <row r="634" spans="1:63" ht="30" customHeight="1" x14ac:dyDescent="0.3">
      <c r="A634" s="14"/>
      <c r="B634" s="14"/>
      <c r="C634" s="14"/>
      <c r="D634" s="14"/>
      <c r="E634" s="15"/>
      <c r="F634" s="15"/>
      <c r="G634" s="15"/>
      <c r="H634" s="15"/>
      <c r="I634" s="15"/>
      <c r="J634" s="15"/>
      <c r="K634" s="15"/>
      <c r="L634" s="15"/>
      <c r="M634" s="14"/>
      <c r="Q634" s="1" t="s">
        <v>584</v>
      </c>
      <c r="AW634" s="11">
        <f t="shared" si="9"/>
        <v>0</v>
      </c>
      <c r="AY634" s="14"/>
      <c r="AZ634" s="14"/>
      <c r="BA634" s="14"/>
      <c r="BB634" s="14"/>
      <c r="BC634" s="15"/>
      <c r="BD634" s="15"/>
      <c r="BE634" s="15"/>
      <c r="BF634" s="15"/>
      <c r="BG634" s="15"/>
      <c r="BH634" s="15"/>
      <c r="BI634" s="15"/>
      <c r="BJ634" s="15"/>
      <c r="BK634" s="14"/>
    </row>
    <row r="635" spans="1:63" ht="30" customHeight="1" x14ac:dyDescent="0.3">
      <c r="A635" s="14"/>
      <c r="B635" s="14"/>
      <c r="C635" s="14"/>
      <c r="D635" s="14"/>
      <c r="E635" s="15"/>
      <c r="F635" s="15"/>
      <c r="G635" s="15"/>
      <c r="H635" s="15"/>
      <c r="I635" s="15"/>
      <c r="J635" s="15"/>
      <c r="K635" s="15"/>
      <c r="L635" s="15"/>
      <c r="M635" s="14"/>
      <c r="Q635" s="1" t="s">
        <v>584</v>
      </c>
      <c r="AW635" s="11">
        <f t="shared" si="9"/>
        <v>0</v>
      </c>
      <c r="AY635" s="14"/>
      <c r="AZ635" s="14"/>
      <c r="BA635" s="14"/>
      <c r="BB635" s="14"/>
      <c r="BC635" s="15"/>
      <c r="BD635" s="15"/>
      <c r="BE635" s="15"/>
      <c r="BF635" s="15"/>
      <c r="BG635" s="15"/>
      <c r="BH635" s="15"/>
      <c r="BI635" s="15"/>
      <c r="BJ635" s="15"/>
      <c r="BK635" s="14"/>
    </row>
    <row r="636" spans="1:63" ht="30" customHeight="1" x14ac:dyDescent="0.3">
      <c r="A636" s="14"/>
      <c r="B636" s="14"/>
      <c r="C636" s="14"/>
      <c r="D636" s="14"/>
      <c r="E636" s="15"/>
      <c r="F636" s="15"/>
      <c r="G636" s="15"/>
      <c r="H636" s="15"/>
      <c r="I636" s="15"/>
      <c r="J636" s="15"/>
      <c r="K636" s="15"/>
      <c r="L636" s="15"/>
      <c r="M636" s="14"/>
      <c r="Q636" s="1" t="s">
        <v>584</v>
      </c>
      <c r="AW636" s="11">
        <f t="shared" si="9"/>
        <v>0</v>
      </c>
      <c r="AY636" s="14"/>
      <c r="AZ636" s="14"/>
      <c r="BA636" s="14"/>
      <c r="BB636" s="14"/>
      <c r="BC636" s="15"/>
      <c r="BD636" s="15"/>
      <c r="BE636" s="15"/>
      <c r="BF636" s="15"/>
      <c r="BG636" s="15"/>
      <c r="BH636" s="15"/>
      <c r="BI636" s="15"/>
      <c r="BJ636" s="15"/>
      <c r="BK636" s="14"/>
    </row>
    <row r="637" spans="1:63" ht="30" customHeight="1" x14ac:dyDescent="0.3">
      <c r="A637" s="14"/>
      <c r="B637" s="14"/>
      <c r="C637" s="14"/>
      <c r="D637" s="14"/>
      <c r="E637" s="15"/>
      <c r="F637" s="15"/>
      <c r="G637" s="15"/>
      <c r="H637" s="15"/>
      <c r="I637" s="15"/>
      <c r="J637" s="15"/>
      <c r="K637" s="15"/>
      <c r="L637" s="15"/>
      <c r="M637" s="14"/>
      <c r="Q637" s="1" t="s">
        <v>584</v>
      </c>
      <c r="AW637" s="11">
        <f t="shared" si="9"/>
        <v>0</v>
      </c>
      <c r="AY637" s="14"/>
      <c r="AZ637" s="14"/>
      <c r="BA637" s="14"/>
      <c r="BB637" s="14"/>
      <c r="BC637" s="15"/>
      <c r="BD637" s="15"/>
      <c r="BE637" s="15"/>
      <c r="BF637" s="15"/>
      <c r="BG637" s="15"/>
      <c r="BH637" s="15"/>
      <c r="BI637" s="15"/>
      <c r="BJ637" s="15"/>
      <c r="BK637" s="14"/>
    </row>
    <row r="638" spans="1:63" ht="30" customHeight="1" x14ac:dyDescent="0.3">
      <c r="A638" s="14"/>
      <c r="B638" s="14"/>
      <c r="C638" s="14"/>
      <c r="D638" s="14"/>
      <c r="E638" s="15"/>
      <c r="F638" s="15"/>
      <c r="G638" s="15"/>
      <c r="H638" s="15"/>
      <c r="I638" s="15"/>
      <c r="J638" s="15"/>
      <c r="K638" s="15"/>
      <c r="L638" s="15"/>
      <c r="M638" s="14"/>
      <c r="Q638" s="1" t="s">
        <v>584</v>
      </c>
      <c r="AW638" s="11">
        <f t="shared" si="9"/>
        <v>0</v>
      </c>
      <c r="AY638" s="14"/>
      <c r="AZ638" s="14"/>
      <c r="BA638" s="14"/>
      <c r="BB638" s="14"/>
      <c r="BC638" s="15"/>
      <c r="BD638" s="15"/>
      <c r="BE638" s="15"/>
      <c r="BF638" s="15"/>
      <c r="BG638" s="15"/>
      <c r="BH638" s="15"/>
      <c r="BI638" s="15"/>
      <c r="BJ638" s="15"/>
      <c r="BK638" s="14"/>
    </row>
    <row r="639" spans="1:63" ht="30" customHeight="1" x14ac:dyDescent="0.3">
      <c r="A639" s="14"/>
      <c r="B639" s="14"/>
      <c r="C639" s="14"/>
      <c r="D639" s="14"/>
      <c r="E639" s="15"/>
      <c r="F639" s="15"/>
      <c r="G639" s="15"/>
      <c r="H639" s="15"/>
      <c r="I639" s="15"/>
      <c r="J639" s="15"/>
      <c r="K639" s="15"/>
      <c r="L639" s="15"/>
      <c r="M639" s="14"/>
      <c r="Q639" s="1" t="s">
        <v>584</v>
      </c>
      <c r="AW639" s="11">
        <f t="shared" si="9"/>
        <v>0</v>
      </c>
      <c r="AY639" s="14"/>
      <c r="AZ639" s="14"/>
      <c r="BA639" s="14"/>
      <c r="BB639" s="14"/>
      <c r="BC639" s="15"/>
      <c r="BD639" s="15"/>
      <c r="BE639" s="15"/>
      <c r="BF639" s="15"/>
      <c r="BG639" s="15"/>
      <c r="BH639" s="15"/>
      <c r="BI639" s="15"/>
      <c r="BJ639" s="15"/>
      <c r="BK639" s="14"/>
    </row>
    <row r="640" spans="1:63" ht="30" customHeight="1" x14ac:dyDescent="0.3">
      <c r="A640" s="14"/>
      <c r="B640" s="14"/>
      <c r="C640" s="14"/>
      <c r="D640" s="14"/>
      <c r="E640" s="15"/>
      <c r="F640" s="15"/>
      <c r="G640" s="15"/>
      <c r="H640" s="15"/>
      <c r="I640" s="15"/>
      <c r="J640" s="15"/>
      <c r="K640" s="15"/>
      <c r="L640" s="15"/>
      <c r="M640" s="14"/>
      <c r="Q640" s="1" t="s">
        <v>584</v>
      </c>
      <c r="AW640" s="11">
        <f t="shared" si="9"/>
        <v>0</v>
      </c>
      <c r="AY640" s="14"/>
      <c r="AZ640" s="14"/>
      <c r="BA640" s="14"/>
      <c r="BB640" s="14"/>
      <c r="BC640" s="15"/>
      <c r="BD640" s="15"/>
      <c r="BE640" s="15"/>
      <c r="BF640" s="15"/>
      <c r="BG640" s="15"/>
      <c r="BH640" s="15"/>
      <c r="BI640" s="15"/>
      <c r="BJ640" s="15"/>
      <c r="BK640" s="14"/>
    </row>
    <row r="641" spans="1:63" ht="30" customHeight="1" x14ac:dyDescent="0.3">
      <c r="A641" s="14"/>
      <c r="B641" s="14"/>
      <c r="C641" s="14"/>
      <c r="D641" s="14"/>
      <c r="E641" s="15"/>
      <c r="F641" s="15"/>
      <c r="G641" s="15"/>
      <c r="H641" s="15"/>
      <c r="I641" s="15"/>
      <c r="J641" s="15"/>
      <c r="K641" s="15"/>
      <c r="L641" s="15"/>
      <c r="M641" s="14"/>
      <c r="Q641" s="1" t="s">
        <v>584</v>
      </c>
      <c r="AW641" s="11">
        <f t="shared" si="9"/>
        <v>0</v>
      </c>
      <c r="AY641" s="14"/>
      <c r="AZ641" s="14"/>
      <c r="BA641" s="14"/>
      <c r="BB641" s="14"/>
      <c r="BC641" s="15"/>
      <c r="BD641" s="15"/>
      <c r="BE641" s="15"/>
      <c r="BF641" s="15"/>
      <c r="BG641" s="15"/>
      <c r="BH641" s="15"/>
      <c r="BI641" s="15"/>
      <c r="BJ641" s="15"/>
      <c r="BK641" s="14"/>
    </row>
    <row r="642" spans="1:63" ht="30" customHeight="1" x14ac:dyDescent="0.3">
      <c r="A642" s="14"/>
      <c r="B642" s="14"/>
      <c r="C642" s="14"/>
      <c r="D642" s="14"/>
      <c r="E642" s="15"/>
      <c r="F642" s="15"/>
      <c r="G642" s="15"/>
      <c r="H642" s="15"/>
      <c r="I642" s="15"/>
      <c r="J642" s="15"/>
      <c r="K642" s="15"/>
      <c r="L642" s="15"/>
      <c r="M642" s="14"/>
      <c r="Q642" s="1" t="s">
        <v>584</v>
      </c>
      <c r="AW642" s="11">
        <f t="shared" si="9"/>
        <v>0</v>
      </c>
      <c r="AY642" s="14"/>
      <c r="AZ642" s="14"/>
      <c r="BA642" s="14"/>
      <c r="BB642" s="14"/>
      <c r="BC642" s="15"/>
      <c r="BD642" s="15"/>
      <c r="BE642" s="15"/>
      <c r="BF642" s="15"/>
      <c r="BG642" s="15"/>
      <c r="BH642" s="15"/>
      <c r="BI642" s="15"/>
      <c r="BJ642" s="15"/>
      <c r="BK642" s="14"/>
    </row>
    <row r="643" spans="1:63" ht="30" customHeight="1" x14ac:dyDescent="0.3">
      <c r="A643" s="14"/>
      <c r="B643" s="14"/>
      <c r="C643" s="14"/>
      <c r="D643" s="14"/>
      <c r="E643" s="15"/>
      <c r="F643" s="15"/>
      <c r="G643" s="15"/>
      <c r="H643" s="15"/>
      <c r="I643" s="15"/>
      <c r="J643" s="15"/>
      <c r="K643" s="15"/>
      <c r="L643" s="15"/>
      <c r="M643" s="14"/>
      <c r="Q643" s="1" t="s">
        <v>584</v>
      </c>
      <c r="AW643" s="11">
        <f t="shared" si="9"/>
        <v>0</v>
      </c>
      <c r="AY643" s="14"/>
      <c r="AZ643" s="14"/>
      <c r="BA643" s="14"/>
      <c r="BB643" s="14"/>
      <c r="BC643" s="15"/>
      <c r="BD643" s="15"/>
      <c r="BE643" s="15"/>
      <c r="BF643" s="15"/>
      <c r="BG643" s="15"/>
      <c r="BH643" s="15"/>
      <c r="BI643" s="15"/>
      <c r="BJ643" s="15"/>
      <c r="BK643" s="14"/>
    </row>
    <row r="644" spans="1:63" ht="30" customHeight="1" x14ac:dyDescent="0.3">
      <c r="A644" s="14"/>
      <c r="B644" s="14"/>
      <c r="C644" s="14"/>
      <c r="D644" s="14"/>
      <c r="E644" s="15"/>
      <c r="F644" s="15"/>
      <c r="G644" s="15"/>
      <c r="H644" s="15"/>
      <c r="I644" s="15"/>
      <c r="J644" s="15"/>
      <c r="K644" s="15"/>
      <c r="L644" s="15"/>
      <c r="M644" s="14"/>
      <c r="Q644" s="1" t="s">
        <v>584</v>
      </c>
      <c r="AW644" s="11">
        <f t="shared" si="9"/>
        <v>0</v>
      </c>
      <c r="AY644" s="14"/>
      <c r="AZ644" s="14"/>
      <c r="BA644" s="14"/>
      <c r="BB644" s="14"/>
      <c r="BC644" s="15"/>
      <c r="BD644" s="15"/>
      <c r="BE644" s="15"/>
      <c r="BF644" s="15"/>
      <c r="BG644" s="15"/>
      <c r="BH644" s="15"/>
      <c r="BI644" s="15"/>
      <c r="BJ644" s="15"/>
      <c r="BK644" s="14"/>
    </row>
    <row r="645" spans="1:63" ht="30" customHeight="1" x14ac:dyDescent="0.3">
      <c r="A645" s="14"/>
      <c r="B645" s="14"/>
      <c r="C645" s="14"/>
      <c r="D645" s="14"/>
      <c r="E645" s="15"/>
      <c r="F645" s="15"/>
      <c r="G645" s="15"/>
      <c r="H645" s="15"/>
      <c r="I645" s="15"/>
      <c r="J645" s="15"/>
      <c r="K645" s="15"/>
      <c r="L645" s="15"/>
      <c r="M645" s="14"/>
      <c r="Q645" s="1" t="s">
        <v>584</v>
      </c>
      <c r="AW645" s="11">
        <f t="shared" si="9"/>
        <v>0</v>
      </c>
      <c r="AY645" s="14"/>
      <c r="AZ645" s="14"/>
      <c r="BA645" s="14"/>
      <c r="BB645" s="14"/>
      <c r="BC645" s="15"/>
      <c r="BD645" s="15"/>
      <c r="BE645" s="15"/>
      <c r="BF645" s="15"/>
      <c r="BG645" s="15"/>
      <c r="BH645" s="15"/>
      <c r="BI645" s="15"/>
      <c r="BJ645" s="15"/>
      <c r="BK645" s="14"/>
    </row>
    <row r="646" spans="1:63" ht="30" customHeight="1" x14ac:dyDescent="0.3">
      <c r="A646" s="14"/>
      <c r="B646" s="14"/>
      <c r="C646" s="14"/>
      <c r="D646" s="14"/>
      <c r="E646" s="15"/>
      <c r="F646" s="15"/>
      <c r="G646" s="15"/>
      <c r="H646" s="15"/>
      <c r="I646" s="15"/>
      <c r="J646" s="15"/>
      <c r="K646" s="15"/>
      <c r="L646" s="15"/>
      <c r="M646" s="14"/>
      <c r="Q646" s="1" t="s">
        <v>584</v>
      </c>
      <c r="AW646" s="11">
        <f t="shared" ref="AW646:AW709" si="10">+L646-BJ646</f>
        <v>0</v>
      </c>
      <c r="AY646" s="14"/>
      <c r="AZ646" s="14"/>
      <c r="BA646" s="14"/>
      <c r="BB646" s="14"/>
      <c r="BC646" s="15"/>
      <c r="BD646" s="15"/>
      <c r="BE646" s="15"/>
      <c r="BF646" s="15"/>
      <c r="BG646" s="15"/>
      <c r="BH646" s="15"/>
      <c r="BI646" s="15"/>
      <c r="BJ646" s="15"/>
      <c r="BK646" s="14"/>
    </row>
    <row r="647" spans="1:63" ht="30" customHeight="1" x14ac:dyDescent="0.3">
      <c r="A647" s="16" t="s">
        <v>79</v>
      </c>
      <c r="B647" s="14"/>
      <c r="C647" s="14"/>
      <c r="D647" s="14"/>
      <c r="E647" s="15"/>
      <c r="F647" s="15"/>
      <c r="G647" s="15"/>
      <c r="H647" s="15"/>
      <c r="I647" s="15"/>
      <c r="J647" s="15"/>
      <c r="K647" s="15"/>
      <c r="L647" s="15"/>
      <c r="M647" s="14"/>
      <c r="N647" t="s">
        <v>80</v>
      </c>
      <c r="AW647" s="11">
        <f t="shared" si="10"/>
        <v>0</v>
      </c>
      <c r="AY647" s="16" t="s">
        <v>79</v>
      </c>
      <c r="AZ647" s="14"/>
      <c r="BA647" s="14"/>
      <c r="BB647" s="14"/>
      <c r="BC647" s="15"/>
      <c r="BD647" s="15"/>
      <c r="BE647" s="15"/>
      <c r="BF647" s="15"/>
      <c r="BG647" s="15"/>
      <c r="BH647" s="15"/>
      <c r="BI647" s="15"/>
      <c r="BJ647" s="15"/>
      <c r="BK647" s="14"/>
    </row>
    <row r="648" spans="1:63" ht="30" customHeight="1" x14ac:dyDescent="0.3">
      <c r="A648" s="16" t="s">
        <v>586</v>
      </c>
      <c r="B648" s="16" t="s">
        <v>52</v>
      </c>
      <c r="C648" s="14"/>
      <c r="D648" s="14"/>
      <c r="E648" s="15"/>
      <c r="F648" s="15"/>
      <c r="G648" s="15"/>
      <c r="H648" s="15"/>
      <c r="I648" s="15"/>
      <c r="J648" s="15"/>
      <c r="K648" s="15"/>
      <c r="L648" s="15"/>
      <c r="M648" s="14"/>
      <c r="N648" s="3"/>
      <c r="O648" s="3"/>
      <c r="P648" s="3"/>
      <c r="Q648" s="2" t="s">
        <v>587</v>
      </c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11">
        <f t="shared" si="10"/>
        <v>0</v>
      </c>
      <c r="AY648" s="16" t="s">
        <v>586</v>
      </c>
      <c r="AZ648" s="16" t="s">
        <v>52</v>
      </c>
      <c r="BA648" s="14"/>
      <c r="BB648" s="14"/>
      <c r="BC648" s="15"/>
      <c r="BD648" s="15"/>
      <c r="BE648" s="15"/>
      <c r="BF648" s="15"/>
      <c r="BG648" s="15"/>
      <c r="BH648" s="15"/>
      <c r="BI648" s="15"/>
      <c r="BJ648" s="15"/>
      <c r="BK648" s="14"/>
    </row>
    <row r="649" spans="1:63" ht="30" customHeight="1" x14ac:dyDescent="0.3">
      <c r="A649" s="16" t="s">
        <v>588</v>
      </c>
      <c r="B649" s="16" t="s">
        <v>106</v>
      </c>
      <c r="C649" s="16" t="s">
        <v>70</v>
      </c>
      <c r="D649" s="14"/>
      <c r="E649" s="15"/>
      <c r="F649" s="15"/>
      <c r="G649" s="15"/>
      <c r="H649" s="15"/>
      <c r="I649" s="15"/>
      <c r="J649" s="15"/>
      <c r="K649" s="15"/>
      <c r="L649" s="15"/>
      <c r="M649" s="16" t="s">
        <v>589</v>
      </c>
      <c r="N649" s="2" t="s">
        <v>590</v>
      </c>
      <c r="O649" s="2" t="s">
        <v>52</v>
      </c>
      <c r="P649" s="2" t="s">
        <v>52</v>
      </c>
      <c r="Q649" s="2" t="s">
        <v>587</v>
      </c>
      <c r="R649" s="2" t="s">
        <v>65</v>
      </c>
      <c r="S649" s="2" t="s">
        <v>66</v>
      </c>
      <c r="T649" s="2" t="s">
        <v>66</v>
      </c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2" t="s">
        <v>52</v>
      </c>
      <c r="AS649" s="2" t="s">
        <v>52</v>
      </c>
      <c r="AT649" s="3"/>
      <c r="AU649" s="2" t="s">
        <v>591</v>
      </c>
      <c r="AV649" s="3">
        <v>177</v>
      </c>
      <c r="AW649" s="11">
        <f t="shared" si="10"/>
        <v>0</v>
      </c>
      <c r="AY649" s="16" t="s">
        <v>588</v>
      </c>
      <c r="AZ649" s="16" t="s">
        <v>106</v>
      </c>
      <c r="BA649" s="16" t="s">
        <v>70</v>
      </c>
      <c r="BB649" s="14"/>
      <c r="BC649" s="15"/>
      <c r="BD649" s="15"/>
      <c r="BE649" s="15"/>
      <c r="BF649" s="15"/>
      <c r="BG649" s="15"/>
      <c r="BH649" s="15"/>
      <c r="BI649" s="15"/>
      <c r="BJ649" s="15"/>
      <c r="BK649" s="16"/>
    </row>
    <row r="650" spans="1:63" ht="30" customHeight="1" x14ac:dyDescent="0.3">
      <c r="A650" s="14"/>
      <c r="B650" s="14"/>
      <c r="C650" s="14"/>
      <c r="D650" s="14"/>
      <c r="E650" s="15"/>
      <c r="F650" s="15"/>
      <c r="G650" s="15"/>
      <c r="H650" s="15"/>
      <c r="I650" s="15"/>
      <c r="J650" s="15"/>
      <c r="K650" s="15"/>
      <c r="L650" s="15"/>
      <c r="M650" s="14"/>
      <c r="Q650" s="1" t="s">
        <v>587</v>
      </c>
      <c r="AW650" s="11">
        <f t="shared" si="10"/>
        <v>0</v>
      </c>
      <c r="AY650" s="14"/>
      <c r="AZ650" s="14"/>
      <c r="BA650" s="14"/>
      <c r="BB650" s="14"/>
      <c r="BC650" s="15"/>
      <c r="BD650" s="15"/>
      <c r="BE650" s="15"/>
      <c r="BF650" s="15"/>
      <c r="BG650" s="15"/>
      <c r="BH650" s="15"/>
      <c r="BI650" s="15"/>
      <c r="BJ650" s="15"/>
      <c r="BK650" s="14"/>
    </row>
    <row r="651" spans="1:63" ht="30" customHeight="1" x14ac:dyDescent="0.3">
      <c r="A651" s="14"/>
      <c r="B651" s="14"/>
      <c r="C651" s="14"/>
      <c r="D651" s="14"/>
      <c r="E651" s="15"/>
      <c r="F651" s="15"/>
      <c r="G651" s="15"/>
      <c r="H651" s="15"/>
      <c r="I651" s="15"/>
      <c r="J651" s="15"/>
      <c r="K651" s="15"/>
      <c r="L651" s="15"/>
      <c r="M651" s="14"/>
      <c r="Q651" s="1" t="s">
        <v>587</v>
      </c>
      <c r="AW651" s="11">
        <f t="shared" si="10"/>
        <v>0</v>
      </c>
      <c r="AY651" s="14"/>
      <c r="AZ651" s="14"/>
      <c r="BA651" s="14"/>
      <c r="BB651" s="14"/>
      <c r="BC651" s="15"/>
      <c r="BD651" s="15"/>
      <c r="BE651" s="15"/>
      <c r="BF651" s="15"/>
      <c r="BG651" s="15"/>
      <c r="BH651" s="15"/>
      <c r="BI651" s="15"/>
      <c r="BJ651" s="15"/>
      <c r="BK651" s="14"/>
    </row>
    <row r="652" spans="1:63" ht="30" customHeight="1" x14ac:dyDescent="0.3">
      <c r="A652" s="14"/>
      <c r="B652" s="14"/>
      <c r="C652" s="14"/>
      <c r="D652" s="14"/>
      <c r="E652" s="15"/>
      <c r="F652" s="15"/>
      <c r="G652" s="15"/>
      <c r="H652" s="15"/>
      <c r="I652" s="15"/>
      <c r="J652" s="15"/>
      <c r="K652" s="15"/>
      <c r="L652" s="15"/>
      <c r="M652" s="14"/>
      <c r="Q652" s="1" t="s">
        <v>587</v>
      </c>
      <c r="AW652" s="11">
        <f t="shared" si="10"/>
        <v>0</v>
      </c>
      <c r="AY652" s="14"/>
      <c r="AZ652" s="14"/>
      <c r="BA652" s="14"/>
      <c r="BB652" s="14"/>
      <c r="BC652" s="15"/>
      <c r="BD652" s="15"/>
      <c r="BE652" s="15"/>
      <c r="BF652" s="15"/>
      <c r="BG652" s="15"/>
      <c r="BH652" s="15"/>
      <c r="BI652" s="15"/>
      <c r="BJ652" s="15"/>
      <c r="BK652" s="14"/>
    </row>
    <row r="653" spans="1:63" ht="30" customHeight="1" x14ac:dyDescent="0.3">
      <c r="A653" s="14"/>
      <c r="B653" s="14"/>
      <c r="C653" s="14"/>
      <c r="D653" s="14"/>
      <c r="E653" s="15"/>
      <c r="F653" s="15"/>
      <c r="G653" s="15"/>
      <c r="H653" s="15"/>
      <c r="I653" s="15"/>
      <c r="J653" s="15"/>
      <c r="K653" s="15"/>
      <c r="L653" s="15"/>
      <c r="M653" s="14"/>
      <c r="Q653" s="1" t="s">
        <v>587</v>
      </c>
      <c r="AW653" s="11">
        <f t="shared" si="10"/>
        <v>0</v>
      </c>
      <c r="AY653" s="14"/>
      <c r="AZ653" s="14"/>
      <c r="BA653" s="14"/>
      <c r="BB653" s="14"/>
      <c r="BC653" s="15"/>
      <c r="BD653" s="15"/>
      <c r="BE653" s="15"/>
      <c r="BF653" s="15"/>
      <c r="BG653" s="15"/>
      <c r="BH653" s="15"/>
      <c r="BI653" s="15"/>
      <c r="BJ653" s="15"/>
      <c r="BK653" s="14"/>
    </row>
    <row r="654" spans="1:63" ht="30" customHeight="1" x14ac:dyDescent="0.3">
      <c r="A654" s="14"/>
      <c r="B654" s="14"/>
      <c r="C654" s="14"/>
      <c r="D654" s="14"/>
      <c r="E654" s="15"/>
      <c r="F654" s="15"/>
      <c r="G654" s="15"/>
      <c r="H654" s="15"/>
      <c r="I654" s="15"/>
      <c r="J654" s="15"/>
      <c r="K654" s="15"/>
      <c r="L654" s="15"/>
      <c r="M654" s="14"/>
      <c r="Q654" s="1" t="s">
        <v>587</v>
      </c>
      <c r="AW654" s="11">
        <f t="shared" si="10"/>
        <v>0</v>
      </c>
      <c r="AY654" s="14"/>
      <c r="AZ654" s="14"/>
      <c r="BA654" s="14"/>
      <c r="BB654" s="14"/>
      <c r="BC654" s="15"/>
      <c r="BD654" s="15"/>
      <c r="BE654" s="15"/>
      <c r="BF654" s="15"/>
      <c r="BG654" s="15"/>
      <c r="BH654" s="15"/>
      <c r="BI654" s="15"/>
      <c r="BJ654" s="15"/>
      <c r="BK654" s="14"/>
    </row>
    <row r="655" spans="1:63" ht="30" customHeight="1" x14ac:dyDescent="0.3">
      <c r="A655" s="14"/>
      <c r="B655" s="14"/>
      <c r="C655" s="14"/>
      <c r="D655" s="14"/>
      <c r="E655" s="15"/>
      <c r="F655" s="15"/>
      <c r="G655" s="15"/>
      <c r="H655" s="15"/>
      <c r="I655" s="15"/>
      <c r="J655" s="15"/>
      <c r="K655" s="15"/>
      <c r="L655" s="15"/>
      <c r="M655" s="14"/>
      <c r="Q655" s="1" t="s">
        <v>587</v>
      </c>
      <c r="AW655" s="11">
        <f t="shared" si="10"/>
        <v>0</v>
      </c>
      <c r="AY655" s="14"/>
      <c r="AZ655" s="14"/>
      <c r="BA655" s="14"/>
      <c r="BB655" s="14"/>
      <c r="BC655" s="15"/>
      <c r="BD655" s="15"/>
      <c r="BE655" s="15"/>
      <c r="BF655" s="15"/>
      <c r="BG655" s="15"/>
      <c r="BH655" s="15"/>
      <c r="BI655" s="15"/>
      <c r="BJ655" s="15"/>
      <c r="BK655" s="14"/>
    </row>
    <row r="656" spans="1:63" ht="30" customHeight="1" x14ac:dyDescent="0.3">
      <c r="A656" s="14"/>
      <c r="B656" s="14"/>
      <c r="C656" s="14"/>
      <c r="D656" s="14"/>
      <c r="E656" s="15"/>
      <c r="F656" s="15"/>
      <c r="G656" s="15"/>
      <c r="H656" s="15"/>
      <c r="I656" s="15"/>
      <c r="J656" s="15"/>
      <c r="K656" s="15"/>
      <c r="L656" s="15"/>
      <c r="M656" s="14"/>
      <c r="Q656" s="1" t="s">
        <v>587</v>
      </c>
      <c r="AW656" s="11">
        <f t="shared" si="10"/>
        <v>0</v>
      </c>
      <c r="AY656" s="14"/>
      <c r="AZ656" s="14"/>
      <c r="BA656" s="14"/>
      <c r="BB656" s="14"/>
      <c r="BC656" s="15"/>
      <c r="BD656" s="15"/>
      <c r="BE656" s="15"/>
      <c r="BF656" s="15"/>
      <c r="BG656" s="15"/>
      <c r="BH656" s="15"/>
      <c r="BI656" s="15"/>
      <c r="BJ656" s="15"/>
      <c r="BK656" s="14"/>
    </row>
    <row r="657" spans="1:63" ht="30" customHeight="1" x14ac:dyDescent="0.3">
      <c r="A657" s="14"/>
      <c r="B657" s="14"/>
      <c r="C657" s="14"/>
      <c r="D657" s="14"/>
      <c r="E657" s="15"/>
      <c r="F657" s="15"/>
      <c r="G657" s="15"/>
      <c r="H657" s="15"/>
      <c r="I657" s="15"/>
      <c r="J657" s="15"/>
      <c r="K657" s="15"/>
      <c r="L657" s="15"/>
      <c r="M657" s="14"/>
      <c r="Q657" s="1" t="s">
        <v>587</v>
      </c>
      <c r="AW657" s="11">
        <f t="shared" si="10"/>
        <v>0</v>
      </c>
      <c r="AY657" s="14"/>
      <c r="AZ657" s="14"/>
      <c r="BA657" s="14"/>
      <c r="BB657" s="14"/>
      <c r="BC657" s="15"/>
      <c r="BD657" s="15"/>
      <c r="BE657" s="15"/>
      <c r="BF657" s="15"/>
      <c r="BG657" s="15"/>
      <c r="BH657" s="15"/>
      <c r="BI657" s="15"/>
      <c r="BJ657" s="15"/>
      <c r="BK657" s="14"/>
    </row>
    <row r="658" spans="1:63" ht="30" customHeight="1" x14ac:dyDescent="0.3">
      <c r="A658" s="14"/>
      <c r="B658" s="14"/>
      <c r="C658" s="14"/>
      <c r="D658" s="14"/>
      <c r="E658" s="15"/>
      <c r="F658" s="15"/>
      <c r="G658" s="15"/>
      <c r="H658" s="15"/>
      <c r="I658" s="15"/>
      <c r="J658" s="15"/>
      <c r="K658" s="15"/>
      <c r="L658" s="15"/>
      <c r="M658" s="14"/>
      <c r="Q658" s="1" t="s">
        <v>587</v>
      </c>
      <c r="AW658" s="11">
        <f t="shared" si="10"/>
        <v>0</v>
      </c>
      <c r="AY658" s="14"/>
      <c r="AZ658" s="14"/>
      <c r="BA658" s="14"/>
      <c r="BB658" s="14"/>
      <c r="BC658" s="15"/>
      <c r="BD658" s="15"/>
      <c r="BE658" s="15"/>
      <c r="BF658" s="15"/>
      <c r="BG658" s="15"/>
      <c r="BH658" s="15"/>
      <c r="BI658" s="15"/>
      <c r="BJ658" s="15"/>
      <c r="BK658" s="14"/>
    </row>
    <row r="659" spans="1:63" ht="30" customHeight="1" x14ac:dyDescent="0.3">
      <c r="A659" s="14"/>
      <c r="B659" s="14"/>
      <c r="C659" s="14"/>
      <c r="D659" s="14"/>
      <c r="E659" s="15"/>
      <c r="F659" s="15"/>
      <c r="G659" s="15"/>
      <c r="H659" s="15"/>
      <c r="I659" s="15"/>
      <c r="J659" s="15"/>
      <c r="K659" s="15"/>
      <c r="L659" s="15"/>
      <c r="M659" s="14"/>
      <c r="Q659" s="1" t="s">
        <v>587</v>
      </c>
      <c r="AW659" s="11">
        <f t="shared" si="10"/>
        <v>0</v>
      </c>
      <c r="AY659" s="14"/>
      <c r="AZ659" s="14"/>
      <c r="BA659" s="14"/>
      <c r="BB659" s="14"/>
      <c r="BC659" s="15"/>
      <c r="BD659" s="15"/>
      <c r="BE659" s="15"/>
      <c r="BF659" s="15"/>
      <c r="BG659" s="15"/>
      <c r="BH659" s="15"/>
      <c r="BI659" s="15"/>
      <c r="BJ659" s="15"/>
      <c r="BK659" s="14"/>
    </row>
    <row r="660" spans="1:63" ht="30" customHeight="1" x14ac:dyDescent="0.3">
      <c r="A660" s="14"/>
      <c r="B660" s="14"/>
      <c r="C660" s="14"/>
      <c r="D660" s="14"/>
      <c r="E660" s="15"/>
      <c r="F660" s="15"/>
      <c r="G660" s="15"/>
      <c r="H660" s="15"/>
      <c r="I660" s="15"/>
      <c r="J660" s="15"/>
      <c r="K660" s="15"/>
      <c r="L660" s="15"/>
      <c r="M660" s="14"/>
      <c r="Q660" s="1" t="s">
        <v>587</v>
      </c>
      <c r="AW660" s="11">
        <f t="shared" si="10"/>
        <v>0</v>
      </c>
      <c r="AY660" s="14"/>
      <c r="AZ660" s="14"/>
      <c r="BA660" s="14"/>
      <c r="BB660" s="14"/>
      <c r="BC660" s="15"/>
      <c r="BD660" s="15"/>
      <c r="BE660" s="15"/>
      <c r="BF660" s="15"/>
      <c r="BG660" s="15"/>
      <c r="BH660" s="15"/>
      <c r="BI660" s="15"/>
      <c r="BJ660" s="15"/>
      <c r="BK660" s="14"/>
    </row>
    <row r="661" spans="1:63" ht="30" customHeight="1" x14ac:dyDescent="0.3">
      <c r="A661" s="14"/>
      <c r="B661" s="14"/>
      <c r="C661" s="14"/>
      <c r="D661" s="14"/>
      <c r="E661" s="15"/>
      <c r="F661" s="15"/>
      <c r="G661" s="15"/>
      <c r="H661" s="15"/>
      <c r="I661" s="15"/>
      <c r="J661" s="15"/>
      <c r="K661" s="15"/>
      <c r="L661" s="15"/>
      <c r="M661" s="14"/>
      <c r="Q661" s="1" t="s">
        <v>587</v>
      </c>
      <c r="AW661" s="11">
        <f t="shared" si="10"/>
        <v>0</v>
      </c>
      <c r="AY661" s="14"/>
      <c r="AZ661" s="14"/>
      <c r="BA661" s="14"/>
      <c r="BB661" s="14"/>
      <c r="BC661" s="15"/>
      <c r="BD661" s="15"/>
      <c r="BE661" s="15"/>
      <c r="BF661" s="15"/>
      <c r="BG661" s="15"/>
      <c r="BH661" s="15"/>
      <c r="BI661" s="15"/>
      <c r="BJ661" s="15"/>
      <c r="BK661" s="14"/>
    </row>
    <row r="662" spans="1:63" ht="30" customHeight="1" x14ac:dyDescent="0.3">
      <c r="A662" s="14"/>
      <c r="B662" s="14"/>
      <c r="C662" s="14"/>
      <c r="D662" s="14"/>
      <c r="E662" s="15"/>
      <c r="F662" s="15"/>
      <c r="G662" s="15"/>
      <c r="H662" s="15"/>
      <c r="I662" s="15"/>
      <c r="J662" s="15"/>
      <c r="K662" s="15"/>
      <c r="L662" s="15"/>
      <c r="M662" s="14"/>
      <c r="Q662" s="1" t="s">
        <v>587</v>
      </c>
      <c r="AW662" s="11">
        <f t="shared" si="10"/>
        <v>0</v>
      </c>
      <c r="AY662" s="14"/>
      <c r="AZ662" s="14"/>
      <c r="BA662" s="14"/>
      <c r="BB662" s="14"/>
      <c r="BC662" s="15"/>
      <c r="BD662" s="15"/>
      <c r="BE662" s="15"/>
      <c r="BF662" s="15"/>
      <c r="BG662" s="15"/>
      <c r="BH662" s="15"/>
      <c r="BI662" s="15"/>
      <c r="BJ662" s="15"/>
      <c r="BK662" s="14"/>
    </row>
    <row r="663" spans="1:63" ht="30" customHeight="1" x14ac:dyDescent="0.3">
      <c r="A663" s="14"/>
      <c r="B663" s="14"/>
      <c r="C663" s="14"/>
      <c r="D663" s="14"/>
      <c r="E663" s="15"/>
      <c r="F663" s="15"/>
      <c r="G663" s="15"/>
      <c r="H663" s="15"/>
      <c r="I663" s="15"/>
      <c r="J663" s="15"/>
      <c r="K663" s="15"/>
      <c r="L663" s="15"/>
      <c r="M663" s="14"/>
      <c r="Q663" s="1" t="s">
        <v>587</v>
      </c>
      <c r="AW663" s="11">
        <f t="shared" si="10"/>
        <v>0</v>
      </c>
      <c r="AY663" s="14"/>
      <c r="AZ663" s="14"/>
      <c r="BA663" s="14"/>
      <c r="BB663" s="14"/>
      <c r="BC663" s="15"/>
      <c r="BD663" s="15"/>
      <c r="BE663" s="15"/>
      <c r="BF663" s="15"/>
      <c r="BG663" s="15"/>
      <c r="BH663" s="15"/>
      <c r="BI663" s="15"/>
      <c r="BJ663" s="15"/>
      <c r="BK663" s="14"/>
    </row>
    <row r="664" spans="1:63" ht="30" customHeight="1" x14ac:dyDescent="0.3">
      <c r="A664" s="14"/>
      <c r="B664" s="14"/>
      <c r="C664" s="14"/>
      <c r="D664" s="14"/>
      <c r="E664" s="15"/>
      <c r="F664" s="15"/>
      <c r="G664" s="15"/>
      <c r="H664" s="15"/>
      <c r="I664" s="15"/>
      <c r="J664" s="15"/>
      <c r="K664" s="15"/>
      <c r="L664" s="15"/>
      <c r="M664" s="14"/>
      <c r="Q664" s="1" t="s">
        <v>587</v>
      </c>
      <c r="AW664" s="11">
        <f t="shared" si="10"/>
        <v>0</v>
      </c>
      <c r="AY664" s="14"/>
      <c r="AZ664" s="14"/>
      <c r="BA664" s="14"/>
      <c r="BB664" s="14"/>
      <c r="BC664" s="15"/>
      <c r="BD664" s="15"/>
      <c r="BE664" s="15"/>
      <c r="BF664" s="15"/>
      <c r="BG664" s="15"/>
      <c r="BH664" s="15"/>
      <c r="BI664" s="15"/>
      <c r="BJ664" s="15"/>
      <c r="BK664" s="14"/>
    </row>
    <row r="665" spans="1:63" ht="30" customHeight="1" x14ac:dyDescent="0.3">
      <c r="A665" s="14"/>
      <c r="B665" s="14"/>
      <c r="C665" s="14"/>
      <c r="D665" s="14"/>
      <c r="E665" s="15"/>
      <c r="F665" s="15"/>
      <c r="G665" s="15"/>
      <c r="H665" s="15"/>
      <c r="I665" s="15"/>
      <c r="J665" s="15"/>
      <c r="K665" s="15"/>
      <c r="L665" s="15"/>
      <c r="M665" s="14"/>
      <c r="Q665" s="1" t="s">
        <v>587</v>
      </c>
      <c r="AW665" s="11">
        <f t="shared" si="10"/>
        <v>0</v>
      </c>
      <c r="AY665" s="14"/>
      <c r="AZ665" s="14"/>
      <c r="BA665" s="14"/>
      <c r="BB665" s="14"/>
      <c r="BC665" s="15"/>
      <c r="BD665" s="15"/>
      <c r="BE665" s="15"/>
      <c r="BF665" s="15"/>
      <c r="BG665" s="15"/>
      <c r="BH665" s="15"/>
      <c r="BI665" s="15"/>
      <c r="BJ665" s="15"/>
      <c r="BK665" s="14"/>
    </row>
    <row r="666" spans="1:63" ht="30" customHeight="1" x14ac:dyDescent="0.3">
      <c r="A666" s="14"/>
      <c r="B666" s="14"/>
      <c r="C666" s="14"/>
      <c r="D666" s="14"/>
      <c r="E666" s="15"/>
      <c r="F666" s="15"/>
      <c r="G666" s="15"/>
      <c r="H666" s="15"/>
      <c r="I666" s="15"/>
      <c r="J666" s="15"/>
      <c r="K666" s="15"/>
      <c r="L666" s="15"/>
      <c r="M666" s="14"/>
      <c r="Q666" s="1" t="s">
        <v>587</v>
      </c>
      <c r="AW666" s="11">
        <f t="shared" si="10"/>
        <v>0</v>
      </c>
      <c r="AY666" s="14"/>
      <c r="AZ666" s="14"/>
      <c r="BA666" s="14"/>
      <c r="BB666" s="14"/>
      <c r="BC666" s="15"/>
      <c r="BD666" s="15"/>
      <c r="BE666" s="15"/>
      <c r="BF666" s="15"/>
      <c r="BG666" s="15"/>
      <c r="BH666" s="15"/>
      <c r="BI666" s="15"/>
      <c r="BJ666" s="15"/>
      <c r="BK666" s="14"/>
    </row>
    <row r="667" spans="1:63" ht="30" customHeight="1" x14ac:dyDescent="0.3">
      <c r="A667" s="14"/>
      <c r="B667" s="14"/>
      <c r="C667" s="14"/>
      <c r="D667" s="14"/>
      <c r="E667" s="15"/>
      <c r="F667" s="15"/>
      <c r="G667" s="15"/>
      <c r="H667" s="15"/>
      <c r="I667" s="15"/>
      <c r="J667" s="15"/>
      <c r="K667" s="15"/>
      <c r="L667" s="15"/>
      <c r="M667" s="14"/>
      <c r="Q667" s="1" t="s">
        <v>587</v>
      </c>
      <c r="AW667" s="11">
        <f t="shared" si="10"/>
        <v>0</v>
      </c>
      <c r="AY667" s="14"/>
      <c r="AZ667" s="14"/>
      <c r="BA667" s="14"/>
      <c r="BB667" s="14"/>
      <c r="BC667" s="15"/>
      <c r="BD667" s="15"/>
      <c r="BE667" s="15"/>
      <c r="BF667" s="15"/>
      <c r="BG667" s="15"/>
      <c r="BH667" s="15"/>
      <c r="BI667" s="15"/>
      <c r="BJ667" s="15"/>
      <c r="BK667" s="14"/>
    </row>
    <row r="668" spans="1:63" ht="30" customHeight="1" x14ac:dyDescent="0.3">
      <c r="A668" s="14"/>
      <c r="B668" s="14"/>
      <c r="C668" s="14"/>
      <c r="D668" s="14"/>
      <c r="E668" s="15"/>
      <c r="F668" s="15"/>
      <c r="G668" s="15"/>
      <c r="H668" s="15"/>
      <c r="I668" s="15"/>
      <c r="J668" s="15"/>
      <c r="K668" s="15"/>
      <c r="L668" s="15"/>
      <c r="M668" s="14"/>
      <c r="Q668" s="1" t="s">
        <v>587</v>
      </c>
      <c r="AW668" s="11">
        <f t="shared" si="10"/>
        <v>0</v>
      </c>
      <c r="AY668" s="14"/>
      <c r="AZ668" s="14"/>
      <c r="BA668" s="14"/>
      <c r="BB668" s="14"/>
      <c r="BC668" s="15"/>
      <c r="BD668" s="15"/>
      <c r="BE668" s="15"/>
      <c r="BF668" s="15"/>
      <c r="BG668" s="15"/>
      <c r="BH668" s="15"/>
      <c r="BI668" s="15"/>
      <c r="BJ668" s="15"/>
      <c r="BK668" s="14"/>
    </row>
    <row r="669" spans="1:63" ht="30" customHeight="1" x14ac:dyDescent="0.3">
      <c r="A669" s="14"/>
      <c r="B669" s="14"/>
      <c r="C669" s="14"/>
      <c r="D669" s="14"/>
      <c r="E669" s="15"/>
      <c r="F669" s="15"/>
      <c r="G669" s="15"/>
      <c r="H669" s="15"/>
      <c r="I669" s="15"/>
      <c r="J669" s="15"/>
      <c r="K669" s="15"/>
      <c r="L669" s="15"/>
      <c r="M669" s="14"/>
      <c r="Q669" s="1" t="s">
        <v>587</v>
      </c>
      <c r="AW669" s="11">
        <f t="shared" si="10"/>
        <v>0</v>
      </c>
      <c r="AY669" s="14"/>
      <c r="AZ669" s="14"/>
      <c r="BA669" s="14"/>
      <c r="BB669" s="14"/>
      <c r="BC669" s="15"/>
      <c r="BD669" s="15"/>
      <c r="BE669" s="15"/>
      <c r="BF669" s="15"/>
      <c r="BG669" s="15"/>
      <c r="BH669" s="15"/>
      <c r="BI669" s="15"/>
      <c r="BJ669" s="15"/>
      <c r="BK669" s="14"/>
    </row>
    <row r="670" spans="1:63" ht="30" customHeight="1" x14ac:dyDescent="0.3">
      <c r="A670" s="16" t="s">
        <v>79</v>
      </c>
      <c r="B670" s="14"/>
      <c r="C670" s="14"/>
      <c r="D670" s="14"/>
      <c r="E670" s="15"/>
      <c r="F670" s="15"/>
      <c r="G670" s="15"/>
      <c r="H670" s="15"/>
      <c r="I670" s="15"/>
      <c r="J670" s="15"/>
      <c r="K670" s="15"/>
      <c r="L670" s="15"/>
      <c r="M670" s="14"/>
      <c r="N670" t="s">
        <v>80</v>
      </c>
      <c r="AW670" s="11">
        <f t="shared" si="10"/>
        <v>0</v>
      </c>
      <c r="AY670" s="16" t="s">
        <v>79</v>
      </c>
      <c r="AZ670" s="14"/>
      <c r="BA670" s="14"/>
      <c r="BB670" s="14"/>
      <c r="BC670" s="15"/>
      <c r="BD670" s="15"/>
      <c r="BE670" s="15"/>
      <c r="BF670" s="15"/>
      <c r="BG670" s="15"/>
      <c r="BH670" s="15"/>
      <c r="BI670" s="15"/>
      <c r="BJ670" s="15"/>
      <c r="BK670" s="14"/>
    </row>
    <row r="671" spans="1:63" ht="30" customHeight="1" x14ac:dyDescent="0.3">
      <c r="A671" s="16" t="s">
        <v>592</v>
      </c>
      <c r="B671" s="16" t="s">
        <v>52</v>
      </c>
      <c r="C671" s="14"/>
      <c r="D671" s="14"/>
      <c r="E671" s="15"/>
      <c r="F671" s="15"/>
      <c r="G671" s="15"/>
      <c r="H671" s="15"/>
      <c r="I671" s="15"/>
      <c r="J671" s="15"/>
      <c r="K671" s="15"/>
      <c r="L671" s="15"/>
      <c r="M671" s="14"/>
      <c r="N671" s="3"/>
      <c r="O671" s="3"/>
      <c r="P671" s="3"/>
      <c r="Q671" s="2" t="s">
        <v>593</v>
      </c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11">
        <f t="shared" si="10"/>
        <v>0</v>
      </c>
      <c r="AY671" s="16" t="s">
        <v>592</v>
      </c>
      <c r="AZ671" s="16" t="s">
        <v>52</v>
      </c>
      <c r="BA671" s="14"/>
      <c r="BB671" s="14"/>
      <c r="BC671" s="15"/>
      <c r="BD671" s="15"/>
      <c r="BE671" s="15"/>
      <c r="BF671" s="15"/>
      <c r="BG671" s="15"/>
      <c r="BH671" s="15"/>
      <c r="BI671" s="15"/>
      <c r="BJ671" s="15"/>
      <c r="BK671" s="14"/>
    </row>
    <row r="672" spans="1:63" ht="30" customHeight="1" x14ac:dyDescent="0.3">
      <c r="A672" s="16" t="s">
        <v>594</v>
      </c>
      <c r="B672" s="16" t="s">
        <v>595</v>
      </c>
      <c r="C672" s="16" t="s">
        <v>189</v>
      </c>
      <c r="D672" s="14"/>
      <c r="E672" s="15"/>
      <c r="F672" s="15"/>
      <c r="G672" s="15"/>
      <c r="H672" s="15"/>
      <c r="I672" s="15"/>
      <c r="J672" s="15"/>
      <c r="K672" s="15"/>
      <c r="L672" s="15"/>
      <c r="M672" s="16" t="s">
        <v>596</v>
      </c>
      <c r="N672" s="2" t="s">
        <v>597</v>
      </c>
      <c r="O672" s="2" t="s">
        <v>52</v>
      </c>
      <c r="P672" s="2" t="s">
        <v>52</v>
      </c>
      <c r="Q672" s="2" t="s">
        <v>593</v>
      </c>
      <c r="R672" s="2" t="s">
        <v>65</v>
      </c>
      <c r="S672" s="2" t="s">
        <v>66</v>
      </c>
      <c r="T672" s="2" t="s">
        <v>66</v>
      </c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2" t="s">
        <v>52</v>
      </c>
      <c r="AS672" s="2" t="s">
        <v>52</v>
      </c>
      <c r="AT672" s="3"/>
      <c r="AU672" s="2" t="s">
        <v>598</v>
      </c>
      <c r="AV672" s="3">
        <v>179</v>
      </c>
      <c r="AW672" s="11">
        <f t="shared" si="10"/>
        <v>0</v>
      </c>
      <c r="AY672" s="16" t="s">
        <v>594</v>
      </c>
      <c r="AZ672" s="16" t="s">
        <v>595</v>
      </c>
      <c r="BA672" s="16" t="s">
        <v>189</v>
      </c>
      <c r="BB672" s="14"/>
      <c r="BC672" s="15"/>
      <c r="BD672" s="15"/>
      <c r="BE672" s="15"/>
      <c r="BF672" s="15"/>
      <c r="BG672" s="15"/>
      <c r="BH672" s="15"/>
      <c r="BI672" s="15"/>
      <c r="BJ672" s="15"/>
      <c r="BK672" s="16"/>
    </row>
    <row r="673" spans="1:63" ht="30" customHeight="1" x14ac:dyDescent="0.3">
      <c r="A673" s="14"/>
      <c r="B673" s="14"/>
      <c r="C673" s="14"/>
      <c r="D673" s="14"/>
      <c r="E673" s="15"/>
      <c r="F673" s="15"/>
      <c r="G673" s="15"/>
      <c r="H673" s="15"/>
      <c r="I673" s="15"/>
      <c r="J673" s="15"/>
      <c r="K673" s="15"/>
      <c r="L673" s="15"/>
      <c r="M673" s="14"/>
      <c r="Q673" s="1" t="s">
        <v>593</v>
      </c>
      <c r="AW673" s="11">
        <f t="shared" si="10"/>
        <v>0</v>
      </c>
      <c r="AY673" s="14"/>
      <c r="AZ673" s="14"/>
      <c r="BA673" s="14"/>
      <c r="BB673" s="14"/>
      <c r="BC673" s="15"/>
      <c r="BD673" s="15"/>
      <c r="BE673" s="15"/>
      <c r="BF673" s="15"/>
      <c r="BG673" s="15"/>
      <c r="BH673" s="15"/>
      <c r="BI673" s="15"/>
      <c r="BJ673" s="15"/>
      <c r="BK673" s="14"/>
    </row>
    <row r="674" spans="1:63" ht="30" customHeight="1" x14ac:dyDescent="0.3">
      <c r="A674" s="14"/>
      <c r="B674" s="14"/>
      <c r="C674" s="14"/>
      <c r="D674" s="14"/>
      <c r="E674" s="15"/>
      <c r="F674" s="15"/>
      <c r="G674" s="15"/>
      <c r="H674" s="15"/>
      <c r="I674" s="15"/>
      <c r="J674" s="15"/>
      <c r="K674" s="15"/>
      <c r="L674" s="15"/>
      <c r="M674" s="14"/>
      <c r="Q674" s="1" t="s">
        <v>593</v>
      </c>
      <c r="AW674" s="11">
        <f t="shared" si="10"/>
        <v>0</v>
      </c>
      <c r="AY674" s="14"/>
      <c r="AZ674" s="14"/>
      <c r="BA674" s="14"/>
      <c r="BB674" s="14"/>
      <c r="BC674" s="15"/>
      <c r="BD674" s="15"/>
      <c r="BE674" s="15"/>
      <c r="BF674" s="15"/>
      <c r="BG674" s="15"/>
      <c r="BH674" s="15"/>
      <c r="BI674" s="15"/>
      <c r="BJ674" s="15"/>
      <c r="BK674" s="14"/>
    </row>
    <row r="675" spans="1:63" ht="30" customHeight="1" x14ac:dyDescent="0.3">
      <c r="A675" s="14"/>
      <c r="B675" s="14"/>
      <c r="C675" s="14"/>
      <c r="D675" s="14"/>
      <c r="E675" s="15"/>
      <c r="F675" s="15"/>
      <c r="G675" s="15"/>
      <c r="H675" s="15"/>
      <c r="I675" s="15"/>
      <c r="J675" s="15"/>
      <c r="K675" s="15"/>
      <c r="L675" s="15"/>
      <c r="M675" s="14"/>
      <c r="Q675" s="1" t="s">
        <v>593</v>
      </c>
      <c r="AW675" s="11">
        <f t="shared" si="10"/>
        <v>0</v>
      </c>
      <c r="AY675" s="14"/>
      <c r="AZ675" s="14"/>
      <c r="BA675" s="14"/>
      <c r="BB675" s="14"/>
      <c r="BC675" s="15"/>
      <c r="BD675" s="15"/>
      <c r="BE675" s="15"/>
      <c r="BF675" s="15"/>
      <c r="BG675" s="15"/>
      <c r="BH675" s="15"/>
      <c r="BI675" s="15"/>
      <c r="BJ675" s="15"/>
      <c r="BK675" s="14"/>
    </row>
    <row r="676" spans="1:63" ht="30" customHeight="1" x14ac:dyDescent="0.3">
      <c r="A676" s="14"/>
      <c r="B676" s="14"/>
      <c r="C676" s="14"/>
      <c r="D676" s="14"/>
      <c r="E676" s="15"/>
      <c r="F676" s="15"/>
      <c r="G676" s="15"/>
      <c r="H676" s="15"/>
      <c r="I676" s="15"/>
      <c r="J676" s="15"/>
      <c r="K676" s="15"/>
      <c r="L676" s="15"/>
      <c r="M676" s="14"/>
      <c r="Q676" s="1" t="s">
        <v>593</v>
      </c>
      <c r="AW676" s="11">
        <f t="shared" si="10"/>
        <v>0</v>
      </c>
      <c r="AY676" s="14"/>
      <c r="AZ676" s="14"/>
      <c r="BA676" s="14"/>
      <c r="BB676" s="14"/>
      <c r="BC676" s="15"/>
      <c r="BD676" s="15"/>
      <c r="BE676" s="15"/>
      <c r="BF676" s="15"/>
      <c r="BG676" s="15"/>
      <c r="BH676" s="15"/>
      <c r="BI676" s="15"/>
      <c r="BJ676" s="15"/>
      <c r="BK676" s="14"/>
    </row>
    <row r="677" spans="1:63" ht="30" customHeight="1" x14ac:dyDescent="0.3">
      <c r="A677" s="14"/>
      <c r="B677" s="14"/>
      <c r="C677" s="14"/>
      <c r="D677" s="14"/>
      <c r="E677" s="15"/>
      <c r="F677" s="15"/>
      <c r="G677" s="15"/>
      <c r="H677" s="15"/>
      <c r="I677" s="15"/>
      <c r="J677" s="15"/>
      <c r="K677" s="15"/>
      <c r="L677" s="15"/>
      <c r="M677" s="14"/>
      <c r="Q677" s="1" t="s">
        <v>593</v>
      </c>
      <c r="AW677" s="11">
        <f t="shared" si="10"/>
        <v>0</v>
      </c>
      <c r="AY677" s="14"/>
      <c r="AZ677" s="14"/>
      <c r="BA677" s="14"/>
      <c r="BB677" s="14"/>
      <c r="BC677" s="15"/>
      <c r="BD677" s="15"/>
      <c r="BE677" s="15"/>
      <c r="BF677" s="15"/>
      <c r="BG677" s="15"/>
      <c r="BH677" s="15"/>
      <c r="BI677" s="15"/>
      <c r="BJ677" s="15"/>
      <c r="BK677" s="14"/>
    </row>
    <row r="678" spans="1:63" ht="30" customHeight="1" x14ac:dyDescent="0.3">
      <c r="A678" s="14"/>
      <c r="B678" s="14"/>
      <c r="C678" s="14"/>
      <c r="D678" s="14"/>
      <c r="E678" s="15"/>
      <c r="F678" s="15"/>
      <c r="G678" s="15"/>
      <c r="H678" s="15"/>
      <c r="I678" s="15"/>
      <c r="J678" s="15"/>
      <c r="K678" s="15"/>
      <c r="L678" s="15"/>
      <c r="M678" s="14"/>
      <c r="Q678" s="1" t="s">
        <v>593</v>
      </c>
      <c r="AW678" s="11">
        <f t="shared" si="10"/>
        <v>0</v>
      </c>
      <c r="AY678" s="14"/>
      <c r="AZ678" s="14"/>
      <c r="BA678" s="14"/>
      <c r="BB678" s="14"/>
      <c r="BC678" s="15"/>
      <c r="BD678" s="15"/>
      <c r="BE678" s="15"/>
      <c r="BF678" s="15"/>
      <c r="BG678" s="15"/>
      <c r="BH678" s="15"/>
      <c r="BI678" s="15"/>
      <c r="BJ678" s="15"/>
      <c r="BK678" s="14"/>
    </row>
    <row r="679" spans="1:63" ht="30" customHeight="1" x14ac:dyDescent="0.3">
      <c r="A679" s="14"/>
      <c r="B679" s="14"/>
      <c r="C679" s="14"/>
      <c r="D679" s="14"/>
      <c r="E679" s="15"/>
      <c r="F679" s="15"/>
      <c r="G679" s="15"/>
      <c r="H679" s="15"/>
      <c r="I679" s="15"/>
      <c r="J679" s="15"/>
      <c r="K679" s="15"/>
      <c r="L679" s="15"/>
      <c r="M679" s="14"/>
      <c r="Q679" s="1" t="s">
        <v>593</v>
      </c>
      <c r="AW679" s="11">
        <f t="shared" si="10"/>
        <v>0</v>
      </c>
      <c r="AY679" s="14"/>
      <c r="AZ679" s="14"/>
      <c r="BA679" s="14"/>
      <c r="BB679" s="14"/>
      <c r="BC679" s="15"/>
      <c r="BD679" s="15"/>
      <c r="BE679" s="15"/>
      <c r="BF679" s="15"/>
      <c r="BG679" s="15"/>
      <c r="BH679" s="15"/>
      <c r="BI679" s="15"/>
      <c r="BJ679" s="15"/>
      <c r="BK679" s="14"/>
    </row>
    <row r="680" spans="1:63" ht="30" customHeight="1" x14ac:dyDescent="0.3">
      <c r="A680" s="14"/>
      <c r="B680" s="14"/>
      <c r="C680" s="14"/>
      <c r="D680" s="14"/>
      <c r="E680" s="15"/>
      <c r="F680" s="15"/>
      <c r="G680" s="15"/>
      <c r="H680" s="15"/>
      <c r="I680" s="15"/>
      <c r="J680" s="15"/>
      <c r="K680" s="15"/>
      <c r="L680" s="15"/>
      <c r="M680" s="14"/>
      <c r="Q680" s="1" t="s">
        <v>593</v>
      </c>
      <c r="AW680" s="11">
        <f t="shared" si="10"/>
        <v>0</v>
      </c>
      <c r="AY680" s="14"/>
      <c r="AZ680" s="14"/>
      <c r="BA680" s="14"/>
      <c r="BB680" s="14"/>
      <c r="BC680" s="15"/>
      <c r="BD680" s="15"/>
      <c r="BE680" s="15"/>
      <c r="BF680" s="15"/>
      <c r="BG680" s="15"/>
      <c r="BH680" s="15"/>
      <c r="BI680" s="15"/>
      <c r="BJ680" s="15"/>
      <c r="BK680" s="14"/>
    </row>
    <row r="681" spans="1:63" ht="30" customHeight="1" x14ac:dyDescent="0.3">
      <c r="A681" s="14"/>
      <c r="B681" s="14"/>
      <c r="C681" s="14"/>
      <c r="D681" s="14"/>
      <c r="E681" s="15"/>
      <c r="F681" s="15"/>
      <c r="G681" s="15"/>
      <c r="H681" s="15"/>
      <c r="I681" s="15"/>
      <c r="J681" s="15"/>
      <c r="K681" s="15"/>
      <c r="L681" s="15"/>
      <c r="M681" s="14"/>
      <c r="Q681" s="1" t="s">
        <v>593</v>
      </c>
      <c r="AW681" s="11">
        <f t="shared" si="10"/>
        <v>0</v>
      </c>
      <c r="AY681" s="14"/>
      <c r="AZ681" s="14"/>
      <c r="BA681" s="14"/>
      <c r="BB681" s="14"/>
      <c r="BC681" s="15"/>
      <c r="BD681" s="15"/>
      <c r="BE681" s="15"/>
      <c r="BF681" s="15"/>
      <c r="BG681" s="15"/>
      <c r="BH681" s="15"/>
      <c r="BI681" s="15"/>
      <c r="BJ681" s="15"/>
      <c r="BK681" s="14"/>
    </row>
    <row r="682" spans="1:63" ht="30" customHeight="1" x14ac:dyDescent="0.3">
      <c r="A682" s="14"/>
      <c r="B682" s="14"/>
      <c r="C682" s="14"/>
      <c r="D682" s="14"/>
      <c r="E682" s="15"/>
      <c r="F682" s="15"/>
      <c r="G682" s="15"/>
      <c r="H682" s="15"/>
      <c r="I682" s="15"/>
      <c r="J682" s="15"/>
      <c r="K682" s="15"/>
      <c r="L682" s="15"/>
      <c r="M682" s="14"/>
      <c r="Q682" s="1" t="s">
        <v>593</v>
      </c>
      <c r="AW682" s="11">
        <f t="shared" si="10"/>
        <v>0</v>
      </c>
      <c r="AY682" s="14"/>
      <c r="AZ682" s="14"/>
      <c r="BA682" s="14"/>
      <c r="BB682" s="14"/>
      <c r="BC682" s="15"/>
      <c r="BD682" s="15"/>
      <c r="BE682" s="15"/>
      <c r="BF682" s="15"/>
      <c r="BG682" s="15"/>
      <c r="BH682" s="15"/>
      <c r="BI682" s="15"/>
      <c r="BJ682" s="15"/>
      <c r="BK682" s="14"/>
    </row>
    <row r="683" spans="1:63" ht="30" customHeight="1" x14ac:dyDescent="0.3">
      <c r="A683" s="14"/>
      <c r="B683" s="14"/>
      <c r="C683" s="14"/>
      <c r="D683" s="14"/>
      <c r="E683" s="15"/>
      <c r="F683" s="15"/>
      <c r="G683" s="15"/>
      <c r="H683" s="15"/>
      <c r="I683" s="15"/>
      <c r="J683" s="15"/>
      <c r="K683" s="15"/>
      <c r="L683" s="15"/>
      <c r="M683" s="14"/>
      <c r="Q683" s="1" t="s">
        <v>593</v>
      </c>
      <c r="AW683" s="11">
        <f t="shared" si="10"/>
        <v>0</v>
      </c>
      <c r="AY683" s="14"/>
      <c r="AZ683" s="14"/>
      <c r="BA683" s="14"/>
      <c r="BB683" s="14"/>
      <c r="BC683" s="15"/>
      <c r="BD683" s="15"/>
      <c r="BE683" s="15"/>
      <c r="BF683" s="15"/>
      <c r="BG683" s="15"/>
      <c r="BH683" s="15"/>
      <c r="BI683" s="15"/>
      <c r="BJ683" s="15"/>
      <c r="BK683" s="14"/>
    </row>
    <row r="684" spans="1:63" ht="30" customHeight="1" x14ac:dyDescent="0.3">
      <c r="A684" s="14"/>
      <c r="B684" s="14"/>
      <c r="C684" s="14"/>
      <c r="D684" s="14"/>
      <c r="E684" s="15"/>
      <c r="F684" s="15"/>
      <c r="G684" s="15"/>
      <c r="H684" s="15"/>
      <c r="I684" s="15"/>
      <c r="J684" s="15"/>
      <c r="K684" s="15"/>
      <c r="L684" s="15"/>
      <c r="M684" s="14"/>
      <c r="Q684" s="1" t="s">
        <v>593</v>
      </c>
      <c r="AW684" s="11">
        <f t="shared" si="10"/>
        <v>0</v>
      </c>
      <c r="AY684" s="14"/>
      <c r="AZ684" s="14"/>
      <c r="BA684" s="14"/>
      <c r="BB684" s="14"/>
      <c r="BC684" s="15"/>
      <c r="BD684" s="15"/>
      <c r="BE684" s="15"/>
      <c r="BF684" s="15"/>
      <c r="BG684" s="15"/>
      <c r="BH684" s="15"/>
      <c r="BI684" s="15"/>
      <c r="BJ684" s="15"/>
      <c r="BK684" s="14"/>
    </row>
    <row r="685" spans="1:63" ht="30" customHeight="1" x14ac:dyDescent="0.3">
      <c r="A685" s="14"/>
      <c r="B685" s="14"/>
      <c r="C685" s="14"/>
      <c r="D685" s="14"/>
      <c r="E685" s="15"/>
      <c r="F685" s="15"/>
      <c r="G685" s="15"/>
      <c r="H685" s="15"/>
      <c r="I685" s="15"/>
      <c r="J685" s="15"/>
      <c r="K685" s="15"/>
      <c r="L685" s="15"/>
      <c r="M685" s="14"/>
      <c r="Q685" s="1" t="s">
        <v>593</v>
      </c>
      <c r="AW685" s="11">
        <f t="shared" si="10"/>
        <v>0</v>
      </c>
      <c r="AY685" s="14"/>
      <c r="AZ685" s="14"/>
      <c r="BA685" s="14"/>
      <c r="BB685" s="14"/>
      <c r="BC685" s="15"/>
      <c r="BD685" s="15"/>
      <c r="BE685" s="15"/>
      <c r="BF685" s="15"/>
      <c r="BG685" s="15"/>
      <c r="BH685" s="15"/>
      <c r="BI685" s="15"/>
      <c r="BJ685" s="15"/>
      <c r="BK685" s="14"/>
    </row>
    <row r="686" spans="1:63" ht="30" customHeight="1" x14ac:dyDescent="0.3">
      <c r="A686" s="14"/>
      <c r="B686" s="14"/>
      <c r="C686" s="14"/>
      <c r="D686" s="14"/>
      <c r="E686" s="15"/>
      <c r="F686" s="15"/>
      <c r="G686" s="15"/>
      <c r="H686" s="15"/>
      <c r="I686" s="15"/>
      <c r="J686" s="15"/>
      <c r="K686" s="15"/>
      <c r="L686" s="15"/>
      <c r="M686" s="14"/>
      <c r="Q686" s="1" t="s">
        <v>593</v>
      </c>
      <c r="AW686" s="11">
        <f t="shared" si="10"/>
        <v>0</v>
      </c>
      <c r="AY686" s="14"/>
      <c r="AZ686" s="14"/>
      <c r="BA686" s="14"/>
      <c r="BB686" s="14"/>
      <c r="BC686" s="15"/>
      <c r="BD686" s="15"/>
      <c r="BE686" s="15"/>
      <c r="BF686" s="15"/>
      <c r="BG686" s="15"/>
      <c r="BH686" s="15"/>
      <c r="BI686" s="15"/>
      <c r="BJ686" s="15"/>
      <c r="BK686" s="14"/>
    </row>
    <row r="687" spans="1:63" ht="30" customHeight="1" x14ac:dyDescent="0.3">
      <c r="A687" s="14"/>
      <c r="B687" s="14"/>
      <c r="C687" s="14"/>
      <c r="D687" s="14"/>
      <c r="E687" s="15"/>
      <c r="F687" s="15"/>
      <c r="G687" s="15"/>
      <c r="H687" s="15"/>
      <c r="I687" s="15"/>
      <c r="J687" s="15"/>
      <c r="K687" s="15"/>
      <c r="L687" s="15"/>
      <c r="M687" s="14"/>
      <c r="Q687" s="1" t="s">
        <v>593</v>
      </c>
      <c r="AW687" s="11">
        <f t="shared" si="10"/>
        <v>0</v>
      </c>
      <c r="AY687" s="14"/>
      <c r="AZ687" s="14"/>
      <c r="BA687" s="14"/>
      <c r="BB687" s="14"/>
      <c r="BC687" s="15"/>
      <c r="BD687" s="15"/>
      <c r="BE687" s="15"/>
      <c r="BF687" s="15"/>
      <c r="BG687" s="15"/>
      <c r="BH687" s="15"/>
      <c r="BI687" s="15"/>
      <c r="BJ687" s="15"/>
      <c r="BK687" s="14"/>
    </row>
    <row r="688" spans="1:63" ht="30" customHeight="1" x14ac:dyDescent="0.3">
      <c r="A688" s="14"/>
      <c r="B688" s="14"/>
      <c r="C688" s="14"/>
      <c r="D688" s="14"/>
      <c r="E688" s="15"/>
      <c r="F688" s="15"/>
      <c r="G688" s="15"/>
      <c r="H688" s="15"/>
      <c r="I688" s="15"/>
      <c r="J688" s="15"/>
      <c r="K688" s="15"/>
      <c r="L688" s="15"/>
      <c r="M688" s="14"/>
      <c r="Q688" s="1" t="s">
        <v>593</v>
      </c>
      <c r="AW688" s="11">
        <f t="shared" si="10"/>
        <v>0</v>
      </c>
      <c r="AY688" s="14"/>
      <c r="AZ688" s="14"/>
      <c r="BA688" s="14"/>
      <c r="BB688" s="14"/>
      <c r="BC688" s="15"/>
      <c r="BD688" s="15"/>
      <c r="BE688" s="15"/>
      <c r="BF688" s="15"/>
      <c r="BG688" s="15"/>
      <c r="BH688" s="15"/>
      <c r="BI688" s="15"/>
      <c r="BJ688" s="15"/>
      <c r="BK688" s="14"/>
    </row>
    <row r="689" spans="1:63" ht="30" customHeight="1" x14ac:dyDescent="0.3">
      <c r="A689" s="14"/>
      <c r="B689" s="14"/>
      <c r="C689" s="14"/>
      <c r="D689" s="14"/>
      <c r="E689" s="15"/>
      <c r="F689" s="15"/>
      <c r="G689" s="15"/>
      <c r="H689" s="15"/>
      <c r="I689" s="15"/>
      <c r="J689" s="15"/>
      <c r="K689" s="15"/>
      <c r="L689" s="15"/>
      <c r="M689" s="14"/>
      <c r="Q689" s="1" t="s">
        <v>593</v>
      </c>
      <c r="AW689" s="11">
        <f t="shared" si="10"/>
        <v>0</v>
      </c>
      <c r="AY689" s="14"/>
      <c r="AZ689" s="14"/>
      <c r="BA689" s="14"/>
      <c r="BB689" s="14"/>
      <c r="BC689" s="15"/>
      <c r="BD689" s="15"/>
      <c r="BE689" s="15"/>
      <c r="BF689" s="15"/>
      <c r="BG689" s="15"/>
      <c r="BH689" s="15"/>
      <c r="BI689" s="15"/>
      <c r="BJ689" s="15"/>
      <c r="BK689" s="14"/>
    </row>
    <row r="690" spans="1:63" ht="30" customHeight="1" x14ac:dyDescent="0.3">
      <c r="A690" s="14"/>
      <c r="B690" s="14"/>
      <c r="C690" s="14"/>
      <c r="D690" s="14"/>
      <c r="E690" s="15"/>
      <c r="F690" s="15"/>
      <c r="G690" s="15"/>
      <c r="H690" s="15"/>
      <c r="I690" s="15"/>
      <c r="J690" s="15"/>
      <c r="K690" s="15"/>
      <c r="L690" s="15"/>
      <c r="M690" s="14"/>
      <c r="Q690" s="1" t="s">
        <v>593</v>
      </c>
      <c r="AW690" s="11">
        <f t="shared" si="10"/>
        <v>0</v>
      </c>
      <c r="AY690" s="14"/>
      <c r="AZ690" s="14"/>
      <c r="BA690" s="14"/>
      <c r="BB690" s="14"/>
      <c r="BC690" s="15"/>
      <c r="BD690" s="15"/>
      <c r="BE690" s="15"/>
      <c r="BF690" s="15"/>
      <c r="BG690" s="15"/>
      <c r="BH690" s="15"/>
      <c r="BI690" s="15"/>
      <c r="BJ690" s="15"/>
      <c r="BK690" s="14"/>
    </row>
    <row r="691" spans="1:63" ht="30" customHeight="1" x14ac:dyDescent="0.3">
      <c r="A691" s="14"/>
      <c r="B691" s="14"/>
      <c r="C691" s="14"/>
      <c r="D691" s="14"/>
      <c r="E691" s="15"/>
      <c r="F691" s="15"/>
      <c r="G691" s="15"/>
      <c r="H691" s="15"/>
      <c r="I691" s="15"/>
      <c r="J691" s="15"/>
      <c r="K691" s="15"/>
      <c r="L691" s="15"/>
      <c r="M691" s="14"/>
      <c r="Q691" s="1" t="s">
        <v>593</v>
      </c>
      <c r="AW691" s="11">
        <f t="shared" si="10"/>
        <v>0</v>
      </c>
      <c r="AY691" s="14"/>
      <c r="AZ691" s="14"/>
      <c r="BA691" s="14"/>
      <c r="BB691" s="14"/>
      <c r="BC691" s="15"/>
      <c r="BD691" s="15"/>
      <c r="BE691" s="15"/>
      <c r="BF691" s="15"/>
      <c r="BG691" s="15"/>
      <c r="BH691" s="15"/>
      <c r="BI691" s="15"/>
      <c r="BJ691" s="15"/>
      <c r="BK691" s="14"/>
    </row>
    <row r="692" spans="1:63" ht="30" customHeight="1" x14ac:dyDescent="0.3">
      <c r="A692" s="14"/>
      <c r="B692" s="14"/>
      <c r="C692" s="14"/>
      <c r="D692" s="14"/>
      <c r="E692" s="15"/>
      <c r="F692" s="15"/>
      <c r="G692" s="15"/>
      <c r="H692" s="15"/>
      <c r="I692" s="15"/>
      <c r="J692" s="15"/>
      <c r="K692" s="15"/>
      <c r="L692" s="15"/>
      <c r="M692" s="14"/>
      <c r="Q692" s="1" t="s">
        <v>593</v>
      </c>
      <c r="AW692" s="11">
        <f t="shared" si="10"/>
        <v>0</v>
      </c>
      <c r="AY692" s="14"/>
      <c r="AZ692" s="14"/>
      <c r="BA692" s="14"/>
      <c r="BB692" s="14"/>
      <c r="BC692" s="15"/>
      <c r="BD692" s="15"/>
      <c r="BE692" s="15"/>
      <c r="BF692" s="15"/>
      <c r="BG692" s="15"/>
      <c r="BH692" s="15"/>
      <c r="BI692" s="15"/>
      <c r="BJ692" s="15"/>
      <c r="BK692" s="14"/>
    </row>
    <row r="693" spans="1:63" ht="30" customHeight="1" x14ac:dyDescent="0.3">
      <c r="A693" s="16" t="s">
        <v>79</v>
      </c>
      <c r="B693" s="14"/>
      <c r="C693" s="14"/>
      <c r="D693" s="14"/>
      <c r="E693" s="15"/>
      <c r="F693" s="15"/>
      <c r="G693" s="15"/>
      <c r="H693" s="15"/>
      <c r="I693" s="15"/>
      <c r="J693" s="15"/>
      <c r="K693" s="15"/>
      <c r="L693" s="15"/>
      <c r="M693" s="14"/>
      <c r="N693" t="s">
        <v>80</v>
      </c>
      <c r="AW693" s="11">
        <f t="shared" si="10"/>
        <v>0</v>
      </c>
      <c r="AY693" s="16" t="s">
        <v>79</v>
      </c>
      <c r="AZ693" s="14"/>
      <c r="BA693" s="14"/>
      <c r="BB693" s="14"/>
      <c r="BC693" s="15"/>
      <c r="BD693" s="15"/>
      <c r="BE693" s="15"/>
      <c r="BF693" s="15"/>
      <c r="BG693" s="15"/>
      <c r="BH693" s="15"/>
      <c r="BI693" s="15"/>
      <c r="BJ693" s="15"/>
      <c r="BK693" s="14"/>
    </row>
    <row r="694" spans="1:63" ht="30" customHeight="1" x14ac:dyDescent="0.3">
      <c r="A694" s="16" t="s">
        <v>603</v>
      </c>
      <c r="B694" s="16" t="s">
        <v>52</v>
      </c>
      <c r="C694" s="14"/>
      <c r="D694" s="14"/>
      <c r="E694" s="15"/>
      <c r="F694" s="15"/>
      <c r="G694" s="15"/>
      <c r="H694" s="15"/>
      <c r="I694" s="15"/>
      <c r="J694" s="15"/>
      <c r="K694" s="15"/>
      <c r="L694" s="15"/>
      <c r="M694" s="14"/>
      <c r="N694" s="3"/>
      <c r="O694" s="3"/>
      <c r="P694" s="3"/>
      <c r="Q694" s="2" t="s">
        <v>604</v>
      </c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11">
        <f t="shared" si="10"/>
        <v>0</v>
      </c>
      <c r="AY694" s="16" t="s">
        <v>603</v>
      </c>
      <c r="AZ694" s="16" t="s">
        <v>52</v>
      </c>
      <c r="BA694" s="14"/>
      <c r="BB694" s="14"/>
      <c r="BC694" s="15"/>
      <c r="BD694" s="15"/>
      <c r="BE694" s="15"/>
      <c r="BF694" s="15"/>
      <c r="BG694" s="15"/>
      <c r="BH694" s="15"/>
      <c r="BI694" s="15"/>
      <c r="BJ694" s="15"/>
      <c r="BK694" s="14"/>
    </row>
    <row r="695" spans="1:63" ht="30" customHeight="1" x14ac:dyDescent="0.3">
      <c r="A695" s="16" t="s">
        <v>605</v>
      </c>
      <c r="B695" s="16" t="s">
        <v>606</v>
      </c>
      <c r="C695" s="16" t="s">
        <v>458</v>
      </c>
      <c r="D695" s="14"/>
      <c r="E695" s="15"/>
      <c r="F695" s="15"/>
      <c r="G695" s="15"/>
      <c r="H695" s="15"/>
      <c r="I695" s="15"/>
      <c r="J695" s="15"/>
      <c r="K695" s="15"/>
      <c r="L695" s="15"/>
      <c r="M695" s="16" t="s">
        <v>607</v>
      </c>
      <c r="N695" s="2" t="s">
        <v>608</v>
      </c>
      <c r="O695" s="2" t="s">
        <v>52</v>
      </c>
      <c r="P695" s="2" t="s">
        <v>52</v>
      </c>
      <c r="Q695" s="2" t="s">
        <v>604</v>
      </c>
      <c r="R695" s="2" t="s">
        <v>66</v>
      </c>
      <c r="S695" s="2" t="s">
        <v>66</v>
      </c>
      <c r="T695" s="2" t="s">
        <v>65</v>
      </c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2" t="s">
        <v>52</v>
      </c>
      <c r="AS695" s="2" t="s">
        <v>52</v>
      </c>
      <c r="AT695" s="3"/>
      <c r="AU695" s="2" t="s">
        <v>609</v>
      </c>
      <c r="AV695" s="3">
        <v>212</v>
      </c>
      <c r="AW695" s="11">
        <f t="shared" si="10"/>
        <v>0</v>
      </c>
      <c r="AY695" s="16" t="s">
        <v>605</v>
      </c>
      <c r="AZ695" s="16" t="s">
        <v>606</v>
      </c>
      <c r="BA695" s="16" t="s">
        <v>458</v>
      </c>
      <c r="BB695" s="14"/>
      <c r="BC695" s="15"/>
      <c r="BD695" s="15"/>
      <c r="BE695" s="15"/>
      <c r="BF695" s="15"/>
      <c r="BG695" s="15"/>
      <c r="BH695" s="15"/>
      <c r="BI695" s="15"/>
      <c r="BJ695" s="15"/>
      <c r="BK695" s="16"/>
    </row>
    <row r="696" spans="1:63" ht="30" customHeight="1" x14ac:dyDescent="0.3">
      <c r="A696" s="16" t="s">
        <v>605</v>
      </c>
      <c r="B696" s="16" t="s">
        <v>610</v>
      </c>
      <c r="C696" s="16" t="s">
        <v>458</v>
      </c>
      <c r="D696" s="14"/>
      <c r="E696" s="15"/>
      <c r="F696" s="15"/>
      <c r="G696" s="15"/>
      <c r="H696" s="15"/>
      <c r="I696" s="15"/>
      <c r="J696" s="15"/>
      <c r="K696" s="15"/>
      <c r="L696" s="15"/>
      <c r="M696" s="16" t="s">
        <v>611</v>
      </c>
      <c r="N696" s="2" t="s">
        <v>612</v>
      </c>
      <c r="O696" s="2" t="s">
        <v>52</v>
      </c>
      <c r="P696" s="2" t="s">
        <v>52</v>
      </c>
      <c r="Q696" s="2" t="s">
        <v>604</v>
      </c>
      <c r="R696" s="2" t="s">
        <v>66</v>
      </c>
      <c r="S696" s="2" t="s">
        <v>66</v>
      </c>
      <c r="T696" s="2" t="s">
        <v>65</v>
      </c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2" t="s">
        <v>52</v>
      </c>
      <c r="AS696" s="2" t="s">
        <v>52</v>
      </c>
      <c r="AT696" s="3"/>
      <c r="AU696" s="2" t="s">
        <v>613</v>
      </c>
      <c r="AV696" s="3">
        <v>213</v>
      </c>
      <c r="AW696" s="11">
        <f t="shared" si="10"/>
        <v>0</v>
      </c>
      <c r="AY696" s="16" t="s">
        <v>605</v>
      </c>
      <c r="AZ696" s="16" t="s">
        <v>610</v>
      </c>
      <c r="BA696" s="16" t="s">
        <v>458</v>
      </c>
      <c r="BB696" s="14"/>
      <c r="BC696" s="15"/>
      <c r="BD696" s="15"/>
      <c r="BE696" s="15"/>
      <c r="BF696" s="15"/>
      <c r="BG696" s="15"/>
      <c r="BH696" s="15"/>
      <c r="BI696" s="15"/>
      <c r="BJ696" s="15"/>
      <c r="BK696" s="16"/>
    </row>
    <row r="697" spans="1:63" ht="30" customHeight="1" x14ac:dyDescent="0.3">
      <c r="A697" s="14"/>
      <c r="B697" s="14"/>
      <c r="C697" s="14"/>
      <c r="D697" s="14"/>
      <c r="E697" s="15"/>
      <c r="F697" s="15"/>
      <c r="G697" s="15"/>
      <c r="H697" s="15"/>
      <c r="I697" s="15"/>
      <c r="J697" s="15"/>
      <c r="K697" s="15"/>
      <c r="L697" s="15"/>
      <c r="M697" s="14"/>
      <c r="Q697" s="1" t="s">
        <v>604</v>
      </c>
      <c r="AW697" s="11">
        <f t="shared" si="10"/>
        <v>0</v>
      </c>
      <c r="AY697" s="14"/>
      <c r="AZ697" s="14"/>
      <c r="BA697" s="14"/>
      <c r="BB697" s="14"/>
      <c r="BC697" s="15"/>
      <c r="BD697" s="15"/>
      <c r="BE697" s="15"/>
      <c r="BF697" s="15"/>
      <c r="BG697" s="15"/>
      <c r="BH697" s="15"/>
      <c r="BI697" s="15"/>
      <c r="BJ697" s="15"/>
      <c r="BK697" s="14"/>
    </row>
    <row r="698" spans="1:63" ht="30" customHeight="1" x14ac:dyDescent="0.3">
      <c r="A698" s="14"/>
      <c r="B698" s="14"/>
      <c r="C698" s="14"/>
      <c r="D698" s="14"/>
      <c r="E698" s="15"/>
      <c r="F698" s="15"/>
      <c r="G698" s="15"/>
      <c r="H698" s="15"/>
      <c r="I698" s="15"/>
      <c r="J698" s="15"/>
      <c r="K698" s="15"/>
      <c r="L698" s="15"/>
      <c r="M698" s="14"/>
      <c r="Q698" s="1" t="s">
        <v>604</v>
      </c>
      <c r="AW698" s="11">
        <f t="shared" si="10"/>
        <v>0</v>
      </c>
      <c r="AY698" s="14"/>
      <c r="AZ698" s="14"/>
      <c r="BA698" s="14"/>
      <c r="BB698" s="14"/>
      <c r="BC698" s="15"/>
      <c r="BD698" s="15"/>
      <c r="BE698" s="15"/>
      <c r="BF698" s="15"/>
      <c r="BG698" s="15"/>
      <c r="BH698" s="15"/>
      <c r="BI698" s="15"/>
      <c r="BJ698" s="15"/>
      <c r="BK698" s="14"/>
    </row>
    <row r="699" spans="1:63" ht="30" customHeight="1" x14ac:dyDescent="0.3">
      <c r="A699" s="14"/>
      <c r="B699" s="14"/>
      <c r="C699" s="14"/>
      <c r="D699" s="14"/>
      <c r="E699" s="15"/>
      <c r="F699" s="15"/>
      <c r="G699" s="15"/>
      <c r="H699" s="15"/>
      <c r="I699" s="15"/>
      <c r="J699" s="15"/>
      <c r="K699" s="15"/>
      <c r="L699" s="15"/>
      <c r="M699" s="14"/>
      <c r="Q699" s="1" t="s">
        <v>604</v>
      </c>
      <c r="AW699" s="11">
        <f t="shared" si="10"/>
        <v>0</v>
      </c>
      <c r="AY699" s="14"/>
      <c r="AZ699" s="14"/>
      <c r="BA699" s="14"/>
      <c r="BB699" s="14"/>
      <c r="BC699" s="15"/>
      <c r="BD699" s="15"/>
      <c r="BE699" s="15"/>
      <c r="BF699" s="15"/>
      <c r="BG699" s="15"/>
      <c r="BH699" s="15"/>
      <c r="BI699" s="15"/>
      <c r="BJ699" s="15"/>
      <c r="BK699" s="14"/>
    </row>
    <row r="700" spans="1:63" ht="30" customHeight="1" x14ac:dyDescent="0.3">
      <c r="A700" s="14"/>
      <c r="B700" s="14"/>
      <c r="C700" s="14"/>
      <c r="D700" s="14"/>
      <c r="E700" s="15"/>
      <c r="F700" s="15"/>
      <c r="G700" s="15"/>
      <c r="H700" s="15"/>
      <c r="I700" s="15"/>
      <c r="J700" s="15"/>
      <c r="K700" s="15"/>
      <c r="L700" s="15"/>
      <c r="M700" s="14"/>
      <c r="Q700" s="1" t="s">
        <v>604</v>
      </c>
      <c r="AW700" s="11">
        <f t="shared" si="10"/>
        <v>0</v>
      </c>
      <c r="AY700" s="14"/>
      <c r="AZ700" s="14"/>
      <c r="BA700" s="14"/>
      <c r="BB700" s="14"/>
      <c r="BC700" s="15"/>
      <c r="BD700" s="15"/>
      <c r="BE700" s="15"/>
      <c r="BF700" s="15"/>
      <c r="BG700" s="15"/>
      <c r="BH700" s="15"/>
      <c r="BI700" s="15"/>
      <c r="BJ700" s="15"/>
      <c r="BK700" s="14"/>
    </row>
    <row r="701" spans="1:63" ht="30" customHeight="1" x14ac:dyDescent="0.3">
      <c r="A701" s="14"/>
      <c r="B701" s="14"/>
      <c r="C701" s="14"/>
      <c r="D701" s="14"/>
      <c r="E701" s="15"/>
      <c r="F701" s="15"/>
      <c r="G701" s="15"/>
      <c r="H701" s="15"/>
      <c r="I701" s="15"/>
      <c r="J701" s="15"/>
      <c r="K701" s="15"/>
      <c r="L701" s="15"/>
      <c r="M701" s="14"/>
      <c r="Q701" s="1" t="s">
        <v>604</v>
      </c>
      <c r="AW701" s="11">
        <f t="shared" si="10"/>
        <v>0</v>
      </c>
      <c r="AY701" s="14"/>
      <c r="AZ701" s="14"/>
      <c r="BA701" s="14"/>
      <c r="BB701" s="14"/>
      <c r="BC701" s="15"/>
      <c r="BD701" s="15"/>
      <c r="BE701" s="15"/>
      <c r="BF701" s="15"/>
      <c r="BG701" s="15"/>
      <c r="BH701" s="15"/>
      <c r="BI701" s="15"/>
      <c r="BJ701" s="15"/>
      <c r="BK701" s="14"/>
    </row>
    <row r="702" spans="1:63" ht="30" customHeight="1" x14ac:dyDescent="0.3">
      <c r="A702" s="14"/>
      <c r="B702" s="14"/>
      <c r="C702" s="14"/>
      <c r="D702" s="14"/>
      <c r="E702" s="15"/>
      <c r="F702" s="15"/>
      <c r="G702" s="15"/>
      <c r="H702" s="15"/>
      <c r="I702" s="15"/>
      <c r="J702" s="15"/>
      <c r="K702" s="15"/>
      <c r="L702" s="15"/>
      <c r="M702" s="14"/>
      <c r="Q702" s="1" t="s">
        <v>604</v>
      </c>
      <c r="AW702" s="11">
        <f t="shared" si="10"/>
        <v>0</v>
      </c>
      <c r="AY702" s="14"/>
      <c r="AZ702" s="14"/>
      <c r="BA702" s="14"/>
      <c r="BB702" s="14"/>
      <c r="BC702" s="15"/>
      <c r="BD702" s="15"/>
      <c r="BE702" s="15"/>
      <c r="BF702" s="15"/>
      <c r="BG702" s="15"/>
      <c r="BH702" s="15"/>
      <c r="BI702" s="15"/>
      <c r="BJ702" s="15"/>
      <c r="BK702" s="14"/>
    </row>
    <row r="703" spans="1:63" ht="30" customHeight="1" x14ac:dyDescent="0.3">
      <c r="A703" s="14"/>
      <c r="B703" s="14"/>
      <c r="C703" s="14"/>
      <c r="D703" s="14"/>
      <c r="E703" s="15"/>
      <c r="F703" s="15"/>
      <c r="G703" s="15"/>
      <c r="H703" s="15"/>
      <c r="I703" s="15"/>
      <c r="J703" s="15"/>
      <c r="K703" s="15"/>
      <c r="L703" s="15"/>
      <c r="M703" s="14"/>
      <c r="Q703" s="1" t="s">
        <v>604</v>
      </c>
      <c r="AW703" s="11">
        <f t="shared" si="10"/>
        <v>0</v>
      </c>
      <c r="AY703" s="14"/>
      <c r="AZ703" s="14"/>
      <c r="BA703" s="14"/>
      <c r="BB703" s="14"/>
      <c r="BC703" s="15"/>
      <c r="BD703" s="15"/>
      <c r="BE703" s="15"/>
      <c r="BF703" s="15"/>
      <c r="BG703" s="15"/>
      <c r="BH703" s="15"/>
      <c r="BI703" s="15"/>
      <c r="BJ703" s="15"/>
      <c r="BK703" s="14"/>
    </row>
    <row r="704" spans="1:63" ht="30" customHeight="1" x14ac:dyDescent="0.3">
      <c r="A704" s="14"/>
      <c r="B704" s="14"/>
      <c r="C704" s="14"/>
      <c r="D704" s="14"/>
      <c r="E704" s="15"/>
      <c r="F704" s="15"/>
      <c r="G704" s="15"/>
      <c r="H704" s="15"/>
      <c r="I704" s="15"/>
      <c r="J704" s="15"/>
      <c r="K704" s="15"/>
      <c r="L704" s="15"/>
      <c r="M704" s="14"/>
      <c r="Q704" s="1" t="s">
        <v>604</v>
      </c>
      <c r="AW704" s="11">
        <f t="shared" si="10"/>
        <v>0</v>
      </c>
      <c r="AY704" s="14"/>
      <c r="AZ704" s="14"/>
      <c r="BA704" s="14"/>
      <c r="BB704" s="14"/>
      <c r="BC704" s="15"/>
      <c r="BD704" s="15"/>
      <c r="BE704" s="15"/>
      <c r="BF704" s="15"/>
      <c r="BG704" s="15"/>
      <c r="BH704" s="15"/>
      <c r="BI704" s="15"/>
      <c r="BJ704" s="15"/>
      <c r="BK704" s="14"/>
    </row>
    <row r="705" spans="1:63" ht="30" customHeight="1" x14ac:dyDescent="0.3">
      <c r="A705" s="14"/>
      <c r="B705" s="14"/>
      <c r="C705" s="14"/>
      <c r="D705" s="14"/>
      <c r="E705" s="15"/>
      <c r="F705" s="15"/>
      <c r="G705" s="15"/>
      <c r="H705" s="15"/>
      <c r="I705" s="15"/>
      <c r="J705" s="15"/>
      <c r="K705" s="15"/>
      <c r="L705" s="15"/>
      <c r="M705" s="14"/>
      <c r="Q705" s="1" t="s">
        <v>604</v>
      </c>
      <c r="AW705" s="11">
        <f t="shared" si="10"/>
        <v>0</v>
      </c>
      <c r="AY705" s="14"/>
      <c r="AZ705" s="14"/>
      <c r="BA705" s="14"/>
      <c r="BB705" s="14"/>
      <c r="BC705" s="15"/>
      <c r="BD705" s="15"/>
      <c r="BE705" s="15"/>
      <c r="BF705" s="15"/>
      <c r="BG705" s="15"/>
      <c r="BH705" s="15"/>
      <c r="BI705" s="15"/>
      <c r="BJ705" s="15"/>
      <c r="BK705" s="14"/>
    </row>
    <row r="706" spans="1:63" ht="30" customHeight="1" x14ac:dyDescent="0.3">
      <c r="A706" s="14"/>
      <c r="B706" s="14"/>
      <c r="C706" s="14"/>
      <c r="D706" s="14"/>
      <c r="E706" s="15"/>
      <c r="F706" s="15"/>
      <c r="G706" s="15"/>
      <c r="H706" s="15"/>
      <c r="I706" s="15"/>
      <c r="J706" s="15"/>
      <c r="K706" s="15"/>
      <c r="L706" s="15"/>
      <c r="M706" s="14"/>
      <c r="Q706" s="1" t="s">
        <v>604</v>
      </c>
      <c r="AW706" s="11">
        <f t="shared" si="10"/>
        <v>0</v>
      </c>
      <c r="AY706" s="14"/>
      <c r="AZ706" s="14"/>
      <c r="BA706" s="14"/>
      <c r="BB706" s="14"/>
      <c r="BC706" s="15"/>
      <c r="BD706" s="15"/>
      <c r="BE706" s="15"/>
      <c r="BF706" s="15"/>
      <c r="BG706" s="15"/>
      <c r="BH706" s="15"/>
      <c r="BI706" s="15"/>
      <c r="BJ706" s="15"/>
      <c r="BK706" s="14"/>
    </row>
    <row r="707" spans="1:63" ht="30" customHeight="1" x14ac:dyDescent="0.3">
      <c r="A707" s="14"/>
      <c r="B707" s="14"/>
      <c r="C707" s="14"/>
      <c r="D707" s="14"/>
      <c r="E707" s="15"/>
      <c r="F707" s="15"/>
      <c r="G707" s="15"/>
      <c r="H707" s="15"/>
      <c r="I707" s="15"/>
      <c r="J707" s="15"/>
      <c r="K707" s="15"/>
      <c r="L707" s="15"/>
      <c r="M707" s="14"/>
      <c r="Q707" s="1" t="s">
        <v>604</v>
      </c>
      <c r="AW707" s="11">
        <f t="shared" si="10"/>
        <v>0</v>
      </c>
      <c r="AY707" s="14"/>
      <c r="AZ707" s="14"/>
      <c r="BA707" s="14"/>
      <c r="BB707" s="14"/>
      <c r="BC707" s="15"/>
      <c r="BD707" s="15"/>
      <c r="BE707" s="15"/>
      <c r="BF707" s="15"/>
      <c r="BG707" s="15"/>
      <c r="BH707" s="15"/>
      <c r="BI707" s="15"/>
      <c r="BJ707" s="15"/>
      <c r="BK707" s="14"/>
    </row>
    <row r="708" spans="1:63" ht="30" customHeight="1" x14ac:dyDescent="0.3">
      <c r="A708" s="14"/>
      <c r="B708" s="14"/>
      <c r="C708" s="14"/>
      <c r="D708" s="14"/>
      <c r="E708" s="15"/>
      <c r="F708" s="15"/>
      <c r="G708" s="15"/>
      <c r="H708" s="15"/>
      <c r="I708" s="15"/>
      <c r="J708" s="15"/>
      <c r="K708" s="15"/>
      <c r="L708" s="15"/>
      <c r="M708" s="14"/>
      <c r="Q708" s="1" t="s">
        <v>604</v>
      </c>
      <c r="AW708" s="11">
        <f t="shared" si="10"/>
        <v>0</v>
      </c>
      <c r="AY708" s="14"/>
      <c r="AZ708" s="14"/>
      <c r="BA708" s="14"/>
      <c r="BB708" s="14"/>
      <c r="BC708" s="15"/>
      <c r="BD708" s="15"/>
      <c r="BE708" s="15"/>
      <c r="BF708" s="15"/>
      <c r="BG708" s="15"/>
      <c r="BH708" s="15"/>
      <c r="BI708" s="15"/>
      <c r="BJ708" s="15"/>
      <c r="BK708" s="14"/>
    </row>
    <row r="709" spans="1:63" ht="30" customHeight="1" x14ac:dyDescent="0.3">
      <c r="A709" s="14"/>
      <c r="B709" s="14"/>
      <c r="C709" s="14"/>
      <c r="D709" s="14"/>
      <c r="E709" s="15"/>
      <c r="F709" s="15"/>
      <c r="G709" s="15"/>
      <c r="H709" s="15"/>
      <c r="I709" s="15"/>
      <c r="J709" s="15"/>
      <c r="K709" s="15"/>
      <c r="L709" s="15"/>
      <c r="M709" s="14"/>
      <c r="Q709" s="1" t="s">
        <v>604</v>
      </c>
      <c r="AW709" s="11">
        <f t="shared" si="10"/>
        <v>0</v>
      </c>
      <c r="AY709" s="14"/>
      <c r="AZ709" s="14"/>
      <c r="BA709" s="14"/>
      <c r="BB709" s="14"/>
      <c r="BC709" s="15"/>
      <c r="BD709" s="15"/>
      <c r="BE709" s="15"/>
      <c r="BF709" s="15"/>
      <c r="BG709" s="15"/>
      <c r="BH709" s="15"/>
      <c r="BI709" s="15"/>
      <c r="BJ709" s="15"/>
      <c r="BK709" s="14"/>
    </row>
    <row r="710" spans="1:63" ht="30" customHeight="1" x14ac:dyDescent="0.3">
      <c r="A710" s="14"/>
      <c r="B710" s="14"/>
      <c r="C710" s="14"/>
      <c r="D710" s="14"/>
      <c r="E710" s="15"/>
      <c r="F710" s="15"/>
      <c r="G710" s="15"/>
      <c r="H710" s="15"/>
      <c r="I710" s="15"/>
      <c r="J710" s="15"/>
      <c r="K710" s="15"/>
      <c r="L710" s="15"/>
      <c r="M710" s="14"/>
      <c r="Q710" s="1" t="s">
        <v>604</v>
      </c>
      <c r="AW710" s="11">
        <f t="shared" ref="AW710:AW716" si="11">+L710-BJ710</f>
        <v>0</v>
      </c>
      <c r="AY710" s="14"/>
      <c r="AZ710" s="14"/>
      <c r="BA710" s="14"/>
      <c r="BB710" s="14"/>
      <c r="BC710" s="15"/>
      <c r="BD710" s="15"/>
      <c r="BE710" s="15"/>
      <c r="BF710" s="15"/>
      <c r="BG710" s="15"/>
      <c r="BH710" s="15"/>
      <c r="BI710" s="15"/>
      <c r="BJ710" s="15"/>
      <c r="BK710" s="14"/>
    </row>
    <row r="711" spans="1:63" ht="30" customHeight="1" x14ac:dyDescent="0.3">
      <c r="A711" s="14"/>
      <c r="B711" s="14"/>
      <c r="C711" s="14"/>
      <c r="D711" s="14"/>
      <c r="E711" s="15"/>
      <c r="F711" s="15"/>
      <c r="G711" s="15"/>
      <c r="H711" s="15"/>
      <c r="I711" s="15"/>
      <c r="J711" s="15"/>
      <c r="K711" s="15"/>
      <c r="L711" s="15"/>
      <c r="M711" s="14"/>
      <c r="Q711" s="1" t="s">
        <v>604</v>
      </c>
      <c r="AW711" s="11">
        <f t="shared" si="11"/>
        <v>0</v>
      </c>
      <c r="AY711" s="14"/>
      <c r="AZ711" s="14"/>
      <c r="BA711" s="14"/>
      <c r="BB711" s="14"/>
      <c r="BC711" s="15"/>
      <c r="BD711" s="15"/>
      <c r="BE711" s="15"/>
      <c r="BF711" s="15"/>
      <c r="BG711" s="15"/>
      <c r="BH711" s="15"/>
      <c r="BI711" s="15"/>
      <c r="BJ711" s="15"/>
      <c r="BK711" s="14"/>
    </row>
    <row r="712" spans="1:63" ht="30" customHeight="1" x14ac:dyDescent="0.3">
      <c r="A712" s="14"/>
      <c r="B712" s="14"/>
      <c r="C712" s="14"/>
      <c r="D712" s="14"/>
      <c r="E712" s="15"/>
      <c r="F712" s="15"/>
      <c r="G712" s="15"/>
      <c r="H712" s="15"/>
      <c r="I712" s="15"/>
      <c r="J712" s="15"/>
      <c r="K712" s="15"/>
      <c r="L712" s="15"/>
      <c r="M712" s="14"/>
      <c r="Q712" s="1" t="s">
        <v>604</v>
      </c>
      <c r="AW712" s="11">
        <f t="shared" si="11"/>
        <v>0</v>
      </c>
      <c r="AY712" s="14"/>
      <c r="AZ712" s="14"/>
      <c r="BA712" s="14"/>
      <c r="BB712" s="14"/>
      <c r="BC712" s="15"/>
      <c r="BD712" s="15"/>
      <c r="BE712" s="15"/>
      <c r="BF712" s="15"/>
      <c r="BG712" s="15"/>
      <c r="BH712" s="15"/>
      <c r="BI712" s="15"/>
      <c r="BJ712" s="15"/>
      <c r="BK712" s="14"/>
    </row>
    <row r="713" spans="1:63" ht="30" customHeight="1" x14ac:dyDescent="0.3">
      <c r="A713" s="14"/>
      <c r="B713" s="14"/>
      <c r="C713" s="14"/>
      <c r="D713" s="14"/>
      <c r="E713" s="15"/>
      <c r="F713" s="15"/>
      <c r="G713" s="15"/>
      <c r="H713" s="15"/>
      <c r="I713" s="15"/>
      <c r="J713" s="15"/>
      <c r="K713" s="15"/>
      <c r="L713" s="15"/>
      <c r="M713" s="14"/>
      <c r="Q713" s="1" t="s">
        <v>604</v>
      </c>
      <c r="AW713" s="11">
        <f t="shared" si="11"/>
        <v>0</v>
      </c>
      <c r="AY713" s="14"/>
      <c r="AZ713" s="14"/>
      <c r="BA713" s="14"/>
      <c r="BB713" s="14"/>
      <c r="BC713" s="15"/>
      <c r="BD713" s="15"/>
      <c r="BE713" s="15"/>
      <c r="BF713" s="15"/>
      <c r="BG713" s="15"/>
      <c r="BH713" s="15"/>
      <c r="BI713" s="15"/>
      <c r="BJ713" s="15"/>
      <c r="BK713" s="14"/>
    </row>
    <row r="714" spans="1:63" ht="30" customHeight="1" x14ac:dyDescent="0.3">
      <c r="A714" s="14"/>
      <c r="B714" s="14"/>
      <c r="C714" s="14"/>
      <c r="D714" s="14"/>
      <c r="E714" s="15"/>
      <c r="F714" s="15"/>
      <c r="G714" s="15"/>
      <c r="H714" s="15"/>
      <c r="I714" s="15"/>
      <c r="J714" s="15"/>
      <c r="K714" s="15"/>
      <c r="L714" s="15"/>
      <c r="M714" s="14"/>
      <c r="Q714" s="1" t="s">
        <v>604</v>
      </c>
      <c r="AW714" s="11">
        <f t="shared" si="11"/>
        <v>0</v>
      </c>
      <c r="AY714" s="14"/>
      <c r="AZ714" s="14"/>
      <c r="BA714" s="14"/>
      <c r="BB714" s="14"/>
      <c r="BC714" s="15"/>
      <c r="BD714" s="15"/>
      <c r="BE714" s="15"/>
      <c r="BF714" s="15"/>
      <c r="BG714" s="15"/>
      <c r="BH714" s="15"/>
      <c r="BI714" s="15"/>
      <c r="BJ714" s="15"/>
      <c r="BK714" s="14"/>
    </row>
    <row r="715" spans="1:63" ht="30" customHeight="1" x14ac:dyDescent="0.3">
      <c r="A715" s="14"/>
      <c r="B715" s="14"/>
      <c r="C715" s="14"/>
      <c r="D715" s="14"/>
      <c r="E715" s="15"/>
      <c r="F715" s="15"/>
      <c r="G715" s="15"/>
      <c r="H715" s="15"/>
      <c r="I715" s="15"/>
      <c r="J715" s="15"/>
      <c r="K715" s="15"/>
      <c r="L715" s="15"/>
      <c r="M715" s="14"/>
      <c r="Q715" s="1" t="s">
        <v>604</v>
      </c>
      <c r="AW715" s="11">
        <f t="shared" si="11"/>
        <v>0</v>
      </c>
      <c r="AY715" s="14"/>
      <c r="AZ715" s="14"/>
      <c r="BA715" s="14"/>
      <c r="BB715" s="14"/>
      <c r="BC715" s="15"/>
      <c r="BD715" s="15"/>
      <c r="BE715" s="15"/>
      <c r="BF715" s="15"/>
      <c r="BG715" s="15"/>
      <c r="BH715" s="15"/>
      <c r="BI715" s="15"/>
      <c r="BJ715" s="15"/>
      <c r="BK715" s="14"/>
    </row>
    <row r="716" spans="1:63" ht="30" customHeight="1" x14ac:dyDescent="0.3">
      <c r="A716" s="16" t="s">
        <v>79</v>
      </c>
      <c r="B716" s="14"/>
      <c r="C716" s="14"/>
      <c r="D716" s="14"/>
      <c r="E716" s="15"/>
      <c r="F716" s="15"/>
      <c r="G716" s="15"/>
      <c r="H716" s="15"/>
      <c r="I716" s="15"/>
      <c r="J716" s="15"/>
      <c r="K716" s="15"/>
      <c r="L716" s="15"/>
      <c r="M716" s="14"/>
      <c r="N716" t="s">
        <v>80</v>
      </c>
      <c r="AW716" s="11">
        <f t="shared" si="11"/>
        <v>0</v>
      </c>
      <c r="AY716" s="16" t="s">
        <v>79</v>
      </c>
      <c r="AZ716" s="14"/>
      <c r="BA716" s="14"/>
      <c r="BB716" s="14"/>
      <c r="BC716" s="15"/>
      <c r="BD716" s="15"/>
      <c r="BE716" s="15"/>
      <c r="BF716" s="15"/>
      <c r="BG716" s="15"/>
      <c r="BH716" s="15"/>
      <c r="BI716" s="15"/>
      <c r="BJ716" s="15"/>
      <c r="BK716" s="14"/>
    </row>
  </sheetData>
  <mergeCells count="53">
    <mergeCell ref="P2:P3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AB2:AB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N2:AN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U2:AU3"/>
    <mergeCell ref="AV2:AV3"/>
    <mergeCell ref="AO2:AO3"/>
    <mergeCell ref="AP2:AP3"/>
    <mergeCell ref="AQ2:AQ3"/>
    <mergeCell ref="AR2:AR3"/>
    <mergeCell ref="AS2:AS3"/>
    <mergeCell ref="AT2:AT3"/>
    <mergeCell ref="BE2:BF2"/>
    <mergeCell ref="BG2:BH2"/>
    <mergeCell ref="BI2:BJ2"/>
    <mergeCell ref="BK2:BK3"/>
    <mergeCell ref="AY2:AY3"/>
    <mergeCell ref="AZ2:AZ3"/>
    <mergeCell ref="BA2:BA3"/>
    <mergeCell ref="BB2:BB3"/>
    <mergeCell ref="BC2:BD2"/>
  </mergeCells>
  <phoneticPr fontId="1" type="noConversion"/>
  <pageMargins left="0.78740157480314965" right="0.39370078740157483" top="0.78740157480314965" bottom="0.39370078740157483" header="0.31496062992125984" footer="0.31496062992125984"/>
  <pageSetup paperSize="9" scale="62" fitToHeight="0" orientation="landscape" verticalDpi="0" r:id="rId1"/>
  <rowBreaks count="30" manualBreakCount="30">
    <brk id="26" max="16383" man="1"/>
    <brk id="49" max="16383" man="1"/>
    <brk id="72" max="16383" man="1"/>
    <brk id="95" max="16383" man="1"/>
    <brk id="118" max="16383" man="1"/>
    <brk id="141" max="16383" man="1"/>
    <brk id="187" max="16383" man="1"/>
    <brk id="210" max="16383" man="1"/>
    <brk id="233" max="16383" man="1"/>
    <brk id="256" max="16383" man="1"/>
    <brk id="279" max="16383" man="1"/>
    <brk id="302" max="16383" man="1"/>
    <brk id="325" max="16383" man="1"/>
    <brk id="348" max="16383" man="1"/>
    <brk id="371" max="16383" man="1"/>
    <brk id="394" max="16383" man="1"/>
    <brk id="417" max="16383" man="1"/>
    <brk id="440" max="16383" man="1"/>
    <brk id="463" max="16383" man="1"/>
    <brk id="486" max="16383" man="1"/>
    <brk id="509" max="16383" man="1"/>
    <brk id="532" max="16383" man="1"/>
    <brk id="555" max="16383" man="1"/>
    <brk id="578" max="16383" man="1"/>
    <brk id="601" max="16383" man="1"/>
    <brk id="624" max="16383" man="1"/>
    <brk id="647" max="16383" man="1"/>
    <brk id="670" max="16383" man="1"/>
    <brk id="693" max="16383" man="1"/>
    <brk id="71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4"/>
  <sheetViews>
    <sheetView topLeftCell="B1" zoomScale="70" zoomScaleNormal="70" workbookViewId="0">
      <pane xSplit="3" ySplit="3" topLeftCell="E4" activePane="bottomRight" state="frozen"/>
      <selection activeCell="B1" sqref="B1"/>
      <selection pane="topRight" activeCell="E1" sqref="E1"/>
      <selection pane="bottomLeft" activeCell="B4" sqref="B4"/>
      <selection pane="bottomRight" activeCell="T4" sqref="T4:W124"/>
    </sheetView>
  </sheetViews>
  <sheetFormatPr defaultRowHeight="16.5" x14ac:dyDescent="0.3"/>
  <cols>
    <col min="1" max="1" width="11.625" hidden="1" customWidth="1"/>
    <col min="2" max="2" width="42.25" customWidth="1"/>
    <col min="3" max="3" width="70.5" customWidth="1"/>
    <col min="4" max="4" width="4.625" customWidth="1"/>
    <col min="5" max="8" width="13.625" customWidth="1"/>
    <col min="9" max="9" width="8.625" customWidth="1"/>
    <col min="10" max="10" width="12.625" customWidth="1"/>
    <col min="11" max="12" width="2.625" hidden="1" customWidth="1"/>
    <col min="13" max="13" width="20.625" hidden="1" customWidth="1"/>
    <col min="14" max="14" width="2.625" hidden="1" customWidth="1"/>
    <col min="17" max="17" width="42.25" customWidth="1"/>
    <col min="18" max="18" width="70.5" customWidth="1"/>
    <col min="19" max="19" width="4.625" customWidth="1"/>
    <col min="20" max="23" width="13.625" customWidth="1"/>
    <col min="24" max="24" width="8.625" customWidth="1"/>
    <col min="25" max="25" width="12.625" customWidth="1"/>
  </cols>
  <sheetData>
    <row r="1" spans="1:25" ht="30" customHeight="1" x14ac:dyDescent="0.3">
      <c r="A1" s="5"/>
      <c r="B1" s="4" t="s">
        <v>614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Q1" s="4" t="s">
        <v>614</v>
      </c>
      <c r="R1" s="5"/>
      <c r="S1" s="5"/>
      <c r="T1" s="5"/>
      <c r="U1" s="5"/>
      <c r="V1" s="5"/>
      <c r="W1" s="5"/>
      <c r="X1" s="5"/>
      <c r="Y1" s="5"/>
    </row>
    <row r="2" spans="1:25" ht="30" customHeight="1" x14ac:dyDescent="0.3">
      <c r="A2" s="17"/>
      <c r="B2" s="18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8"/>
      <c r="Q2" s="18" t="s">
        <v>1</v>
      </c>
      <c r="R2" s="7"/>
      <c r="S2" s="7"/>
      <c r="T2" s="7"/>
      <c r="U2" s="7"/>
      <c r="V2" s="7"/>
      <c r="W2" s="7"/>
      <c r="X2" s="7"/>
      <c r="Y2" s="7"/>
    </row>
    <row r="3" spans="1:25" ht="30" customHeight="1" x14ac:dyDescent="0.3">
      <c r="A3" s="9" t="s">
        <v>615</v>
      </c>
      <c r="B3" s="9" t="s">
        <v>2</v>
      </c>
      <c r="C3" s="9" t="s">
        <v>3</v>
      </c>
      <c r="D3" s="9" t="s">
        <v>4</v>
      </c>
      <c r="E3" s="9" t="s">
        <v>616</v>
      </c>
      <c r="F3" s="9" t="s">
        <v>617</v>
      </c>
      <c r="G3" s="9" t="s">
        <v>618</v>
      </c>
      <c r="H3" s="9" t="s">
        <v>619</v>
      </c>
      <c r="I3" s="9" t="s">
        <v>620</v>
      </c>
      <c r="J3" s="9" t="s">
        <v>621</v>
      </c>
      <c r="K3" s="9" t="s">
        <v>622</v>
      </c>
      <c r="L3" s="9" t="s">
        <v>623</v>
      </c>
      <c r="M3" s="9" t="s">
        <v>624</v>
      </c>
      <c r="N3" s="1" t="s">
        <v>625</v>
      </c>
      <c r="Q3" s="34" t="s">
        <v>2</v>
      </c>
      <c r="R3" s="34" t="s">
        <v>3</v>
      </c>
      <c r="S3" s="34" t="s">
        <v>4</v>
      </c>
      <c r="T3" s="34" t="s">
        <v>616</v>
      </c>
      <c r="U3" s="34" t="s">
        <v>617</v>
      </c>
      <c r="V3" s="34" t="s">
        <v>618</v>
      </c>
      <c r="W3" s="34" t="s">
        <v>619</v>
      </c>
      <c r="X3" s="34" t="s">
        <v>620</v>
      </c>
      <c r="Y3" s="34" t="s">
        <v>621</v>
      </c>
    </row>
    <row r="4" spans="1:25" ht="30" customHeight="1" x14ac:dyDescent="0.3">
      <c r="A4" s="16" t="s">
        <v>64</v>
      </c>
      <c r="B4" s="16" t="s">
        <v>60</v>
      </c>
      <c r="C4" s="16" t="s">
        <v>61</v>
      </c>
      <c r="D4" s="16" t="s">
        <v>62</v>
      </c>
      <c r="E4" s="19"/>
      <c r="F4" s="19"/>
      <c r="G4" s="19"/>
      <c r="H4" s="19"/>
      <c r="I4" s="16" t="s">
        <v>63</v>
      </c>
      <c r="J4" s="16" t="s">
        <v>52</v>
      </c>
      <c r="K4" s="16" t="s">
        <v>52</v>
      </c>
      <c r="L4" s="16" t="s">
        <v>52</v>
      </c>
      <c r="M4" s="16" t="s">
        <v>52</v>
      </c>
      <c r="N4" s="2" t="s">
        <v>52</v>
      </c>
      <c r="Q4" s="16" t="s">
        <v>60</v>
      </c>
      <c r="R4" s="16" t="s">
        <v>61</v>
      </c>
      <c r="S4" s="16" t="s">
        <v>62</v>
      </c>
      <c r="T4" s="19"/>
      <c r="U4" s="19"/>
      <c r="V4" s="19"/>
      <c r="W4" s="19"/>
      <c r="X4" s="16" t="s">
        <v>63</v>
      </c>
      <c r="Y4" s="16" t="s">
        <v>52</v>
      </c>
    </row>
    <row r="5" spans="1:25" ht="30" customHeight="1" x14ac:dyDescent="0.3">
      <c r="A5" s="16" t="s">
        <v>72</v>
      </c>
      <c r="B5" s="16" t="s">
        <v>68</v>
      </c>
      <c r="C5" s="16" t="s">
        <v>69</v>
      </c>
      <c r="D5" s="16" t="s">
        <v>70</v>
      </c>
      <c r="E5" s="19"/>
      <c r="F5" s="19"/>
      <c r="G5" s="19"/>
      <c r="H5" s="19"/>
      <c r="I5" s="16" t="s">
        <v>71</v>
      </c>
      <c r="J5" s="16" t="s">
        <v>52</v>
      </c>
      <c r="K5" s="16" t="s">
        <v>52</v>
      </c>
      <c r="L5" s="16" t="s">
        <v>52</v>
      </c>
      <c r="M5" s="16" t="s">
        <v>52</v>
      </c>
      <c r="N5" s="2" t="s">
        <v>52</v>
      </c>
      <c r="Q5" s="16" t="s">
        <v>68</v>
      </c>
      <c r="R5" s="16" t="s">
        <v>69</v>
      </c>
      <c r="S5" s="16" t="s">
        <v>70</v>
      </c>
      <c r="T5" s="19"/>
      <c r="U5" s="19"/>
      <c r="V5" s="19"/>
      <c r="W5" s="19"/>
      <c r="X5" s="16" t="s">
        <v>71</v>
      </c>
      <c r="Y5" s="16" t="s">
        <v>52</v>
      </c>
    </row>
    <row r="6" spans="1:25" ht="30" customHeight="1" x14ac:dyDescent="0.3">
      <c r="A6" s="16" t="s">
        <v>77</v>
      </c>
      <c r="B6" s="16" t="s">
        <v>74</v>
      </c>
      <c r="C6" s="16" t="s">
        <v>75</v>
      </c>
      <c r="D6" s="16" t="s">
        <v>70</v>
      </c>
      <c r="E6" s="19"/>
      <c r="F6" s="19"/>
      <c r="G6" s="19"/>
      <c r="H6" s="19"/>
      <c r="I6" s="16" t="s">
        <v>76</v>
      </c>
      <c r="J6" s="16" t="s">
        <v>52</v>
      </c>
      <c r="K6" s="16" t="s">
        <v>52</v>
      </c>
      <c r="L6" s="16" t="s">
        <v>52</v>
      </c>
      <c r="M6" s="16" t="s">
        <v>52</v>
      </c>
      <c r="N6" s="2" t="s">
        <v>52</v>
      </c>
      <c r="Q6" s="16" t="s">
        <v>74</v>
      </c>
      <c r="R6" s="16" t="s">
        <v>75</v>
      </c>
      <c r="S6" s="16" t="s">
        <v>70</v>
      </c>
      <c r="T6" s="19"/>
      <c r="U6" s="19"/>
      <c r="V6" s="19"/>
      <c r="W6" s="19"/>
      <c r="X6" s="16" t="s">
        <v>76</v>
      </c>
      <c r="Y6" s="16" t="s">
        <v>52</v>
      </c>
    </row>
    <row r="7" spans="1:25" ht="30" customHeight="1" x14ac:dyDescent="0.3">
      <c r="A7" s="16" t="s">
        <v>86</v>
      </c>
      <c r="B7" s="16" t="s">
        <v>83</v>
      </c>
      <c r="C7" s="16" t="s">
        <v>84</v>
      </c>
      <c r="D7" s="16" t="s">
        <v>70</v>
      </c>
      <c r="E7" s="19"/>
      <c r="F7" s="19"/>
      <c r="G7" s="19"/>
      <c r="H7" s="19"/>
      <c r="I7" s="16" t="s">
        <v>85</v>
      </c>
      <c r="J7" s="16" t="s">
        <v>52</v>
      </c>
      <c r="K7" s="16" t="s">
        <v>52</v>
      </c>
      <c r="L7" s="16" t="s">
        <v>52</v>
      </c>
      <c r="M7" s="16" t="s">
        <v>52</v>
      </c>
      <c r="N7" s="2" t="s">
        <v>52</v>
      </c>
      <c r="Q7" s="16" t="s">
        <v>83</v>
      </c>
      <c r="R7" s="16" t="s">
        <v>84</v>
      </c>
      <c r="S7" s="16" t="s">
        <v>70</v>
      </c>
      <c r="T7" s="19"/>
      <c r="U7" s="19"/>
      <c r="V7" s="19"/>
      <c r="W7" s="19"/>
      <c r="X7" s="16" t="s">
        <v>85</v>
      </c>
      <c r="Y7" s="16" t="s">
        <v>52</v>
      </c>
    </row>
    <row r="8" spans="1:25" ht="30" customHeight="1" x14ac:dyDescent="0.3">
      <c r="A8" s="16" t="s">
        <v>91</v>
      </c>
      <c r="B8" s="16" t="s">
        <v>88</v>
      </c>
      <c r="C8" s="16" t="s">
        <v>89</v>
      </c>
      <c r="D8" s="16" t="s">
        <v>70</v>
      </c>
      <c r="E8" s="19"/>
      <c r="F8" s="19"/>
      <c r="G8" s="19"/>
      <c r="H8" s="19"/>
      <c r="I8" s="16" t="s">
        <v>90</v>
      </c>
      <c r="J8" s="16" t="s">
        <v>52</v>
      </c>
      <c r="K8" s="16" t="s">
        <v>52</v>
      </c>
      <c r="L8" s="16" t="s">
        <v>52</v>
      </c>
      <c r="M8" s="16" t="s">
        <v>52</v>
      </c>
      <c r="N8" s="2" t="s">
        <v>52</v>
      </c>
      <c r="Q8" s="16" t="s">
        <v>88</v>
      </c>
      <c r="R8" s="16" t="s">
        <v>89</v>
      </c>
      <c r="S8" s="16" t="s">
        <v>70</v>
      </c>
      <c r="T8" s="19"/>
      <c r="U8" s="19"/>
      <c r="V8" s="19"/>
      <c r="W8" s="19"/>
      <c r="X8" s="16" t="s">
        <v>90</v>
      </c>
      <c r="Y8" s="16" t="s">
        <v>52</v>
      </c>
    </row>
    <row r="9" spans="1:25" ht="30" customHeight="1" x14ac:dyDescent="0.3">
      <c r="A9" s="16" t="s">
        <v>118</v>
      </c>
      <c r="B9" s="16" t="s">
        <v>115</v>
      </c>
      <c r="C9" s="16" t="s">
        <v>116</v>
      </c>
      <c r="D9" s="16" t="s">
        <v>70</v>
      </c>
      <c r="E9" s="19"/>
      <c r="F9" s="19"/>
      <c r="G9" s="19"/>
      <c r="H9" s="19"/>
      <c r="I9" s="16" t="s">
        <v>117</v>
      </c>
      <c r="J9" s="16" t="s">
        <v>52</v>
      </c>
      <c r="K9" s="16" t="s">
        <v>52</v>
      </c>
      <c r="L9" s="16" t="s">
        <v>52</v>
      </c>
      <c r="M9" s="16" t="s">
        <v>52</v>
      </c>
      <c r="N9" s="2" t="s">
        <v>52</v>
      </c>
      <c r="Q9" s="16" t="s">
        <v>115</v>
      </c>
      <c r="R9" s="16" t="s">
        <v>116</v>
      </c>
      <c r="S9" s="16" t="s">
        <v>70</v>
      </c>
      <c r="T9" s="19"/>
      <c r="U9" s="19"/>
      <c r="V9" s="19"/>
      <c r="W9" s="19"/>
      <c r="X9" s="16" t="s">
        <v>117</v>
      </c>
      <c r="Y9" s="16" t="s">
        <v>52</v>
      </c>
    </row>
    <row r="10" spans="1:25" ht="30" customHeight="1" x14ac:dyDescent="0.3">
      <c r="A10" s="16" t="s">
        <v>123</v>
      </c>
      <c r="B10" s="16" t="s">
        <v>120</v>
      </c>
      <c r="C10" s="16" t="s">
        <v>121</v>
      </c>
      <c r="D10" s="16" t="s">
        <v>70</v>
      </c>
      <c r="E10" s="19"/>
      <c r="F10" s="19"/>
      <c r="G10" s="19"/>
      <c r="H10" s="19"/>
      <c r="I10" s="16" t="s">
        <v>122</v>
      </c>
      <c r="J10" s="16" t="s">
        <v>52</v>
      </c>
      <c r="K10" s="16" t="s">
        <v>52</v>
      </c>
      <c r="L10" s="16" t="s">
        <v>52</v>
      </c>
      <c r="M10" s="16" t="s">
        <v>52</v>
      </c>
      <c r="N10" s="2" t="s">
        <v>52</v>
      </c>
      <c r="Q10" s="16" t="s">
        <v>120</v>
      </c>
      <c r="R10" s="16" t="s">
        <v>121</v>
      </c>
      <c r="S10" s="16" t="s">
        <v>70</v>
      </c>
      <c r="T10" s="19"/>
      <c r="U10" s="19"/>
      <c r="V10" s="19"/>
      <c r="W10" s="19"/>
      <c r="X10" s="16" t="s">
        <v>122</v>
      </c>
      <c r="Y10" s="16" t="s">
        <v>52</v>
      </c>
    </row>
    <row r="11" spans="1:25" ht="30" customHeight="1" x14ac:dyDescent="0.3">
      <c r="A11" s="16" t="s">
        <v>127</v>
      </c>
      <c r="B11" s="16" t="s">
        <v>120</v>
      </c>
      <c r="C11" s="16" t="s">
        <v>125</v>
      </c>
      <c r="D11" s="16" t="s">
        <v>70</v>
      </c>
      <c r="E11" s="19"/>
      <c r="F11" s="19"/>
      <c r="G11" s="19"/>
      <c r="H11" s="19"/>
      <c r="I11" s="16" t="s">
        <v>126</v>
      </c>
      <c r="J11" s="16" t="s">
        <v>52</v>
      </c>
      <c r="K11" s="16" t="s">
        <v>52</v>
      </c>
      <c r="L11" s="16" t="s">
        <v>52</v>
      </c>
      <c r="M11" s="16" t="s">
        <v>52</v>
      </c>
      <c r="N11" s="2" t="s">
        <v>52</v>
      </c>
      <c r="Q11" s="16" t="s">
        <v>120</v>
      </c>
      <c r="R11" s="16" t="s">
        <v>125</v>
      </c>
      <c r="S11" s="16" t="s">
        <v>70</v>
      </c>
      <c r="T11" s="19"/>
      <c r="U11" s="19"/>
      <c r="V11" s="19"/>
      <c r="W11" s="19"/>
      <c r="X11" s="16" t="s">
        <v>126</v>
      </c>
      <c r="Y11" s="16" t="s">
        <v>52</v>
      </c>
    </row>
    <row r="12" spans="1:25" ht="30" customHeight="1" x14ac:dyDescent="0.3">
      <c r="A12" s="16" t="s">
        <v>132</v>
      </c>
      <c r="B12" s="16" t="s">
        <v>129</v>
      </c>
      <c r="C12" s="16" t="s">
        <v>130</v>
      </c>
      <c r="D12" s="16" t="s">
        <v>70</v>
      </c>
      <c r="E12" s="19"/>
      <c r="F12" s="19"/>
      <c r="G12" s="19"/>
      <c r="H12" s="19"/>
      <c r="I12" s="16" t="s">
        <v>131</v>
      </c>
      <c r="J12" s="16" t="s">
        <v>52</v>
      </c>
      <c r="K12" s="16" t="s">
        <v>52</v>
      </c>
      <c r="L12" s="16" t="s">
        <v>52</v>
      </c>
      <c r="M12" s="16" t="s">
        <v>52</v>
      </c>
      <c r="N12" s="2" t="s">
        <v>52</v>
      </c>
      <c r="Q12" s="16" t="s">
        <v>129</v>
      </c>
      <c r="R12" s="16" t="s">
        <v>130</v>
      </c>
      <c r="S12" s="16" t="s">
        <v>70</v>
      </c>
      <c r="T12" s="19"/>
      <c r="U12" s="19"/>
      <c r="V12" s="19"/>
      <c r="W12" s="19"/>
      <c r="X12" s="16" t="s">
        <v>131</v>
      </c>
      <c r="Y12" s="16" t="s">
        <v>52</v>
      </c>
    </row>
    <row r="13" spans="1:25" ht="30" customHeight="1" x14ac:dyDescent="0.3">
      <c r="A13" s="16" t="s">
        <v>137</v>
      </c>
      <c r="B13" s="16" t="s">
        <v>134</v>
      </c>
      <c r="C13" s="16" t="s">
        <v>135</v>
      </c>
      <c r="D13" s="16" t="s">
        <v>70</v>
      </c>
      <c r="E13" s="19"/>
      <c r="F13" s="19"/>
      <c r="G13" s="19"/>
      <c r="H13" s="19"/>
      <c r="I13" s="16" t="s">
        <v>136</v>
      </c>
      <c r="J13" s="16" t="s">
        <v>52</v>
      </c>
      <c r="K13" s="16" t="s">
        <v>52</v>
      </c>
      <c r="L13" s="16" t="s">
        <v>52</v>
      </c>
      <c r="M13" s="16" t="s">
        <v>52</v>
      </c>
      <c r="N13" s="2" t="s">
        <v>52</v>
      </c>
      <c r="Q13" s="16" t="s">
        <v>134</v>
      </c>
      <c r="R13" s="16" t="s">
        <v>135</v>
      </c>
      <c r="S13" s="16" t="s">
        <v>70</v>
      </c>
      <c r="T13" s="19"/>
      <c r="U13" s="19"/>
      <c r="V13" s="19"/>
      <c r="W13" s="19"/>
      <c r="X13" s="16" t="s">
        <v>136</v>
      </c>
      <c r="Y13" s="16" t="s">
        <v>52</v>
      </c>
    </row>
    <row r="14" spans="1:25" ht="30" customHeight="1" x14ac:dyDescent="0.3">
      <c r="A14" s="16" t="s">
        <v>142</v>
      </c>
      <c r="B14" s="16" t="s">
        <v>139</v>
      </c>
      <c r="C14" s="16" t="s">
        <v>140</v>
      </c>
      <c r="D14" s="16" t="s">
        <v>70</v>
      </c>
      <c r="E14" s="19"/>
      <c r="F14" s="19"/>
      <c r="G14" s="19"/>
      <c r="H14" s="19"/>
      <c r="I14" s="16" t="s">
        <v>141</v>
      </c>
      <c r="J14" s="16" t="s">
        <v>52</v>
      </c>
      <c r="K14" s="16" t="s">
        <v>52</v>
      </c>
      <c r="L14" s="16" t="s">
        <v>52</v>
      </c>
      <c r="M14" s="16" t="s">
        <v>52</v>
      </c>
      <c r="N14" s="2" t="s">
        <v>52</v>
      </c>
      <c r="Q14" s="16" t="s">
        <v>139</v>
      </c>
      <c r="R14" s="16" t="s">
        <v>140</v>
      </c>
      <c r="S14" s="16" t="s">
        <v>70</v>
      </c>
      <c r="T14" s="19"/>
      <c r="U14" s="19"/>
      <c r="V14" s="19"/>
      <c r="W14" s="19"/>
      <c r="X14" s="16" t="s">
        <v>141</v>
      </c>
      <c r="Y14" s="16" t="s">
        <v>52</v>
      </c>
    </row>
    <row r="15" spans="1:25" ht="30" customHeight="1" x14ac:dyDescent="0.3">
      <c r="A15" s="16" t="s">
        <v>147</v>
      </c>
      <c r="B15" s="16" t="s">
        <v>144</v>
      </c>
      <c r="C15" s="16" t="s">
        <v>145</v>
      </c>
      <c r="D15" s="16" t="s">
        <v>70</v>
      </c>
      <c r="E15" s="19"/>
      <c r="F15" s="19"/>
      <c r="G15" s="19"/>
      <c r="H15" s="19"/>
      <c r="I15" s="16" t="s">
        <v>146</v>
      </c>
      <c r="J15" s="16" t="s">
        <v>52</v>
      </c>
      <c r="K15" s="16" t="s">
        <v>52</v>
      </c>
      <c r="L15" s="16" t="s">
        <v>52</v>
      </c>
      <c r="M15" s="16" t="s">
        <v>52</v>
      </c>
      <c r="N15" s="2" t="s">
        <v>52</v>
      </c>
      <c r="Q15" s="16" t="s">
        <v>144</v>
      </c>
      <c r="R15" s="16" t="s">
        <v>145</v>
      </c>
      <c r="S15" s="16" t="s">
        <v>70</v>
      </c>
      <c r="T15" s="19"/>
      <c r="U15" s="19"/>
      <c r="V15" s="19"/>
      <c r="W15" s="19"/>
      <c r="X15" s="16" t="s">
        <v>146</v>
      </c>
      <c r="Y15" s="16" t="s">
        <v>52</v>
      </c>
    </row>
    <row r="16" spans="1:25" ht="30" customHeight="1" x14ac:dyDescent="0.3">
      <c r="A16" s="16" t="s">
        <v>151</v>
      </c>
      <c r="B16" s="16" t="s">
        <v>144</v>
      </c>
      <c r="C16" s="16" t="s">
        <v>149</v>
      </c>
      <c r="D16" s="16" t="s">
        <v>70</v>
      </c>
      <c r="E16" s="19"/>
      <c r="F16" s="19"/>
      <c r="G16" s="19"/>
      <c r="H16" s="19"/>
      <c r="I16" s="16" t="s">
        <v>150</v>
      </c>
      <c r="J16" s="16" t="s">
        <v>52</v>
      </c>
      <c r="K16" s="16" t="s">
        <v>52</v>
      </c>
      <c r="L16" s="16" t="s">
        <v>52</v>
      </c>
      <c r="M16" s="16" t="s">
        <v>52</v>
      </c>
      <c r="N16" s="2" t="s">
        <v>52</v>
      </c>
      <c r="Q16" s="16" t="s">
        <v>144</v>
      </c>
      <c r="R16" s="16" t="s">
        <v>149</v>
      </c>
      <c r="S16" s="16" t="s">
        <v>70</v>
      </c>
      <c r="T16" s="19"/>
      <c r="U16" s="19"/>
      <c r="V16" s="19"/>
      <c r="W16" s="19"/>
      <c r="X16" s="16" t="s">
        <v>150</v>
      </c>
      <c r="Y16" s="16" t="s">
        <v>52</v>
      </c>
    </row>
    <row r="17" spans="1:25" ht="30" customHeight="1" x14ac:dyDescent="0.3">
      <c r="A17" s="16" t="s">
        <v>156</v>
      </c>
      <c r="B17" s="16" t="s">
        <v>153</v>
      </c>
      <c r="C17" s="16" t="s">
        <v>154</v>
      </c>
      <c r="D17" s="16" t="s">
        <v>70</v>
      </c>
      <c r="E17" s="19"/>
      <c r="F17" s="19"/>
      <c r="G17" s="19"/>
      <c r="H17" s="19"/>
      <c r="I17" s="16" t="s">
        <v>155</v>
      </c>
      <c r="J17" s="16" t="s">
        <v>52</v>
      </c>
      <c r="K17" s="16" t="s">
        <v>52</v>
      </c>
      <c r="L17" s="16" t="s">
        <v>52</v>
      </c>
      <c r="M17" s="16" t="s">
        <v>52</v>
      </c>
      <c r="N17" s="2" t="s">
        <v>52</v>
      </c>
      <c r="Q17" s="16" t="s">
        <v>153</v>
      </c>
      <c r="R17" s="16" t="s">
        <v>154</v>
      </c>
      <c r="S17" s="16" t="s">
        <v>70</v>
      </c>
      <c r="T17" s="19"/>
      <c r="U17" s="19"/>
      <c r="V17" s="19"/>
      <c r="W17" s="19"/>
      <c r="X17" s="16" t="s">
        <v>155</v>
      </c>
      <c r="Y17" s="16" t="s">
        <v>52</v>
      </c>
    </row>
    <row r="18" spans="1:25" ht="30" customHeight="1" x14ac:dyDescent="0.3">
      <c r="A18" s="16" t="s">
        <v>163</v>
      </c>
      <c r="B18" s="16" t="s">
        <v>160</v>
      </c>
      <c r="C18" s="16" t="s">
        <v>161</v>
      </c>
      <c r="D18" s="16" t="s">
        <v>70</v>
      </c>
      <c r="E18" s="19"/>
      <c r="F18" s="19"/>
      <c r="G18" s="19"/>
      <c r="H18" s="19"/>
      <c r="I18" s="16" t="s">
        <v>162</v>
      </c>
      <c r="J18" s="16" t="s">
        <v>52</v>
      </c>
      <c r="K18" s="16" t="s">
        <v>52</v>
      </c>
      <c r="L18" s="16" t="s">
        <v>52</v>
      </c>
      <c r="M18" s="16" t="s">
        <v>52</v>
      </c>
      <c r="N18" s="2" t="s">
        <v>52</v>
      </c>
      <c r="Q18" s="16" t="s">
        <v>160</v>
      </c>
      <c r="R18" s="16" t="s">
        <v>161</v>
      </c>
      <c r="S18" s="16" t="s">
        <v>70</v>
      </c>
      <c r="T18" s="19"/>
      <c r="U18" s="19"/>
      <c r="V18" s="19"/>
      <c r="W18" s="19"/>
      <c r="X18" s="16" t="s">
        <v>162</v>
      </c>
      <c r="Y18" s="16" t="s">
        <v>52</v>
      </c>
    </row>
    <row r="19" spans="1:25" ht="30" customHeight="1" x14ac:dyDescent="0.3">
      <c r="A19" s="16" t="s">
        <v>167</v>
      </c>
      <c r="B19" s="16" t="s">
        <v>160</v>
      </c>
      <c r="C19" s="16" t="s">
        <v>165</v>
      </c>
      <c r="D19" s="16" t="s">
        <v>70</v>
      </c>
      <c r="E19" s="19"/>
      <c r="F19" s="19"/>
      <c r="G19" s="19"/>
      <c r="H19" s="19"/>
      <c r="I19" s="16" t="s">
        <v>166</v>
      </c>
      <c r="J19" s="16" t="s">
        <v>52</v>
      </c>
      <c r="K19" s="16" t="s">
        <v>52</v>
      </c>
      <c r="L19" s="16" t="s">
        <v>52</v>
      </c>
      <c r="M19" s="16" t="s">
        <v>52</v>
      </c>
      <c r="N19" s="2" t="s">
        <v>52</v>
      </c>
      <c r="Q19" s="16" t="s">
        <v>160</v>
      </c>
      <c r="R19" s="16" t="s">
        <v>165</v>
      </c>
      <c r="S19" s="16" t="s">
        <v>70</v>
      </c>
      <c r="T19" s="19"/>
      <c r="U19" s="19"/>
      <c r="V19" s="19"/>
      <c r="W19" s="19"/>
      <c r="X19" s="16" t="s">
        <v>166</v>
      </c>
      <c r="Y19" s="16" t="s">
        <v>52</v>
      </c>
    </row>
    <row r="20" spans="1:25" ht="30" customHeight="1" x14ac:dyDescent="0.3">
      <c r="A20" s="16" t="s">
        <v>185</v>
      </c>
      <c r="B20" s="16" t="s">
        <v>181</v>
      </c>
      <c r="C20" s="16" t="s">
        <v>182</v>
      </c>
      <c r="D20" s="16" t="s">
        <v>183</v>
      </c>
      <c r="E20" s="19"/>
      <c r="F20" s="19"/>
      <c r="G20" s="19"/>
      <c r="H20" s="19"/>
      <c r="I20" s="16" t="s">
        <v>184</v>
      </c>
      <c r="J20" s="16" t="s">
        <v>52</v>
      </c>
      <c r="K20" s="16" t="s">
        <v>52</v>
      </c>
      <c r="L20" s="16" t="s">
        <v>52</v>
      </c>
      <c r="M20" s="16" t="s">
        <v>52</v>
      </c>
      <c r="N20" s="2" t="s">
        <v>52</v>
      </c>
      <c r="Q20" s="16" t="s">
        <v>181</v>
      </c>
      <c r="R20" s="16" t="s">
        <v>182</v>
      </c>
      <c r="S20" s="16" t="s">
        <v>183</v>
      </c>
      <c r="T20" s="19"/>
      <c r="U20" s="19"/>
      <c r="V20" s="19"/>
      <c r="W20" s="19"/>
      <c r="X20" s="16" t="s">
        <v>184</v>
      </c>
      <c r="Y20" s="16" t="s">
        <v>52</v>
      </c>
    </row>
    <row r="21" spans="1:25" ht="30" customHeight="1" x14ac:dyDescent="0.3">
      <c r="A21" s="16" t="s">
        <v>191</v>
      </c>
      <c r="B21" s="16" t="s">
        <v>187</v>
      </c>
      <c r="C21" s="16" t="s">
        <v>188</v>
      </c>
      <c r="D21" s="16" t="s">
        <v>189</v>
      </c>
      <c r="E21" s="19"/>
      <c r="F21" s="19"/>
      <c r="G21" s="19"/>
      <c r="H21" s="19"/>
      <c r="I21" s="16" t="s">
        <v>190</v>
      </c>
      <c r="J21" s="16" t="s">
        <v>52</v>
      </c>
      <c r="K21" s="16" t="s">
        <v>52</v>
      </c>
      <c r="L21" s="16" t="s">
        <v>52</v>
      </c>
      <c r="M21" s="16" t="s">
        <v>52</v>
      </c>
      <c r="N21" s="2" t="s">
        <v>52</v>
      </c>
      <c r="Q21" s="16" t="s">
        <v>187</v>
      </c>
      <c r="R21" s="16" t="s">
        <v>188</v>
      </c>
      <c r="S21" s="16" t="s">
        <v>189</v>
      </c>
      <c r="T21" s="19"/>
      <c r="U21" s="19"/>
      <c r="V21" s="19"/>
      <c r="W21" s="19"/>
      <c r="X21" s="16" t="s">
        <v>190</v>
      </c>
      <c r="Y21" s="16" t="s">
        <v>52</v>
      </c>
    </row>
    <row r="22" spans="1:25" ht="30" customHeight="1" x14ac:dyDescent="0.3">
      <c r="A22" s="16" t="s">
        <v>196</v>
      </c>
      <c r="B22" s="16" t="s">
        <v>193</v>
      </c>
      <c r="C22" s="16" t="s">
        <v>194</v>
      </c>
      <c r="D22" s="16" t="s">
        <v>70</v>
      </c>
      <c r="E22" s="19"/>
      <c r="F22" s="19"/>
      <c r="G22" s="19"/>
      <c r="H22" s="19"/>
      <c r="I22" s="16" t="s">
        <v>195</v>
      </c>
      <c r="J22" s="16" t="s">
        <v>52</v>
      </c>
      <c r="K22" s="16" t="s">
        <v>52</v>
      </c>
      <c r="L22" s="16" t="s">
        <v>52</v>
      </c>
      <c r="M22" s="16" t="s">
        <v>52</v>
      </c>
      <c r="N22" s="2" t="s">
        <v>52</v>
      </c>
      <c r="Q22" s="16" t="s">
        <v>193</v>
      </c>
      <c r="R22" s="16" t="s">
        <v>194</v>
      </c>
      <c r="S22" s="16" t="s">
        <v>70</v>
      </c>
      <c r="T22" s="19"/>
      <c r="U22" s="19"/>
      <c r="V22" s="19"/>
      <c r="W22" s="19"/>
      <c r="X22" s="16" t="s">
        <v>195</v>
      </c>
      <c r="Y22" s="16" t="s">
        <v>52</v>
      </c>
    </row>
    <row r="23" spans="1:25" ht="30" customHeight="1" x14ac:dyDescent="0.3">
      <c r="A23" s="16" t="s">
        <v>201</v>
      </c>
      <c r="B23" s="16" t="s">
        <v>198</v>
      </c>
      <c r="C23" s="16" t="s">
        <v>199</v>
      </c>
      <c r="D23" s="16" t="s">
        <v>70</v>
      </c>
      <c r="E23" s="19"/>
      <c r="F23" s="19"/>
      <c r="G23" s="19"/>
      <c r="H23" s="19"/>
      <c r="I23" s="16" t="s">
        <v>200</v>
      </c>
      <c r="J23" s="16" t="s">
        <v>52</v>
      </c>
      <c r="K23" s="16" t="s">
        <v>52</v>
      </c>
      <c r="L23" s="16" t="s">
        <v>52</v>
      </c>
      <c r="M23" s="16" t="s">
        <v>52</v>
      </c>
      <c r="N23" s="2" t="s">
        <v>52</v>
      </c>
      <c r="Q23" s="16" t="s">
        <v>198</v>
      </c>
      <c r="R23" s="16" t="s">
        <v>199</v>
      </c>
      <c r="S23" s="16" t="s">
        <v>70</v>
      </c>
      <c r="T23" s="19"/>
      <c r="U23" s="19"/>
      <c r="V23" s="19"/>
      <c r="W23" s="19"/>
      <c r="X23" s="16" t="s">
        <v>200</v>
      </c>
      <c r="Y23" s="16" t="s">
        <v>52</v>
      </c>
    </row>
    <row r="24" spans="1:25" ht="30" customHeight="1" x14ac:dyDescent="0.3">
      <c r="A24" s="16" t="s">
        <v>206</v>
      </c>
      <c r="B24" s="16" t="s">
        <v>203</v>
      </c>
      <c r="C24" s="16" t="s">
        <v>204</v>
      </c>
      <c r="D24" s="16" t="s">
        <v>70</v>
      </c>
      <c r="E24" s="19"/>
      <c r="F24" s="19"/>
      <c r="G24" s="19"/>
      <c r="H24" s="19"/>
      <c r="I24" s="16" t="s">
        <v>205</v>
      </c>
      <c r="J24" s="16" t="s">
        <v>52</v>
      </c>
      <c r="K24" s="16" t="s">
        <v>52</v>
      </c>
      <c r="L24" s="16" t="s">
        <v>52</v>
      </c>
      <c r="M24" s="16" t="s">
        <v>52</v>
      </c>
      <c r="N24" s="2" t="s">
        <v>52</v>
      </c>
      <c r="Q24" s="16" t="s">
        <v>203</v>
      </c>
      <c r="R24" s="16" t="s">
        <v>204</v>
      </c>
      <c r="S24" s="16" t="s">
        <v>70</v>
      </c>
      <c r="T24" s="19"/>
      <c r="U24" s="19"/>
      <c r="V24" s="19"/>
      <c r="W24" s="19"/>
      <c r="X24" s="16" t="s">
        <v>205</v>
      </c>
      <c r="Y24" s="16" t="s">
        <v>52</v>
      </c>
    </row>
    <row r="25" spans="1:25" ht="30" customHeight="1" x14ac:dyDescent="0.3">
      <c r="A25" s="16" t="s">
        <v>211</v>
      </c>
      <c r="B25" s="16" t="s">
        <v>208</v>
      </c>
      <c r="C25" s="16" t="s">
        <v>209</v>
      </c>
      <c r="D25" s="16" t="s">
        <v>189</v>
      </c>
      <c r="E25" s="19"/>
      <c r="F25" s="19"/>
      <c r="G25" s="19"/>
      <c r="H25" s="19"/>
      <c r="I25" s="16" t="s">
        <v>210</v>
      </c>
      <c r="J25" s="16" t="s">
        <v>52</v>
      </c>
      <c r="K25" s="16" t="s">
        <v>52</v>
      </c>
      <c r="L25" s="16" t="s">
        <v>52</v>
      </c>
      <c r="M25" s="16" t="s">
        <v>52</v>
      </c>
      <c r="N25" s="2" t="s">
        <v>52</v>
      </c>
      <c r="Q25" s="16" t="s">
        <v>208</v>
      </c>
      <c r="R25" s="16" t="s">
        <v>209</v>
      </c>
      <c r="S25" s="16" t="s">
        <v>189</v>
      </c>
      <c r="T25" s="19"/>
      <c r="U25" s="19"/>
      <c r="V25" s="19"/>
      <c r="W25" s="19"/>
      <c r="X25" s="16" t="s">
        <v>210</v>
      </c>
      <c r="Y25" s="16" t="s">
        <v>52</v>
      </c>
    </row>
    <row r="26" spans="1:25" ht="30" customHeight="1" x14ac:dyDescent="0.3">
      <c r="A26" s="16" t="s">
        <v>215</v>
      </c>
      <c r="B26" s="16" t="s">
        <v>208</v>
      </c>
      <c r="C26" s="16" t="s">
        <v>213</v>
      </c>
      <c r="D26" s="16" t="s">
        <v>189</v>
      </c>
      <c r="E26" s="19"/>
      <c r="F26" s="19"/>
      <c r="G26" s="19"/>
      <c r="H26" s="19"/>
      <c r="I26" s="16" t="s">
        <v>214</v>
      </c>
      <c r="J26" s="16" t="s">
        <v>52</v>
      </c>
      <c r="K26" s="16" t="s">
        <v>52</v>
      </c>
      <c r="L26" s="16" t="s">
        <v>52</v>
      </c>
      <c r="M26" s="16" t="s">
        <v>52</v>
      </c>
      <c r="N26" s="2" t="s">
        <v>52</v>
      </c>
      <c r="Q26" s="16" t="s">
        <v>208</v>
      </c>
      <c r="R26" s="16" t="s">
        <v>213</v>
      </c>
      <c r="S26" s="16" t="s">
        <v>189</v>
      </c>
      <c r="T26" s="19"/>
      <c r="U26" s="19"/>
      <c r="V26" s="19"/>
      <c r="W26" s="19"/>
      <c r="X26" s="16" t="s">
        <v>214</v>
      </c>
      <c r="Y26" s="16" t="s">
        <v>52</v>
      </c>
    </row>
    <row r="27" spans="1:25" ht="30" customHeight="1" x14ac:dyDescent="0.3">
      <c r="A27" s="16" t="s">
        <v>219</v>
      </c>
      <c r="B27" s="16" t="s">
        <v>208</v>
      </c>
      <c r="C27" s="16" t="s">
        <v>217</v>
      </c>
      <c r="D27" s="16" t="s">
        <v>189</v>
      </c>
      <c r="E27" s="19"/>
      <c r="F27" s="19"/>
      <c r="G27" s="19"/>
      <c r="H27" s="19"/>
      <c r="I27" s="16" t="s">
        <v>218</v>
      </c>
      <c r="J27" s="16" t="s">
        <v>52</v>
      </c>
      <c r="K27" s="16" t="s">
        <v>52</v>
      </c>
      <c r="L27" s="16" t="s">
        <v>52</v>
      </c>
      <c r="M27" s="16" t="s">
        <v>52</v>
      </c>
      <c r="N27" s="2" t="s">
        <v>52</v>
      </c>
      <c r="Q27" s="16" t="s">
        <v>208</v>
      </c>
      <c r="R27" s="16" t="s">
        <v>217</v>
      </c>
      <c r="S27" s="16" t="s">
        <v>189</v>
      </c>
      <c r="T27" s="19"/>
      <c r="U27" s="19"/>
      <c r="V27" s="19"/>
      <c r="W27" s="19"/>
      <c r="X27" s="16" t="s">
        <v>218</v>
      </c>
      <c r="Y27" s="16" t="s">
        <v>52</v>
      </c>
    </row>
    <row r="28" spans="1:25" ht="30" customHeight="1" x14ac:dyDescent="0.3">
      <c r="A28" s="16" t="s">
        <v>224</v>
      </c>
      <c r="B28" s="16" t="s">
        <v>221</v>
      </c>
      <c r="C28" s="16" t="s">
        <v>222</v>
      </c>
      <c r="D28" s="16" t="s">
        <v>189</v>
      </c>
      <c r="E28" s="19"/>
      <c r="F28" s="19"/>
      <c r="G28" s="19"/>
      <c r="H28" s="19"/>
      <c r="I28" s="16" t="s">
        <v>223</v>
      </c>
      <c r="J28" s="16" t="s">
        <v>52</v>
      </c>
      <c r="K28" s="16" t="s">
        <v>52</v>
      </c>
      <c r="L28" s="16" t="s">
        <v>52</v>
      </c>
      <c r="M28" s="16" t="s">
        <v>52</v>
      </c>
      <c r="N28" s="2" t="s">
        <v>52</v>
      </c>
      <c r="Q28" s="16" t="s">
        <v>221</v>
      </c>
      <c r="R28" s="16" t="s">
        <v>222</v>
      </c>
      <c r="S28" s="16" t="s">
        <v>189</v>
      </c>
      <c r="T28" s="19"/>
      <c r="U28" s="19"/>
      <c r="V28" s="19"/>
      <c r="W28" s="19"/>
      <c r="X28" s="16" t="s">
        <v>223</v>
      </c>
      <c r="Y28" s="16" t="s">
        <v>52</v>
      </c>
    </row>
    <row r="29" spans="1:25" ht="30" customHeight="1" x14ac:dyDescent="0.3">
      <c r="A29" s="16" t="s">
        <v>229</v>
      </c>
      <c r="B29" s="16" t="s">
        <v>226</v>
      </c>
      <c r="C29" s="16" t="s">
        <v>227</v>
      </c>
      <c r="D29" s="16" t="s">
        <v>189</v>
      </c>
      <c r="E29" s="19"/>
      <c r="F29" s="19"/>
      <c r="G29" s="19"/>
      <c r="H29" s="19"/>
      <c r="I29" s="16" t="s">
        <v>228</v>
      </c>
      <c r="J29" s="16" t="s">
        <v>52</v>
      </c>
      <c r="K29" s="16" t="s">
        <v>52</v>
      </c>
      <c r="L29" s="16" t="s">
        <v>52</v>
      </c>
      <c r="M29" s="16" t="s">
        <v>52</v>
      </c>
      <c r="N29" s="2" t="s">
        <v>52</v>
      </c>
      <c r="Q29" s="16" t="s">
        <v>226</v>
      </c>
      <c r="R29" s="16" t="s">
        <v>227</v>
      </c>
      <c r="S29" s="16" t="s">
        <v>189</v>
      </c>
      <c r="T29" s="19"/>
      <c r="U29" s="19"/>
      <c r="V29" s="19"/>
      <c r="W29" s="19"/>
      <c r="X29" s="16" t="s">
        <v>228</v>
      </c>
      <c r="Y29" s="16" t="s">
        <v>52</v>
      </c>
    </row>
    <row r="30" spans="1:25" ht="30" customHeight="1" x14ac:dyDescent="0.3">
      <c r="A30" s="16" t="s">
        <v>234</v>
      </c>
      <c r="B30" s="16" t="s">
        <v>231</v>
      </c>
      <c r="C30" s="16" t="s">
        <v>232</v>
      </c>
      <c r="D30" s="16" t="s">
        <v>189</v>
      </c>
      <c r="E30" s="19"/>
      <c r="F30" s="19"/>
      <c r="G30" s="19"/>
      <c r="H30" s="19"/>
      <c r="I30" s="16" t="s">
        <v>233</v>
      </c>
      <c r="J30" s="16" t="s">
        <v>52</v>
      </c>
      <c r="K30" s="16" t="s">
        <v>52</v>
      </c>
      <c r="L30" s="16" t="s">
        <v>52</v>
      </c>
      <c r="M30" s="16" t="s">
        <v>52</v>
      </c>
      <c r="N30" s="2" t="s">
        <v>52</v>
      </c>
      <c r="Q30" s="16" t="s">
        <v>231</v>
      </c>
      <c r="R30" s="16" t="s">
        <v>232</v>
      </c>
      <c r="S30" s="16" t="s">
        <v>189</v>
      </c>
      <c r="T30" s="19"/>
      <c r="U30" s="19"/>
      <c r="V30" s="19"/>
      <c r="W30" s="19"/>
      <c r="X30" s="16" t="s">
        <v>233</v>
      </c>
      <c r="Y30" s="16" t="s">
        <v>52</v>
      </c>
    </row>
    <row r="31" spans="1:25" ht="30" customHeight="1" x14ac:dyDescent="0.3">
      <c r="A31" s="16" t="s">
        <v>238</v>
      </c>
      <c r="B31" s="16" t="s">
        <v>231</v>
      </c>
      <c r="C31" s="16" t="s">
        <v>236</v>
      </c>
      <c r="D31" s="16" t="s">
        <v>189</v>
      </c>
      <c r="E31" s="19"/>
      <c r="F31" s="19"/>
      <c r="G31" s="19"/>
      <c r="H31" s="19"/>
      <c r="I31" s="16" t="s">
        <v>237</v>
      </c>
      <c r="J31" s="16" t="s">
        <v>52</v>
      </c>
      <c r="K31" s="16" t="s">
        <v>52</v>
      </c>
      <c r="L31" s="16" t="s">
        <v>52</v>
      </c>
      <c r="M31" s="16" t="s">
        <v>52</v>
      </c>
      <c r="N31" s="2" t="s">
        <v>52</v>
      </c>
      <c r="Q31" s="16" t="s">
        <v>231</v>
      </c>
      <c r="R31" s="16" t="s">
        <v>236</v>
      </c>
      <c r="S31" s="16" t="s">
        <v>189</v>
      </c>
      <c r="T31" s="19"/>
      <c r="U31" s="19"/>
      <c r="V31" s="19"/>
      <c r="W31" s="19"/>
      <c r="X31" s="16" t="s">
        <v>237</v>
      </c>
      <c r="Y31" s="16" t="s">
        <v>52</v>
      </c>
    </row>
    <row r="32" spans="1:25" ht="30" customHeight="1" x14ac:dyDescent="0.3">
      <c r="A32" s="16" t="s">
        <v>245</v>
      </c>
      <c r="B32" s="16" t="s">
        <v>242</v>
      </c>
      <c r="C32" s="16" t="s">
        <v>243</v>
      </c>
      <c r="D32" s="16" t="s">
        <v>70</v>
      </c>
      <c r="E32" s="19"/>
      <c r="F32" s="19"/>
      <c r="G32" s="19"/>
      <c r="H32" s="19"/>
      <c r="I32" s="16" t="s">
        <v>244</v>
      </c>
      <c r="J32" s="16" t="s">
        <v>52</v>
      </c>
      <c r="K32" s="16" t="s">
        <v>52</v>
      </c>
      <c r="L32" s="16" t="s">
        <v>52</v>
      </c>
      <c r="M32" s="16" t="s">
        <v>52</v>
      </c>
      <c r="N32" s="2" t="s">
        <v>52</v>
      </c>
      <c r="Q32" s="16" t="s">
        <v>242</v>
      </c>
      <c r="R32" s="16" t="s">
        <v>243</v>
      </c>
      <c r="S32" s="16" t="s">
        <v>70</v>
      </c>
      <c r="T32" s="19"/>
      <c r="U32" s="19"/>
      <c r="V32" s="19"/>
      <c r="W32" s="19"/>
      <c r="X32" s="16" t="s">
        <v>244</v>
      </c>
      <c r="Y32" s="16" t="s">
        <v>52</v>
      </c>
    </row>
    <row r="33" spans="1:25" ht="30" customHeight="1" x14ac:dyDescent="0.3">
      <c r="A33" s="16" t="s">
        <v>249</v>
      </c>
      <c r="B33" s="16" t="s">
        <v>242</v>
      </c>
      <c r="C33" s="16" t="s">
        <v>247</v>
      </c>
      <c r="D33" s="16" t="s">
        <v>70</v>
      </c>
      <c r="E33" s="19"/>
      <c r="F33" s="19"/>
      <c r="G33" s="19"/>
      <c r="H33" s="19"/>
      <c r="I33" s="16" t="s">
        <v>248</v>
      </c>
      <c r="J33" s="16" t="s">
        <v>52</v>
      </c>
      <c r="K33" s="16" t="s">
        <v>52</v>
      </c>
      <c r="L33" s="16" t="s">
        <v>52</v>
      </c>
      <c r="M33" s="16" t="s">
        <v>52</v>
      </c>
      <c r="N33" s="2" t="s">
        <v>52</v>
      </c>
      <c r="Q33" s="16" t="s">
        <v>242</v>
      </c>
      <c r="R33" s="16" t="s">
        <v>247</v>
      </c>
      <c r="S33" s="16" t="s">
        <v>70</v>
      </c>
      <c r="T33" s="19"/>
      <c r="U33" s="19"/>
      <c r="V33" s="19"/>
      <c r="W33" s="19"/>
      <c r="X33" s="16" t="s">
        <v>248</v>
      </c>
      <c r="Y33" s="16" t="s">
        <v>52</v>
      </c>
    </row>
    <row r="34" spans="1:25" ht="30" customHeight="1" x14ac:dyDescent="0.3">
      <c r="A34" s="16" t="s">
        <v>253</v>
      </c>
      <c r="B34" s="16" t="s">
        <v>251</v>
      </c>
      <c r="C34" s="16" t="s">
        <v>247</v>
      </c>
      <c r="D34" s="16" t="s">
        <v>70</v>
      </c>
      <c r="E34" s="19"/>
      <c r="F34" s="19"/>
      <c r="G34" s="19"/>
      <c r="H34" s="19"/>
      <c r="I34" s="16" t="s">
        <v>252</v>
      </c>
      <c r="J34" s="16" t="s">
        <v>52</v>
      </c>
      <c r="K34" s="16" t="s">
        <v>52</v>
      </c>
      <c r="L34" s="16" t="s">
        <v>52</v>
      </c>
      <c r="M34" s="16" t="s">
        <v>52</v>
      </c>
      <c r="N34" s="2" t="s">
        <v>52</v>
      </c>
      <c r="Q34" s="16" t="s">
        <v>251</v>
      </c>
      <c r="R34" s="16" t="s">
        <v>247</v>
      </c>
      <c r="S34" s="16" t="s">
        <v>70</v>
      </c>
      <c r="T34" s="19"/>
      <c r="U34" s="19"/>
      <c r="V34" s="19"/>
      <c r="W34" s="19"/>
      <c r="X34" s="16" t="s">
        <v>252</v>
      </c>
      <c r="Y34" s="16" t="s">
        <v>52</v>
      </c>
    </row>
    <row r="35" spans="1:25" ht="30" customHeight="1" x14ac:dyDescent="0.3">
      <c r="A35" s="16" t="s">
        <v>258</v>
      </c>
      <c r="B35" s="16" t="s">
        <v>255</v>
      </c>
      <c r="C35" s="16" t="s">
        <v>256</v>
      </c>
      <c r="D35" s="16" t="s">
        <v>70</v>
      </c>
      <c r="E35" s="19"/>
      <c r="F35" s="19"/>
      <c r="G35" s="19"/>
      <c r="H35" s="19"/>
      <c r="I35" s="16" t="s">
        <v>257</v>
      </c>
      <c r="J35" s="16" t="s">
        <v>52</v>
      </c>
      <c r="K35" s="16" t="s">
        <v>52</v>
      </c>
      <c r="L35" s="16" t="s">
        <v>52</v>
      </c>
      <c r="M35" s="16" t="s">
        <v>52</v>
      </c>
      <c r="N35" s="2" t="s">
        <v>52</v>
      </c>
      <c r="Q35" s="16" t="s">
        <v>255</v>
      </c>
      <c r="R35" s="16" t="s">
        <v>256</v>
      </c>
      <c r="S35" s="16" t="s">
        <v>70</v>
      </c>
      <c r="T35" s="19"/>
      <c r="U35" s="19"/>
      <c r="V35" s="19"/>
      <c r="W35" s="19"/>
      <c r="X35" s="16" t="s">
        <v>257</v>
      </c>
      <c r="Y35" s="16" t="s">
        <v>52</v>
      </c>
    </row>
    <row r="36" spans="1:25" ht="30" customHeight="1" x14ac:dyDescent="0.3">
      <c r="A36" s="16" t="s">
        <v>265</v>
      </c>
      <c r="B36" s="16" t="s">
        <v>262</v>
      </c>
      <c r="C36" s="16" t="s">
        <v>263</v>
      </c>
      <c r="D36" s="16" t="s">
        <v>111</v>
      </c>
      <c r="E36" s="19"/>
      <c r="F36" s="19"/>
      <c r="G36" s="19"/>
      <c r="H36" s="19"/>
      <c r="I36" s="16" t="s">
        <v>264</v>
      </c>
      <c r="J36" s="16" t="s">
        <v>52</v>
      </c>
      <c r="K36" s="16" t="s">
        <v>52</v>
      </c>
      <c r="L36" s="16" t="s">
        <v>52</v>
      </c>
      <c r="M36" s="16" t="s">
        <v>52</v>
      </c>
      <c r="N36" s="2" t="s">
        <v>52</v>
      </c>
      <c r="Q36" s="16" t="s">
        <v>262</v>
      </c>
      <c r="R36" s="16" t="s">
        <v>263</v>
      </c>
      <c r="S36" s="16" t="s">
        <v>111</v>
      </c>
      <c r="T36" s="19"/>
      <c r="U36" s="19"/>
      <c r="V36" s="19"/>
      <c r="W36" s="19"/>
      <c r="X36" s="16" t="s">
        <v>264</v>
      </c>
      <c r="Y36" s="16" t="s">
        <v>52</v>
      </c>
    </row>
    <row r="37" spans="1:25" ht="30" customHeight="1" x14ac:dyDescent="0.3">
      <c r="A37" s="16" t="s">
        <v>270</v>
      </c>
      <c r="B37" s="16" t="s">
        <v>267</v>
      </c>
      <c r="C37" s="16" t="s">
        <v>268</v>
      </c>
      <c r="D37" s="16" t="s">
        <v>111</v>
      </c>
      <c r="E37" s="19"/>
      <c r="F37" s="19"/>
      <c r="G37" s="19"/>
      <c r="H37" s="19"/>
      <c r="I37" s="16" t="s">
        <v>269</v>
      </c>
      <c r="J37" s="16" t="s">
        <v>52</v>
      </c>
      <c r="K37" s="16" t="s">
        <v>52</v>
      </c>
      <c r="L37" s="16" t="s">
        <v>52</v>
      </c>
      <c r="M37" s="16" t="s">
        <v>52</v>
      </c>
      <c r="N37" s="2" t="s">
        <v>52</v>
      </c>
      <c r="Q37" s="16" t="s">
        <v>267</v>
      </c>
      <c r="R37" s="16" t="s">
        <v>268</v>
      </c>
      <c r="S37" s="16" t="s">
        <v>111</v>
      </c>
      <c r="T37" s="19"/>
      <c r="U37" s="19"/>
      <c r="V37" s="19"/>
      <c r="W37" s="19"/>
      <c r="X37" s="16" t="s">
        <v>269</v>
      </c>
      <c r="Y37" s="16" t="s">
        <v>52</v>
      </c>
    </row>
    <row r="38" spans="1:25" ht="30" customHeight="1" x14ac:dyDescent="0.3">
      <c r="A38" s="16" t="s">
        <v>275</v>
      </c>
      <c r="B38" s="16" t="s">
        <v>272</v>
      </c>
      <c r="C38" s="16" t="s">
        <v>273</v>
      </c>
      <c r="D38" s="16" t="s">
        <v>111</v>
      </c>
      <c r="E38" s="19"/>
      <c r="F38" s="19"/>
      <c r="G38" s="19"/>
      <c r="H38" s="19"/>
      <c r="I38" s="16" t="s">
        <v>274</v>
      </c>
      <c r="J38" s="16" t="s">
        <v>52</v>
      </c>
      <c r="K38" s="16" t="s">
        <v>52</v>
      </c>
      <c r="L38" s="16" t="s">
        <v>52</v>
      </c>
      <c r="M38" s="16" t="s">
        <v>52</v>
      </c>
      <c r="N38" s="2" t="s">
        <v>52</v>
      </c>
      <c r="Q38" s="16" t="s">
        <v>272</v>
      </c>
      <c r="R38" s="16" t="s">
        <v>273</v>
      </c>
      <c r="S38" s="16" t="s">
        <v>111</v>
      </c>
      <c r="T38" s="19"/>
      <c r="U38" s="19"/>
      <c r="V38" s="19"/>
      <c r="W38" s="19"/>
      <c r="X38" s="16" t="s">
        <v>274</v>
      </c>
      <c r="Y38" s="16" t="s">
        <v>52</v>
      </c>
    </row>
    <row r="39" spans="1:25" ht="30" customHeight="1" x14ac:dyDescent="0.3">
      <c r="A39" s="16" t="s">
        <v>280</v>
      </c>
      <c r="B39" s="16" t="s">
        <v>277</v>
      </c>
      <c r="C39" s="16" t="s">
        <v>278</v>
      </c>
      <c r="D39" s="16" t="s">
        <v>111</v>
      </c>
      <c r="E39" s="19"/>
      <c r="F39" s="19"/>
      <c r="G39" s="19"/>
      <c r="H39" s="19"/>
      <c r="I39" s="16" t="s">
        <v>279</v>
      </c>
      <c r="J39" s="16" t="s">
        <v>52</v>
      </c>
      <c r="K39" s="16" t="s">
        <v>52</v>
      </c>
      <c r="L39" s="16" t="s">
        <v>52</v>
      </c>
      <c r="M39" s="16" t="s">
        <v>52</v>
      </c>
      <c r="N39" s="2" t="s">
        <v>52</v>
      </c>
      <c r="Q39" s="16" t="s">
        <v>277</v>
      </c>
      <c r="R39" s="16" t="s">
        <v>278</v>
      </c>
      <c r="S39" s="16" t="s">
        <v>111</v>
      </c>
      <c r="T39" s="19"/>
      <c r="U39" s="19"/>
      <c r="V39" s="19"/>
      <c r="W39" s="19"/>
      <c r="X39" s="16" t="s">
        <v>279</v>
      </c>
      <c r="Y39" s="16" t="s">
        <v>52</v>
      </c>
    </row>
    <row r="40" spans="1:25" ht="30" customHeight="1" x14ac:dyDescent="0.3">
      <c r="A40" s="16" t="s">
        <v>285</v>
      </c>
      <c r="B40" s="16" t="s">
        <v>282</v>
      </c>
      <c r="C40" s="16" t="s">
        <v>283</v>
      </c>
      <c r="D40" s="16" t="s">
        <v>111</v>
      </c>
      <c r="E40" s="19"/>
      <c r="F40" s="19"/>
      <c r="G40" s="19"/>
      <c r="H40" s="19"/>
      <c r="I40" s="16" t="s">
        <v>284</v>
      </c>
      <c r="J40" s="16" t="s">
        <v>52</v>
      </c>
      <c r="K40" s="16" t="s">
        <v>52</v>
      </c>
      <c r="L40" s="16" t="s">
        <v>52</v>
      </c>
      <c r="M40" s="16" t="s">
        <v>52</v>
      </c>
      <c r="N40" s="2" t="s">
        <v>52</v>
      </c>
      <c r="Q40" s="16" t="s">
        <v>282</v>
      </c>
      <c r="R40" s="16" t="s">
        <v>283</v>
      </c>
      <c r="S40" s="16" t="s">
        <v>111</v>
      </c>
      <c r="T40" s="19"/>
      <c r="U40" s="19"/>
      <c r="V40" s="19"/>
      <c r="W40" s="19"/>
      <c r="X40" s="16" t="s">
        <v>284</v>
      </c>
      <c r="Y40" s="16" t="s">
        <v>52</v>
      </c>
    </row>
    <row r="41" spans="1:25" ht="30" customHeight="1" x14ac:dyDescent="0.3">
      <c r="A41" s="16" t="s">
        <v>289</v>
      </c>
      <c r="B41" s="16" t="s">
        <v>287</v>
      </c>
      <c r="C41" s="16" t="s">
        <v>273</v>
      </c>
      <c r="D41" s="16" t="s">
        <v>111</v>
      </c>
      <c r="E41" s="19"/>
      <c r="F41" s="19"/>
      <c r="G41" s="19"/>
      <c r="H41" s="19"/>
      <c r="I41" s="16" t="s">
        <v>288</v>
      </c>
      <c r="J41" s="16" t="s">
        <v>52</v>
      </c>
      <c r="K41" s="16" t="s">
        <v>52</v>
      </c>
      <c r="L41" s="16" t="s">
        <v>52</v>
      </c>
      <c r="M41" s="16" t="s">
        <v>52</v>
      </c>
      <c r="N41" s="2" t="s">
        <v>52</v>
      </c>
      <c r="Q41" s="16" t="s">
        <v>287</v>
      </c>
      <c r="R41" s="16" t="s">
        <v>273</v>
      </c>
      <c r="S41" s="16" t="s">
        <v>111</v>
      </c>
      <c r="T41" s="19"/>
      <c r="U41" s="19"/>
      <c r="V41" s="19"/>
      <c r="W41" s="19"/>
      <c r="X41" s="16" t="s">
        <v>288</v>
      </c>
      <c r="Y41" s="16" t="s">
        <v>52</v>
      </c>
    </row>
    <row r="42" spans="1:25" ht="30" customHeight="1" x14ac:dyDescent="0.3">
      <c r="A42" s="16" t="s">
        <v>293</v>
      </c>
      <c r="B42" s="16" t="s">
        <v>291</v>
      </c>
      <c r="C42" s="16" t="s">
        <v>268</v>
      </c>
      <c r="D42" s="16" t="s">
        <v>111</v>
      </c>
      <c r="E42" s="19"/>
      <c r="F42" s="19"/>
      <c r="G42" s="19"/>
      <c r="H42" s="19"/>
      <c r="I42" s="16" t="s">
        <v>292</v>
      </c>
      <c r="J42" s="16" t="s">
        <v>52</v>
      </c>
      <c r="K42" s="16" t="s">
        <v>52</v>
      </c>
      <c r="L42" s="16" t="s">
        <v>52</v>
      </c>
      <c r="M42" s="16" t="s">
        <v>52</v>
      </c>
      <c r="N42" s="2" t="s">
        <v>52</v>
      </c>
      <c r="Q42" s="16" t="s">
        <v>291</v>
      </c>
      <c r="R42" s="16" t="s">
        <v>268</v>
      </c>
      <c r="S42" s="16" t="s">
        <v>111</v>
      </c>
      <c r="T42" s="19"/>
      <c r="U42" s="19"/>
      <c r="V42" s="19"/>
      <c r="W42" s="19"/>
      <c r="X42" s="16" t="s">
        <v>292</v>
      </c>
      <c r="Y42" s="16" t="s">
        <v>52</v>
      </c>
    </row>
    <row r="43" spans="1:25" ht="30" customHeight="1" x14ac:dyDescent="0.3">
      <c r="A43" s="16" t="s">
        <v>359</v>
      </c>
      <c r="B43" s="16" t="s">
        <v>356</v>
      </c>
      <c r="C43" s="16" t="s">
        <v>357</v>
      </c>
      <c r="D43" s="16" t="s">
        <v>189</v>
      </c>
      <c r="E43" s="19"/>
      <c r="F43" s="19"/>
      <c r="G43" s="19"/>
      <c r="H43" s="19"/>
      <c r="I43" s="16" t="s">
        <v>358</v>
      </c>
      <c r="J43" s="16" t="s">
        <v>52</v>
      </c>
      <c r="K43" s="16" t="s">
        <v>52</v>
      </c>
      <c r="L43" s="16" t="s">
        <v>52</v>
      </c>
      <c r="M43" s="16" t="s">
        <v>52</v>
      </c>
      <c r="N43" s="2" t="s">
        <v>52</v>
      </c>
      <c r="Q43" s="16" t="s">
        <v>356</v>
      </c>
      <c r="R43" s="16" t="s">
        <v>357</v>
      </c>
      <c r="S43" s="16" t="s">
        <v>189</v>
      </c>
      <c r="T43" s="19"/>
      <c r="U43" s="19"/>
      <c r="V43" s="19"/>
      <c r="W43" s="19"/>
      <c r="X43" s="16" t="s">
        <v>358</v>
      </c>
      <c r="Y43" s="16" t="s">
        <v>52</v>
      </c>
    </row>
    <row r="44" spans="1:25" ht="30" customHeight="1" x14ac:dyDescent="0.3">
      <c r="A44" s="16" t="s">
        <v>364</v>
      </c>
      <c r="B44" s="16" t="s">
        <v>361</v>
      </c>
      <c r="C44" s="16" t="s">
        <v>362</v>
      </c>
      <c r="D44" s="16" t="s">
        <v>189</v>
      </c>
      <c r="E44" s="19"/>
      <c r="F44" s="19"/>
      <c r="G44" s="19"/>
      <c r="H44" s="19"/>
      <c r="I44" s="16" t="s">
        <v>363</v>
      </c>
      <c r="J44" s="16" t="s">
        <v>52</v>
      </c>
      <c r="K44" s="16" t="s">
        <v>52</v>
      </c>
      <c r="L44" s="16" t="s">
        <v>52</v>
      </c>
      <c r="M44" s="16" t="s">
        <v>52</v>
      </c>
      <c r="N44" s="2" t="s">
        <v>52</v>
      </c>
      <c r="Q44" s="16" t="s">
        <v>361</v>
      </c>
      <c r="R44" s="16" t="s">
        <v>362</v>
      </c>
      <c r="S44" s="16" t="s">
        <v>189</v>
      </c>
      <c r="T44" s="19"/>
      <c r="U44" s="19"/>
      <c r="V44" s="19"/>
      <c r="W44" s="19"/>
      <c r="X44" s="16" t="s">
        <v>363</v>
      </c>
      <c r="Y44" s="16" t="s">
        <v>52</v>
      </c>
    </row>
    <row r="45" spans="1:25" ht="30" customHeight="1" x14ac:dyDescent="0.3">
      <c r="A45" s="16" t="s">
        <v>368</v>
      </c>
      <c r="B45" s="16" t="s">
        <v>366</v>
      </c>
      <c r="C45" s="16" t="s">
        <v>52</v>
      </c>
      <c r="D45" s="16" t="s">
        <v>189</v>
      </c>
      <c r="E45" s="19"/>
      <c r="F45" s="19"/>
      <c r="G45" s="19"/>
      <c r="H45" s="19"/>
      <c r="I45" s="16" t="s">
        <v>367</v>
      </c>
      <c r="J45" s="16" t="s">
        <v>52</v>
      </c>
      <c r="K45" s="16" t="s">
        <v>52</v>
      </c>
      <c r="L45" s="16" t="s">
        <v>52</v>
      </c>
      <c r="M45" s="16" t="s">
        <v>52</v>
      </c>
      <c r="N45" s="2" t="s">
        <v>52</v>
      </c>
      <c r="Q45" s="16" t="s">
        <v>366</v>
      </c>
      <c r="R45" s="16" t="s">
        <v>52</v>
      </c>
      <c r="S45" s="16" t="s">
        <v>189</v>
      </c>
      <c r="T45" s="19"/>
      <c r="U45" s="19"/>
      <c r="V45" s="19"/>
      <c r="W45" s="19"/>
      <c r="X45" s="16" t="s">
        <v>367</v>
      </c>
      <c r="Y45" s="16" t="s">
        <v>52</v>
      </c>
    </row>
    <row r="46" spans="1:25" ht="30" customHeight="1" x14ac:dyDescent="0.3">
      <c r="A46" s="16" t="s">
        <v>374</v>
      </c>
      <c r="B46" s="16" t="s">
        <v>370</v>
      </c>
      <c r="C46" s="16" t="s">
        <v>371</v>
      </c>
      <c r="D46" s="16" t="s">
        <v>372</v>
      </c>
      <c r="E46" s="19"/>
      <c r="F46" s="19"/>
      <c r="G46" s="19"/>
      <c r="H46" s="19"/>
      <c r="I46" s="16" t="s">
        <v>373</v>
      </c>
      <c r="J46" s="16" t="s">
        <v>52</v>
      </c>
      <c r="K46" s="16" t="s">
        <v>52</v>
      </c>
      <c r="L46" s="16" t="s">
        <v>52</v>
      </c>
      <c r="M46" s="16" t="s">
        <v>52</v>
      </c>
      <c r="N46" s="2" t="s">
        <v>52</v>
      </c>
      <c r="Q46" s="16" t="s">
        <v>370</v>
      </c>
      <c r="R46" s="16" t="s">
        <v>371</v>
      </c>
      <c r="S46" s="16" t="s">
        <v>372</v>
      </c>
      <c r="T46" s="19"/>
      <c r="U46" s="19"/>
      <c r="V46" s="19"/>
      <c r="W46" s="19"/>
      <c r="X46" s="16" t="s">
        <v>373</v>
      </c>
      <c r="Y46" s="16" t="s">
        <v>52</v>
      </c>
    </row>
    <row r="47" spans="1:25" ht="30" customHeight="1" x14ac:dyDescent="0.3">
      <c r="A47" s="16" t="s">
        <v>378</v>
      </c>
      <c r="B47" s="16" t="s">
        <v>376</v>
      </c>
      <c r="C47" s="16" t="s">
        <v>371</v>
      </c>
      <c r="D47" s="16" t="s">
        <v>372</v>
      </c>
      <c r="E47" s="19"/>
      <c r="F47" s="19"/>
      <c r="G47" s="19"/>
      <c r="H47" s="19"/>
      <c r="I47" s="16" t="s">
        <v>377</v>
      </c>
      <c r="J47" s="16" t="s">
        <v>52</v>
      </c>
      <c r="K47" s="16" t="s">
        <v>52</v>
      </c>
      <c r="L47" s="16" t="s">
        <v>52</v>
      </c>
      <c r="M47" s="16" t="s">
        <v>52</v>
      </c>
      <c r="N47" s="2" t="s">
        <v>52</v>
      </c>
      <c r="Q47" s="16" t="s">
        <v>376</v>
      </c>
      <c r="R47" s="16" t="s">
        <v>371</v>
      </c>
      <c r="S47" s="16" t="s">
        <v>372</v>
      </c>
      <c r="T47" s="19"/>
      <c r="U47" s="19"/>
      <c r="V47" s="19"/>
      <c r="W47" s="19"/>
      <c r="X47" s="16" t="s">
        <v>377</v>
      </c>
      <c r="Y47" s="16" t="s">
        <v>52</v>
      </c>
    </row>
    <row r="48" spans="1:25" ht="30" customHeight="1" x14ac:dyDescent="0.3">
      <c r="A48" s="16" t="s">
        <v>382</v>
      </c>
      <c r="B48" s="16" t="s">
        <v>380</v>
      </c>
      <c r="C48" s="16" t="s">
        <v>371</v>
      </c>
      <c r="D48" s="16" t="s">
        <v>372</v>
      </c>
      <c r="E48" s="19"/>
      <c r="F48" s="19"/>
      <c r="G48" s="19"/>
      <c r="H48" s="19"/>
      <c r="I48" s="16" t="s">
        <v>381</v>
      </c>
      <c r="J48" s="16" t="s">
        <v>52</v>
      </c>
      <c r="K48" s="16" t="s">
        <v>52</v>
      </c>
      <c r="L48" s="16" t="s">
        <v>52</v>
      </c>
      <c r="M48" s="16" t="s">
        <v>52</v>
      </c>
      <c r="N48" s="2" t="s">
        <v>52</v>
      </c>
      <c r="Q48" s="16" t="s">
        <v>380</v>
      </c>
      <c r="R48" s="16" t="s">
        <v>371</v>
      </c>
      <c r="S48" s="16" t="s">
        <v>372</v>
      </c>
      <c r="T48" s="19"/>
      <c r="U48" s="19"/>
      <c r="V48" s="19"/>
      <c r="W48" s="19"/>
      <c r="X48" s="16" t="s">
        <v>381</v>
      </c>
      <c r="Y48" s="16" t="s">
        <v>52</v>
      </c>
    </row>
    <row r="49" spans="1:25" ht="30" customHeight="1" x14ac:dyDescent="0.3">
      <c r="A49" s="16" t="s">
        <v>387</v>
      </c>
      <c r="B49" s="16" t="s">
        <v>384</v>
      </c>
      <c r="C49" s="16" t="s">
        <v>385</v>
      </c>
      <c r="D49" s="16" t="s">
        <v>70</v>
      </c>
      <c r="E49" s="19"/>
      <c r="F49" s="19"/>
      <c r="G49" s="19"/>
      <c r="H49" s="19"/>
      <c r="I49" s="16" t="s">
        <v>386</v>
      </c>
      <c r="J49" s="16" t="s">
        <v>52</v>
      </c>
      <c r="K49" s="16" t="s">
        <v>52</v>
      </c>
      <c r="L49" s="16" t="s">
        <v>52</v>
      </c>
      <c r="M49" s="16" t="s">
        <v>52</v>
      </c>
      <c r="N49" s="2" t="s">
        <v>52</v>
      </c>
      <c r="Q49" s="16" t="s">
        <v>384</v>
      </c>
      <c r="R49" s="16" t="s">
        <v>385</v>
      </c>
      <c r="S49" s="16" t="s">
        <v>70</v>
      </c>
      <c r="T49" s="19"/>
      <c r="U49" s="19"/>
      <c r="V49" s="19"/>
      <c r="W49" s="19"/>
      <c r="X49" s="16" t="s">
        <v>386</v>
      </c>
      <c r="Y49" s="16" t="s">
        <v>52</v>
      </c>
    </row>
    <row r="50" spans="1:25" ht="30" customHeight="1" x14ac:dyDescent="0.3">
      <c r="A50" s="16" t="s">
        <v>391</v>
      </c>
      <c r="B50" s="16" t="s">
        <v>384</v>
      </c>
      <c r="C50" s="16" t="s">
        <v>389</v>
      </c>
      <c r="D50" s="16" t="s">
        <v>70</v>
      </c>
      <c r="E50" s="19"/>
      <c r="F50" s="19"/>
      <c r="G50" s="19"/>
      <c r="H50" s="19"/>
      <c r="I50" s="16" t="s">
        <v>390</v>
      </c>
      <c r="J50" s="16" t="s">
        <v>52</v>
      </c>
      <c r="K50" s="16" t="s">
        <v>52</v>
      </c>
      <c r="L50" s="16" t="s">
        <v>52</v>
      </c>
      <c r="M50" s="16" t="s">
        <v>52</v>
      </c>
      <c r="N50" s="2" t="s">
        <v>52</v>
      </c>
      <c r="Q50" s="16" t="s">
        <v>384</v>
      </c>
      <c r="R50" s="16" t="s">
        <v>389</v>
      </c>
      <c r="S50" s="16" t="s">
        <v>70</v>
      </c>
      <c r="T50" s="19"/>
      <c r="U50" s="19"/>
      <c r="V50" s="19"/>
      <c r="W50" s="19"/>
      <c r="X50" s="16" t="s">
        <v>390</v>
      </c>
      <c r="Y50" s="16" t="s">
        <v>52</v>
      </c>
    </row>
    <row r="51" spans="1:25" ht="30" customHeight="1" x14ac:dyDescent="0.3">
      <c r="A51" s="16" t="s">
        <v>404</v>
      </c>
      <c r="B51" s="16" t="s">
        <v>401</v>
      </c>
      <c r="C51" s="16" t="s">
        <v>402</v>
      </c>
      <c r="D51" s="16" t="s">
        <v>70</v>
      </c>
      <c r="E51" s="19"/>
      <c r="F51" s="19"/>
      <c r="G51" s="19"/>
      <c r="H51" s="19"/>
      <c r="I51" s="16" t="s">
        <v>403</v>
      </c>
      <c r="J51" s="16" t="s">
        <v>52</v>
      </c>
      <c r="K51" s="16" t="s">
        <v>52</v>
      </c>
      <c r="L51" s="16" t="s">
        <v>52</v>
      </c>
      <c r="M51" s="16" t="s">
        <v>52</v>
      </c>
      <c r="N51" s="2" t="s">
        <v>52</v>
      </c>
      <c r="Q51" s="16" t="s">
        <v>401</v>
      </c>
      <c r="R51" s="16" t="s">
        <v>402</v>
      </c>
      <c r="S51" s="16" t="s">
        <v>70</v>
      </c>
      <c r="T51" s="19"/>
      <c r="U51" s="19"/>
      <c r="V51" s="19"/>
      <c r="W51" s="19"/>
      <c r="X51" s="16" t="s">
        <v>403</v>
      </c>
      <c r="Y51" s="16" t="s">
        <v>52</v>
      </c>
    </row>
    <row r="52" spans="1:25" ht="30" customHeight="1" x14ac:dyDescent="0.3">
      <c r="A52" s="16" t="s">
        <v>409</v>
      </c>
      <c r="B52" s="16" t="s">
        <v>406</v>
      </c>
      <c r="C52" s="16" t="s">
        <v>407</v>
      </c>
      <c r="D52" s="16" t="s">
        <v>70</v>
      </c>
      <c r="E52" s="19"/>
      <c r="F52" s="19"/>
      <c r="G52" s="19"/>
      <c r="H52" s="19"/>
      <c r="I52" s="16" t="s">
        <v>408</v>
      </c>
      <c r="J52" s="16" t="s">
        <v>52</v>
      </c>
      <c r="K52" s="16" t="s">
        <v>52</v>
      </c>
      <c r="L52" s="16" t="s">
        <v>52</v>
      </c>
      <c r="M52" s="16" t="s">
        <v>52</v>
      </c>
      <c r="N52" s="2" t="s">
        <v>52</v>
      </c>
      <c r="Q52" s="16" t="s">
        <v>406</v>
      </c>
      <c r="R52" s="16" t="s">
        <v>407</v>
      </c>
      <c r="S52" s="16" t="s">
        <v>70</v>
      </c>
      <c r="T52" s="19"/>
      <c r="U52" s="19"/>
      <c r="V52" s="19"/>
      <c r="W52" s="19"/>
      <c r="X52" s="16" t="s">
        <v>408</v>
      </c>
      <c r="Y52" s="16" t="s">
        <v>52</v>
      </c>
    </row>
    <row r="53" spans="1:25" ht="30" customHeight="1" x14ac:dyDescent="0.3">
      <c r="A53" s="16" t="s">
        <v>414</v>
      </c>
      <c r="B53" s="16" t="s">
        <v>411</v>
      </c>
      <c r="C53" s="16" t="s">
        <v>412</v>
      </c>
      <c r="D53" s="16" t="s">
        <v>70</v>
      </c>
      <c r="E53" s="19"/>
      <c r="F53" s="19"/>
      <c r="G53" s="19"/>
      <c r="H53" s="19"/>
      <c r="I53" s="16" t="s">
        <v>413</v>
      </c>
      <c r="J53" s="16" t="s">
        <v>52</v>
      </c>
      <c r="K53" s="16" t="s">
        <v>52</v>
      </c>
      <c r="L53" s="16" t="s">
        <v>52</v>
      </c>
      <c r="M53" s="16" t="s">
        <v>52</v>
      </c>
      <c r="N53" s="2" t="s">
        <v>52</v>
      </c>
      <c r="Q53" s="16" t="s">
        <v>411</v>
      </c>
      <c r="R53" s="16" t="s">
        <v>412</v>
      </c>
      <c r="S53" s="16" t="s">
        <v>70</v>
      </c>
      <c r="T53" s="19"/>
      <c r="U53" s="19"/>
      <c r="V53" s="19"/>
      <c r="W53" s="19"/>
      <c r="X53" s="16" t="s">
        <v>413</v>
      </c>
      <c r="Y53" s="16" t="s">
        <v>52</v>
      </c>
    </row>
    <row r="54" spans="1:25" ht="30" customHeight="1" x14ac:dyDescent="0.3">
      <c r="A54" s="16" t="s">
        <v>419</v>
      </c>
      <c r="B54" s="16" t="s">
        <v>416</v>
      </c>
      <c r="C54" s="16" t="s">
        <v>417</v>
      </c>
      <c r="D54" s="16" t="s">
        <v>70</v>
      </c>
      <c r="E54" s="19"/>
      <c r="F54" s="19"/>
      <c r="G54" s="19"/>
      <c r="H54" s="19"/>
      <c r="I54" s="16" t="s">
        <v>418</v>
      </c>
      <c r="J54" s="16" t="s">
        <v>52</v>
      </c>
      <c r="K54" s="16" t="s">
        <v>52</v>
      </c>
      <c r="L54" s="16" t="s">
        <v>52</v>
      </c>
      <c r="M54" s="16" t="s">
        <v>52</v>
      </c>
      <c r="N54" s="2" t="s">
        <v>52</v>
      </c>
      <c r="Q54" s="16" t="s">
        <v>416</v>
      </c>
      <c r="R54" s="16" t="s">
        <v>417</v>
      </c>
      <c r="S54" s="16" t="s">
        <v>70</v>
      </c>
      <c r="T54" s="19"/>
      <c r="U54" s="19"/>
      <c r="V54" s="19"/>
      <c r="W54" s="19"/>
      <c r="X54" s="16" t="s">
        <v>418</v>
      </c>
      <c r="Y54" s="16" t="s">
        <v>52</v>
      </c>
    </row>
    <row r="55" spans="1:25" ht="30" customHeight="1" x14ac:dyDescent="0.3">
      <c r="A55" s="16" t="s">
        <v>423</v>
      </c>
      <c r="B55" s="16" t="s">
        <v>411</v>
      </c>
      <c r="C55" s="16" t="s">
        <v>421</v>
      </c>
      <c r="D55" s="16" t="s">
        <v>70</v>
      </c>
      <c r="E55" s="19"/>
      <c r="F55" s="19"/>
      <c r="G55" s="19"/>
      <c r="H55" s="19"/>
      <c r="I55" s="16" t="s">
        <v>422</v>
      </c>
      <c r="J55" s="16" t="s">
        <v>52</v>
      </c>
      <c r="K55" s="16" t="s">
        <v>52</v>
      </c>
      <c r="L55" s="16" t="s">
        <v>52</v>
      </c>
      <c r="M55" s="16" t="s">
        <v>52</v>
      </c>
      <c r="N55" s="2" t="s">
        <v>52</v>
      </c>
      <c r="Q55" s="16" t="s">
        <v>411</v>
      </c>
      <c r="R55" s="16" t="s">
        <v>421</v>
      </c>
      <c r="S55" s="16" t="s">
        <v>70</v>
      </c>
      <c r="T55" s="19"/>
      <c r="U55" s="19"/>
      <c r="V55" s="19"/>
      <c r="W55" s="19"/>
      <c r="X55" s="16" t="s">
        <v>422</v>
      </c>
      <c r="Y55" s="16" t="s">
        <v>52</v>
      </c>
    </row>
    <row r="56" spans="1:25" ht="30" customHeight="1" x14ac:dyDescent="0.3">
      <c r="A56" s="16" t="s">
        <v>427</v>
      </c>
      <c r="B56" s="16" t="s">
        <v>416</v>
      </c>
      <c r="C56" s="16" t="s">
        <v>425</v>
      </c>
      <c r="D56" s="16" t="s">
        <v>70</v>
      </c>
      <c r="E56" s="19"/>
      <c r="F56" s="19"/>
      <c r="G56" s="19"/>
      <c r="H56" s="19"/>
      <c r="I56" s="16" t="s">
        <v>426</v>
      </c>
      <c r="J56" s="16" t="s">
        <v>52</v>
      </c>
      <c r="K56" s="16" t="s">
        <v>52</v>
      </c>
      <c r="L56" s="16" t="s">
        <v>52</v>
      </c>
      <c r="M56" s="16" t="s">
        <v>52</v>
      </c>
      <c r="N56" s="2" t="s">
        <v>52</v>
      </c>
      <c r="Q56" s="16" t="s">
        <v>416</v>
      </c>
      <c r="R56" s="16" t="s">
        <v>425</v>
      </c>
      <c r="S56" s="16" t="s">
        <v>70</v>
      </c>
      <c r="T56" s="19"/>
      <c r="U56" s="19"/>
      <c r="V56" s="19"/>
      <c r="W56" s="19"/>
      <c r="X56" s="16" t="s">
        <v>426</v>
      </c>
      <c r="Y56" s="16" t="s">
        <v>52</v>
      </c>
    </row>
    <row r="57" spans="1:25" ht="30" customHeight="1" x14ac:dyDescent="0.3">
      <c r="A57" s="16" t="s">
        <v>471</v>
      </c>
      <c r="B57" s="16" t="s">
        <v>469</v>
      </c>
      <c r="C57" s="16" t="s">
        <v>52</v>
      </c>
      <c r="D57" s="16" t="s">
        <v>111</v>
      </c>
      <c r="E57" s="19"/>
      <c r="F57" s="19"/>
      <c r="G57" s="19"/>
      <c r="H57" s="19"/>
      <c r="I57" s="16" t="s">
        <v>470</v>
      </c>
      <c r="J57" s="16" t="s">
        <v>52</v>
      </c>
      <c r="K57" s="16" t="s">
        <v>52</v>
      </c>
      <c r="L57" s="16" t="s">
        <v>52</v>
      </c>
      <c r="M57" s="16" t="s">
        <v>52</v>
      </c>
      <c r="N57" s="2" t="s">
        <v>52</v>
      </c>
      <c r="Q57" s="16" t="s">
        <v>469</v>
      </c>
      <c r="R57" s="16" t="s">
        <v>52</v>
      </c>
      <c r="S57" s="16" t="s">
        <v>111</v>
      </c>
      <c r="T57" s="19"/>
      <c r="U57" s="19"/>
      <c r="V57" s="19"/>
      <c r="W57" s="19"/>
      <c r="X57" s="16" t="s">
        <v>470</v>
      </c>
      <c r="Y57" s="16" t="s">
        <v>52</v>
      </c>
    </row>
    <row r="58" spans="1:25" ht="30" customHeight="1" x14ac:dyDescent="0.3">
      <c r="A58" s="16" t="s">
        <v>482</v>
      </c>
      <c r="B58" s="16" t="s">
        <v>208</v>
      </c>
      <c r="C58" s="16" t="s">
        <v>480</v>
      </c>
      <c r="D58" s="16" t="s">
        <v>189</v>
      </c>
      <c r="E58" s="19"/>
      <c r="F58" s="19"/>
      <c r="G58" s="19"/>
      <c r="H58" s="19"/>
      <c r="I58" s="16" t="s">
        <v>481</v>
      </c>
      <c r="J58" s="16" t="s">
        <v>52</v>
      </c>
      <c r="K58" s="16" t="s">
        <v>52</v>
      </c>
      <c r="L58" s="16" t="s">
        <v>52</v>
      </c>
      <c r="M58" s="16" t="s">
        <v>52</v>
      </c>
      <c r="N58" s="2" t="s">
        <v>52</v>
      </c>
      <c r="Q58" s="16" t="s">
        <v>208</v>
      </c>
      <c r="R58" s="16" t="s">
        <v>480</v>
      </c>
      <c r="S58" s="16" t="s">
        <v>189</v>
      </c>
      <c r="T58" s="19"/>
      <c r="U58" s="19"/>
      <c r="V58" s="19"/>
      <c r="W58" s="19"/>
      <c r="X58" s="16" t="s">
        <v>481</v>
      </c>
      <c r="Y58" s="16" t="s">
        <v>52</v>
      </c>
    </row>
    <row r="59" spans="1:25" ht="30" customHeight="1" x14ac:dyDescent="0.3">
      <c r="A59" s="16" t="s">
        <v>492</v>
      </c>
      <c r="B59" s="16" t="s">
        <v>490</v>
      </c>
      <c r="C59" s="16" t="s">
        <v>268</v>
      </c>
      <c r="D59" s="16" t="s">
        <v>111</v>
      </c>
      <c r="E59" s="19"/>
      <c r="F59" s="19"/>
      <c r="G59" s="19"/>
      <c r="H59" s="19"/>
      <c r="I59" s="16" t="s">
        <v>491</v>
      </c>
      <c r="J59" s="16" t="s">
        <v>52</v>
      </c>
      <c r="K59" s="16" t="s">
        <v>52</v>
      </c>
      <c r="L59" s="16" t="s">
        <v>52</v>
      </c>
      <c r="M59" s="16" t="s">
        <v>52</v>
      </c>
      <c r="N59" s="2" t="s">
        <v>52</v>
      </c>
      <c r="Q59" s="16" t="s">
        <v>490</v>
      </c>
      <c r="R59" s="16" t="s">
        <v>268</v>
      </c>
      <c r="S59" s="16" t="s">
        <v>111</v>
      </c>
      <c r="T59" s="19"/>
      <c r="U59" s="19"/>
      <c r="V59" s="19"/>
      <c r="W59" s="19"/>
      <c r="X59" s="16" t="s">
        <v>491</v>
      </c>
      <c r="Y59" s="16" t="s">
        <v>52</v>
      </c>
    </row>
    <row r="60" spans="1:25" ht="30" customHeight="1" x14ac:dyDescent="0.3">
      <c r="A60" s="16" t="s">
        <v>497</v>
      </c>
      <c r="B60" s="16" t="s">
        <v>494</v>
      </c>
      <c r="C60" s="16" t="s">
        <v>495</v>
      </c>
      <c r="D60" s="16" t="s">
        <v>111</v>
      </c>
      <c r="E60" s="19"/>
      <c r="F60" s="19"/>
      <c r="G60" s="19"/>
      <c r="H60" s="19"/>
      <c r="I60" s="16" t="s">
        <v>496</v>
      </c>
      <c r="J60" s="16" t="s">
        <v>52</v>
      </c>
      <c r="K60" s="16" t="s">
        <v>52</v>
      </c>
      <c r="L60" s="16" t="s">
        <v>52</v>
      </c>
      <c r="M60" s="16" t="s">
        <v>52</v>
      </c>
      <c r="N60" s="2" t="s">
        <v>52</v>
      </c>
      <c r="Q60" s="16" t="s">
        <v>494</v>
      </c>
      <c r="R60" s="16" t="s">
        <v>495</v>
      </c>
      <c r="S60" s="16" t="s">
        <v>111</v>
      </c>
      <c r="T60" s="19"/>
      <c r="U60" s="19"/>
      <c r="V60" s="19"/>
      <c r="W60" s="19"/>
      <c r="X60" s="16" t="s">
        <v>496</v>
      </c>
      <c r="Y60" s="16" t="s">
        <v>52</v>
      </c>
    </row>
    <row r="61" spans="1:25" ht="30" customHeight="1" x14ac:dyDescent="0.3">
      <c r="A61" s="16" t="s">
        <v>525</v>
      </c>
      <c r="B61" s="16" t="s">
        <v>153</v>
      </c>
      <c r="C61" s="16" t="s">
        <v>523</v>
      </c>
      <c r="D61" s="16" t="s">
        <v>70</v>
      </c>
      <c r="E61" s="19"/>
      <c r="F61" s="19"/>
      <c r="G61" s="19"/>
      <c r="H61" s="19"/>
      <c r="I61" s="16" t="s">
        <v>524</v>
      </c>
      <c r="J61" s="16" t="s">
        <v>52</v>
      </c>
      <c r="K61" s="16" t="s">
        <v>52</v>
      </c>
      <c r="L61" s="16" t="s">
        <v>52</v>
      </c>
      <c r="M61" s="16" t="s">
        <v>52</v>
      </c>
      <c r="N61" s="2" t="s">
        <v>52</v>
      </c>
      <c r="Q61" s="16" t="s">
        <v>153</v>
      </c>
      <c r="R61" s="16" t="s">
        <v>523</v>
      </c>
      <c r="S61" s="16" t="s">
        <v>70</v>
      </c>
      <c r="T61" s="19"/>
      <c r="U61" s="19"/>
      <c r="V61" s="19"/>
      <c r="W61" s="19"/>
      <c r="X61" s="16" t="s">
        <v>524</v>
      </c>
      <c r="Y61" s="16" t="s">
        <v>52</v>
      </c>
    </row>
    <row r="62" spans="1:25" ht="30" customHeight="1" x14ac:dyDescent="0.3">
      <c r="A62" s="16" t="s">
        <v>531</v>
      </c>
      <c r="B62" s="16" t="s">
        <v>528</v>
      </c>
      <c r="C62" s="16" t="s">
        <v>935</v>
      </c>
      <c r="D62" s="16" t="s">
        <v>70</v>
      </c>
      <c r="E62" s="19"/>
      <c r="F62" s="19"/>
      <c r="G62" s="19"/>
      <c r="H62" s="19"/>
      <c r="I62" s="16" t="s">
        <v>530</v>
      </c>
      <c r="J62" s="16" t="s">
        <v>52</v>
      </c>
      <c r="K62" s="16" t="s">
        <v>52</v>
      </c>
      <c r="L62" s="16" t="s">
        <v>52</v>
      </c>
      <c r="M62" s="16" t="s">
        <v>52</v>
      </c>
      <c r="N62" s="2" t="s">
        <v>52</v>
      </c>
      <c r="Q62" s="16" t="s">
        <v>528</v>
      </c>
      <c r="R62" s="16" t="s">
        <v>935</v>
      </c>
      <c r="S62" s="16" t="s">
        <v>70</v>
      </c>
      <c r="T62" s="19"/>
      <c r="U62" s="19"/>
      <c r="V62" s="19"/>
      <c r="W62" s="19"/>
      <c r="X62" s="16" t="s">
        <v>530</v>
      </c>
      <c r="Y62" s="16" t="s">
        <v>52</v>
      </c>
    </row>
    <row r="63" spans="1:25" ht="30" customHeight="1" x14ac:dyDescent="0.3">
      <c r="A63" s="16" t="s">
        <v>537</v>
      </c>
      <c r="B63" s="16" t="s">
        <v>534</v>
      </c>
      <c r="C63" s="16" t="s">
        <v>535</v>
      </c>
      <c r="D63" s="16" t="s">
        <v>70</v>
      </c>
      <c r="E63" s="19"/>
      <c r="F63" s="19"/>
      <c r="G63" s="19"/>
      <c r="H63" s="19"/>
      <c r="I63" s="16" t="s">
        <v>536</v>
      </c>
      <c r="J63" s="16" t="s">
        <v>52</v>
      </c>
      <c r="K63" s="16" t="s">
        <v>52</v>
      </c>
      <c r="L63" s="16" t="s">
        <v>52</v>
      </c>
      <c r="M63" s="16" t="s">
        <v>52</v>
      </c>
      <c r="N63" s="2" t="s">
        <v>52</v>
      </c>
      <c r="Q63" s="16" t="s">
        <v>534</v>
      </c>
      <c r="R63" s="16" t="s">
        <v>535</v>
      </c>
      <c r="S63" s="16" t="s">
        <v>70</v>
      </c>
      <c r="T63" s="19"/>
      <c r="U63" s="19"/>
      <c r="V63" s="19"/>
      <c r="W63" s="19"/>
      <c r="X63" s="16" t="s">
        <v>536</v>
      </c>
      <c r="Y63" s="16" t="s">
        <v>52</v>
      </c>
    </row>
    <row r="64" spans="1:25" ht="30" customHeight="1" x14ac:dyDescent="0.3">
      <c r="A64" s="16" t="s">
        <v>542</v>
      </c>
      <c r="B64" s="16" t="s">
        <v>539</v>
      </c>
      <c r="C64" s="16" t="s">
        <v>540</v>
      </c>
      <c r="D64" s="16" t="s">
        <v>189</v>
      </c>
      <c r="E64" s="19"/>
      <c r="F64" s="19"/>
      <c r="G64" s="19"/>
      <c r="H64" s="19"/>
      <c r="I64" s="16" t="s">
        <v>541</v>
      </c>
      <c r="J64" s="16" t="s">
        <v>52</v>
      </c>
      <c r="K64" s="16" t="s">
        <v>52</v>
      </c>
      <c r="L64" s="16" t="s">
        <v>52</v>
      </c>
      <c r="M64" s="16" t="s">
        <v>52</v>
      </c>
      <c r="N64" s="2" t="s">
        <v>52</v>
      </c>
      <c r="Q64" s="16" t="s">
        <v>539</v>
      </c>
      <c r="R64" s="16" t="s">
        <v>540</v>
      </c>
      <c r="S64" s="16" t="s">
        <v>189</v>
      </c>
      <c r="T64" s="19"/>
      <c r="U64" s="19"/>
      <c r="V64" s="19"/>
      <c r="W64" s="19"/>
      <c r="X64" s="16" t="s">
        <v>541</v>
      </c>
      <c r="Y64" s="16" t="s">
        <v>52</v>
      </c>
    </row>
    <row r="65" spans="1:25" ht="30" customHeight="1" x14ac:dyDescent="0.3">
      <c r="A65" s="16" t="s">
        <v>549</v>
      </c>
      <c r="B65" s="16" t="s">
        <v>208</v>
      </c>
      <c r="C65" s="16" t="s">
        <v>227</v>
      </c>
      <c r="D65" s="16" t="s">
        <v>189</v>
      </c>
      <c r="E65" s="19"/>
      <c r="F65" s="19"/>
      <c r="G65" s="19"/>
      <c r="H65" s="19"/>
      <c r="I65" s="16" t="s">
        <v>548</v>
      </c>
      <c r="J65" s="16" t="s">
        <v>52</v>
      </c>
      <c r="K65" s="16" t="s">
        <v>52</v>
      </c>
      <c r="L65" s="16" t="s">
        <v>52</v>
      </c>
      <c r="M65" s="16" t="s">
        <v>52</v>
      </c>
      <c r="N65" s="2" t="s">
        <v>52</v>
      </c>
      <c r="Q65" s="16" t="s">
        <v>208</v>
      </c>
      <c r="R65" s="16" t="s">
        <v>227</v>
      </c>
      <c r="S65" s="16" t="s">
        <v>189</v>
      </c>
      <c r="T65" s="19"/>
      <c r="U65" s="19"/>
      <c r="V65" s="19"/>
      <c r="W65" s="19"/>
      <c r="X65" s="16" t="s">
        <v>548</v>
      </c>
      <c r="Y65" s="16" t="s">
        <v>52</v>
      </c>
    </row>
    <row r="66" spans="1:25" ht="30" customHeight="1" x14ac:dyDescent="0.3">
      <c r="A66" s="16" t="s">
        <v>560</v>
      </c>
      <c r="B66" s="16" t="s">
        <v>558</v>
      </c>
      <c r="C66" s="16" t="s">
        <v>273</v>
      </c>
      <c r="D66" s="16" t="s">
        <v>111</v>
      </c>
      <c r="E66" s="19"/>
      <c r="F66" s="19"/>
      <c r="G66" s="19"/>
      <c r="H66" s="19"/>
      <c r="I66" s="16" t="s">
        <v>559</v>
      </c>
      <c r="J66" s="16" t="s">
        <v>52</v>
      </c>
      <c r="K66" s="16" t="s">
        <v>52</v>
      </c>
      <c r="L66" s="16" t="s">
        <v>52</v>
      </c>
      <c r="M66" s="16" t="s">
        <v>52</v>
      </c>
      <c r="N66" s="2" t="s">
        <v>52</v>
      </c>
      <c r="Q66" s="16" t="s">
        <v>558</v>
      </c>
      <c r="R66" s="16" t="s">
        <v>273</v>
      </c>
      <c r="S66" s="16" t="s">
        <v>111</v>
      </c>
      <c r="T66" s="19"/>
      <c r="U66" s="19"/>
      <c r="V66" s="19"/>
      <c r="W66" s="19"/>
      <c r="X66" s="16" t="s">
        <v>559</v>
      </c>
      <c r="Y66" s="16" t="s">
        <v>52</v>
      </c>
    </row>
    <row r="67" spans="1:25" ht="30" customHeight="1" x14ac:dyDescent="0.3">
      <c r="A67" s="16" t="s">
        <v>590</v>
      </c>
      <c r="B67" s="16" t="s">
        <v>588</v>
      </c>
      <c r="C67" s="16" t="s">
        <v>106</v>
      </c>
      <c r="D67" s="16" t="s">
        <v>70</v>
      </c>
      <c r="E67" s="19"/>
      <c r="F67" s="19"/>
      <c r="G67" s="19"/>
      <c r="H67" s="19"/>
      <c r="I67" s="16" t="s">
        <v>589</v>
      </c>
      <c r="J67" s="16" t="s">
        <v>52</v>
      </c>
      <c r="K67" s="16" t="s">
        <v>52</v>
      </c>
      <c r="L67" s="16" t="s">
        <v>52</v>
      </c>
      <c r="M67" s="16" t="s">
        <v>52</v>
      </c>
      <c r="N67" s="2" t="s">
        <v>52</v>
      </c>
      <c r="Q67" s="16" t="s">
        <v>588</v>
      </c>
      <c r="R67" s="16" t="s">
        <v>106</v>
      </c>
      <c r="S67" s="16" t="s">
        <v>70</v>
      </c>
      <c r="T67" s="19"/>
      <c r="U67" s="19"/>
      <c r="V67" s="19"/>
      <c r="W67" s="19"/>
      <c r="X67" s="16" t="s">
        <v>589</v>
      </c>
      <c r="Y67" s="16" t="s">
        <v>52</v>
      </c>
    </row>
    <row r="68" spans="1:25" ht="30" customHeight="1" x14ac:dyDescent="0.3">
      <c r="A68" s="16" t="s">
        <v>597</v>
      </c>
      <c r="B68" s="16" t="s">
        <v>594</v>
      </c>
      <c r="C68" s="16" t="s">
        <v>595</v>
      </c>
      <c r="D68" s="16" t="s">
        <v>189</v>
      </c>
      <c r="E68" s="19"/>
      <c r="F68" s="19"/>
      <c r="G68" s="19"/>
      <c r="H68" s="19"/>
      <c r="I68" s="16" t="s">
        <v>596</v>
      </c>
      <c r="J68" s="16" t="s">
        <v>52</v>
      </c>
      <c r="K68" s="16" t="s">
        <v>52</v>
      </c>
      <c r="L68" s="16" t="s">
        <v>52</v>
      </c>
      <c r="M68" s="16" t="s">
        <v>52</v>
      </c>
      <c r="N68" s="2" t="s">
        <v>52</v>
      </c>
      <c r="Q68" s="16" t="s">
        <v>594</v>
      </c>
      <c r="R68" s="16" t="s">
        <v>595</v>
      </c>
      <c r="S68" s="16" t="s">
        <v>189</v>
      </c>
      <c r="T68" s="19"/>
      <c r="U68" s="19"/>
      <c r="V68" s="19"/>
      <c r="W68" s="19"/>
      <c r="X68" s="16" t="s">
        <v>596</v>
      </c>
      <c r="Y68" s="16" t="s">
        <v>52</v>
      </c>
    </row>
    <row r="69" spans="1:25" ht="30" customHeight="1" x14ac:dyDescent="0.3">
      <c r="A69" s="16" t="s">
        <v>657</v>
      </c>
      <c r="B69" s="16" t="s">
        <v>60</v>
      </c>
      <c r="C69" s="16" t="s">
        <v>655</v>
      </c>
      <c r="D69" s="16" t="s">
        <v>62</v>
      </c>
      <c r="E69" s="19"/>
      <c r="F69" s="19"/>
      <c r="G69" s="19"/>
      <c r="H69" s="19"/>
      <c r="I69" s="16" t="s">
        <v>656</v>
      </c>
      <c r="J69" s="16" t="s">
        <v>52</v>
      </c>
      <c r="K69" s="16" t="s">
        <v>52</v>
      </c>
      <c r="L69" s="16" t="s">
        <v>52</v>
      </c>
      <c r="M69" s="16" t="s">
        <v>52</v>
      </c>
      <c r="N69" s="2" t="s">
        <v>52</v>
      </c>
      <c r="Q69" s="16" t="s">
        <v>60</v>
      </c>
      <c r="R69" s="16" t="s">
        <v>655</v>
      </c>
      <c r="S69" s="16" t="s">
        <v>62</v>
      </c>
      <c r="T69" s="19"/>
      <c r="U69" s="19"/>
      <c r="V69" s="19"/>
      <c r="W69" s="19"/>
      <c r="X69" s="16" t="s">
        <v>656</v>
      </c>
      <c r="Y69" s="16" t="s">
        <v>52</v>
      </c>
    </row>
    <row r="70" spans="1:25" ht="30" customHeight="1" x14ac:dyDescent="0.3">
      <c r="A70" s="16" t="s">
        <v>675</v>
      </c>
      <c r="B70" s="16" t="s">
        <v>672</v>
      </c>
      <c r="C70" s="16" t="s">
        <v>673</v>
      </c>
      <c r="D70" s="16" t="s">
        <v>433</v>
      </c>
      <c r="E70" s="19"/>
      <c r="F70" s="19"/>
      <c r="G70" s="19"/>
      <c r="H70" s="19"/>
      <c r="I70" s="16" t="s">
        <v>674</v>
      </c>
      <c r="J70" s="16" t="s">
        <v>52</v>
      </c>
      <c r="K70" s="16" t="s">
        <v>52</v>
      </c>
      <c r="L70" s="16" t="s">
        <v>52</v>
      </c>
      <c r="M70" s="16" t="s">
        <v>52</v>
      </c>
      <c r="N70" s="2" t="s">
        <v>52</v>
      </c>
      <c r="Q70" s="16" t="s">
        <v>672</v>
      </c>
      <c r="R70" s="16" t="s">
        <v>673</v>
      </c>
      <c r="S70" s="16" t="s">
        <v>433</v>
      </c>
      <c r="T70" s="19"/>
      <c r="U70" s="19"/>
      <c r="V70" s="19"/>
      <c r="W70" s="19"/>
      <c r="X70" s="16" t="s">
        <v>674</v>
      </c>
      <c r="Y70" s="16" t="s">
        <v>52</v>
      </c>
    </row>
    <row r="71" spans="1:25" ht="30" customHeight="1" x14ac:dyDescent="0.3">
      <c r="A71" s="16" t="s">
        <v>679</v>
      </c>
      <c r="B71" s="16" t="s">
        <v>676</v>
      </c>
      <c r="C71" s="16" t="s">
        <v>677</v>
      </c>
      <c r="D71" s="16" t="s">
        <v>433</v>
      </c>
      <c r="E71" s="19"/>
      <c r="F71" s="19"/>
      <c r="G71" s="19"/>
      <c r="H71" s="19"/>
      <c r="I71" s="16" t="s">
        <v>678</v>
      </c>
      <c r="J71" s="16" t="s">
        <v>52</v>
      </c>
      <c r="K71" s="16" t="s">
        <v>52</v>
      </c>
      <c r="L71" s="16" t="s">
        <v>52</v>
      </c>
      <c r="M71" s="16" t="s">
        <v>52</v>
      </c>
      <c r="N71" s="2" t="s">
        <v>52</v>
      </c>
      <c r="Q71" s="16" t="s">
        <v>676</v>
      </c>
      <c r="R71" s="16" t="s">
        <v>677</v>
      </c>
      <c r="S71" s="16" t="s">
        <v>433</v>
      </c>
      <c r="T71" s="19"/>
      <c r="U71" s="19"/>
      <c r="V71" s="19"/>
      <c r="W71" s="19"/>
      <c r="X71" s="16" t="s">
        <v>678</v>
      </c>
      <c r="Y71" s="16" t="s">
        <v>52</v>
      </c>
    </row>
    <row r="72" spans="1:25" ht="30" customHeight="1" x14ac:dyDescent="0.3">
      <c r="A72" s="16" t="s">
        <v>683</v>
      </c>
      <c r="B72" s="16" t="s">
        <v>680</v>
      </c>
      <c r="C72" s="16" t="s">
        <v>681</v>
      </c>
      <c r="D72" s="16" t="s">
        <v>70</v>
      </c>
      <c r="E72" s="19"/>
      <c r="F72" s="19"/>
      <c r="G72" s="19"/>
      <c r="H72" s="19"/>
      <c r="I72" s="16" t="s">
        <v>682</v>
      </c>
      <c r="J72" s="16" t="s">
        <v>52</v>
      </c>
      <c r="K72" s="16" t="s">
        <v>52</v>
      </c>
      <c r="L72" s="16" t="s">
        <v>52</v>
      </c>
      <c r="M72" s="16" t="s">
        <v>52</v>
      </c>
      <c r="N72" s="2" t="s">
        <v>52</v>
      </c>
      <c r="Q72" s="16" t="s">
        <v>680</v>
      </c>
      <c r="R72" s="16" t="s">
        <v>681</v>
      </c>
      <c r="S72" s="16" t="s">
        <v>70</v>
      </c>
      <c r="T72" s="19"/>
      <c r="U72" s="19"/>
      <c r="V72" s="19"/>
      <c r="W72" s="19"/>
      <c r="X72" s="16" t="s">
        <v>682</v>
      </c>
      <c r="Y72" s="16" t="s">
        <v>52</v>
      </c>
    </row>
    <row r="73" spans="1:25" ht="30" customHeight="1" x14ac:dyDescent="0.3">
      <c r="A73" s="16" t="s">
        <v>686</v>
      </c>
      <c r="B73" s="16" t="s">
        <v>684</v>
      </c>
      <c r="C73" s="16" t="s">
        <v>681</v>
      </c>
      <c r="D73" s="16" t="s">
        <v>70</v>
      </c>
      <c r="E73" s="19"/>
      <c r="F73" s="19"/>
      <c r="G73" s="19"/>
      <c r="H73" s="19"/>
      <c r="I73" s="16" t="s">
        <v>685</v>
      </c>
      <c r="J73" s="16" t="s">
        <v>52</v>
      </c>
      <c r="K73" s="16" t="s">
        <v>52</v>
      </c>
      <c r="L73" s="16" t="s">
        <v>52</v>
      </c>
      <c r="M73" s="16" t="s">
        <v>52</v>
      </c>
      <c r="N73" s="2" t="s">
        <v>52</v>
      </c>
      <c r="Q73" s="16" t="s">
        <v>684</v>
      </c>
      <c r="R73" s="16" t="s">
        <v>681</v>
      </c>
      <c r="S73" s="16" t="s">
        <v>70</v>
      </c>
      <c r="T73" s="19"/>
      <c r="U73" s="19"/>
      <c r="V73" s="19"/>
      <c r="W73" s="19"/>
      <c r="X73" s="16" t="s">
        <v>685</v>
      </c>
      <c r="Y73" s="16" t="s">
        <v>52</v>
      </c>
    </row>
    <row r="74" spans="1:25" ht="30" customHeight="1" x14ac:dyDescent="0.3">
      <c r="A74" s="16" t="s">
        <v>694</v>
      </c>
      <c r="B74" s="16" t="s">
        <v>691</v>
      </c>
      <c r="C74" s="16" t="s">
        <v>692</v>
      </c>
      <c r="D74" s="16" t="s">
        <v>70</v>
      </c>
      <c r="E74" s="19"/>
      <c r="F74" s="19"/>
      <c r="G74" s="19"/>
      <c r="H74" s="19"/>
      <c r="I74" s="16" t="s">
        <v>693</v>
      </c>
      <c r="J74" s="16" t="s">
        <v>52</v>
      </c>
      <c r="K74" s="16" t="s">
        <v>52</v>
      </c>
      <c r="L74" s="16" t="s">
        <v>52</v>
      </c>
      <c r="M74" s="16" t="s">
        <v>52</v>
      </c>
      <c r="N74" s="2" t="s">
        <v>52</v>
      </c>
      <c r="Q74" s="16" t="s">
        <v>691</v>
      </c>
      <c r="R74" s="16" t="s">
        <v>692</v>
      </c>
      <c r="S74" s="16" t="s">
        <v>70</v>
      </c>
      <c r="T74" s="19"/>
      <c r="U74" s="19"/>
      <c r="V74" s="19"/>
      <c r="W74" s="19"/>
      <c r="X74" s="16" t="s">
        <v>693</v>
      </c>
      <c r="Y74" s="16" t="s">
        <v>52</v>
      </c>
    </row>
    <row r="75" spans="1:25" ht="30" customHeight="1" x14ac:dyDescent="0.3">
      <c r="A75" s="16" t="s">
        <v>697</v>
      </c>
      <c r="B75" s="16" t="s">
        <v>672</v>
      </c>
      <c r="C75" s="16" t="s">
        <v>695</v>
      </c>
      <c r="D75" s="16" t="s">
        <v>433</v>
      </c>
      <c r="E75" s="19"/>
      <c r="F75" s="19"/>
      <c r="G75" s="19"/>
      <c r="H75" s="19"/>
      <c r="I75" s="16" t="s">
        <v>696</v>
      </c>
      <c r="J75" s="16" t="s">
        <v>52</v>
      </c>
      <c r="K75" s="16" t="s">
        <v>52</v>
      </c>
      <c r="L75" s="16" t="s">
        <v>52</v>
      </c>
      <c r="M75" s="16" t="s">
        <v>52</v>
      </c>
      <c r="N75" s="2" t="s">
        <v>52</v>
      </c>
      <c r="Q75" s="16" t="s">
        <v>672</v>
      </c>
      <c r="R75" s="16" t="s">
        <v>695</v>
      </c>
      <c r="S75" s="16" t="s">
        <v>433</v>
      </c>
      <c r="T75" s="19"/>
      <c r="U75" s="19"/>
      <c r="V75" s="19"/>
      <c r="W75" s="19"/>
      <c r="X75" s="16" t="s">
        <v>696</v>
      </c>
      <c r="Y75" s="16" t="s">
        <v>52</v>
      </c>
    </row>
    <row r="76" spans="1:25" ht="30" customHeight="1" x14ac:dyDescent="0.3">
      <c r="A76" s="16" t="s">
        <v>701</v>
      </c>
      <c r="B76" s="16" t="s">
        <v>698</v>
      </c>
      <c r="C76" s="16" t="s">
        <v>699</v>
      </c>
      <c r="D76" s="16" t="s">
        <v>70</v>
      </c>
      <c r="E76" s="19"/>
      <c r="F76" s="19"/>
      <c r="G76" s="19"/>
      <c r="H76" s="19"/>
      <c r="I76" s="16" t="s">
        <v>700</v>
      </c>
      <c r="J76" s="16" t="s">
        <v>52</v>
      </c>
      <c r="K76" s="16" t="s">
        <v>52</v>
      </c>
      <c r="L76" s="16" t="s">
        <v>52</v>
      </c>
      <c r="M76" s="16" t="s">
        <v>52</v>
      </c>
      <c r="N76" s="2" t="s">
        <v>52</v>
      </c>
      <c r="Q76" s="16" t="s">
        <v>698</v>
      </c>
      <c r="R76" s="16" t="s">
        <v>699</v>
      </c>
      <c r="S76" s="16" t="s">
        <v>70</v>
      </c>
      <c r="T76" s="19"/>
      <c r="U76" s="19"/>
      <c r="V76" s="19"/>
      <c r="W76" s="19"/>
      <c r="X76" s="16" t="s">
        <v>700</v>
      </c>
      <c r="Y76" s="16" t="s">
        <v>52</v>
      </c>
    </row>
    <row r="77" spans="1:25" ht="30" customHeight="1" x14ac:dyDescent="0.3">
      <c r="A77" s="16" t="s">
        <v>705</v>
      </c>
      <c r="B77" s="16" t="s">
        <v>702</v>
      </c>
      <c r="C77" s="16" t="s">
        <v>703</v>
      </c>
      <c r="D77" s="16" t="s">
        <v>70</v>
      </c>
      <c r="E77" s="19"/>
      <c r="F77" s="19"/>
      <c r="G77" s="19"/>
      <c r="H77" s="19"/>
      <c r="I77" s="16" t="s">
        <v>704</v>
      </c>
      <c r="J77" s="16" t="s">
        <v>52</v>
      </c>
      <c r="K77" s="16" t="s">
        <v>52</v>
      </c>
      <c r="L77" s="16" t="s">
        <v>52</v>
      </c>
      <c r="M77" s="16" t="s">
        <v>52</v>
      </c>
      <c r="N77" s="2" t="s">
        <v>52</v>
      </c>
      <c r="Q77" s="16" t="s">
        <v>702</v>
      </c>
      <c r="R77" s="16" t="s">
        <v>703</v>
      </c>
      <c r="S77" s="16" t="s">
        <v>70</v>
      </c>
      <c r="T77" s="19"/>
      <c r="U77" s="19"/>
      <c r="V77" s="19"/>
      <c r="W77" s="19"/>
      <c r="X77" s="16" t="s">
        <v>704</v>
      </c>
      <c r="Y77" s="16" t="s">
        <v>52</v>
      </c>
    </row>
    <row r="78" spans="1:25" ht="30" customHeight="1" x14ac:dyDescent="0.3">
      <c r="A78" s="16" t="s">
        <v>716</v>
      </c>
      <c r="B78" s="16" t="s">
        <v>713</v>
      </c>
      <c r="C78" s="16" t="s">
        <v>714</v>
      </c>
      <c r="D78" s="16" t="s">
        <v>70</v>
      </c>
      <c r="E78" s="19"/>
      <c r="F78" s="19"/>
      <c r="G78" s="19"/>
      <c r="H78" s="19"/>
      <c r="I78" s="16" t="s">
        <v>715</v>
      </c>
      <c r="J78" s="16" t="s">
        <v>52</v>
      </c>
      <c r="K78" s="16" t="s">
        <v>52</v>
      </c>
      <c r="L78" s="16" t="s">
        <v>52</v>
      </c>
      <c r="M78" s="16" t="s">
        <v>52</v>
      </c>
      <c r="N78" s="2" t="s">
        <v>52</v>
      </c>
      <c r="Q78" s="16" t="s">
        <v>713</v>
      </c>
      <c r="R78" s="16" t="s">
        <v>714</v>
      </c>
      <c r="S78" s="16" t="s">
        <v>70</v>
      </c>
      <c r="T78" s="19"/>
      <c r="U78" s="19"/>
      <c r="V78" s="19"/>
      <c r="W78" s="19"/>
      <c r="X78" s="16" t="s">
        <v>715</v>
      </c>
      <c r="Y78" s="16" t="s">
        <v>52</v>
      </c>
    </row>
    <row r="79" spans="1:25" ht="30" customHeight="1" x14ac:dyDescent="0.3">
      <c r="A79" s="16" t="s">
        <v>719</v>
      </c>
      <c r="B79" s="16" t="s">
        <v>120</v>
      </c>
      <c r="C79" s="16" t="s">
        <v>717</v>
      </c>
      <c r="D79" s="16" t="s">
        <v>70</v>
      </c>
      <c r="E79" s="19"/>
      <c r="F79" s="19"/>
      <c r="G79" s="19"/>
      <c r="H79" s="19"/>
      <c r="I79" s="16" t="s">
        <v>718</v>
      </c>
      <c r="J79" s="16" t="s">
        <v>52</v>
      </c>
      <c r="K79" s="16" t="s">
        <v>52</v>
      </c>
      <c r="L79" s="16" t="s">
        <v>52</v>
      </c>
      <c r="M79" s="16" t="s">
        <v>52</v>
      </c>
      <c r="N79" s="2" t="s">
        <v>52</v>
      </c>
      <c r="Q79" s="16" t="s">
        <v>120</v>
      </c>
      <c r="R79" s="16" t="s">
        <v>717</v>
      </c>
      <c r="S79" s="16" t="s">
        <v>70</v>
      </c>
      <c r="T79" s="19"/>
      <c r="U79" s="19"/>
      <c r="V79" s="19"/>
      <c r="W79" s="19"/>
      <c r="X79" s="16" t="s">
        <v>718</v>
      </c>
      <c r="Y79" s="16" t="s">
        <v>52</v>
      </c>
    </row>
    <row r="80" spans="1:25" ht="30" customHeight="1" x14ac:dyDescent="0.3">
      <c r="A80" s="16" t="s">
        <v>738</v>
      </c>
      <c r="B80" s="16" t="s">
        <v>735</v>
      </c>
      <c r="C80" s="16" t="s">
        <v>736</v>
      </c>
      <c r="D80" s="16" t="s">
        <v>70</v>
      </c>
      <c r="E80" s="19"/>
      <c r="F80" s="19"/>
      <c r="G80" s="19"/>
      <c r="H80" s="19"/>
      <c r="I80" s="16" t="s">
        <v>737</v>
      </c>
      <c r="J80" s="16" t="s">
        <v>52</v>
      </c>
      <c r="K80" s="16" t="s">
        <v>52</v>
      </c>
      <c r="L80" s="16" t="s">
        <v>52</v>
      </c>
      <c r="M80" s="16" t="s">
        <v>52</v>
      </c>
      <c r="N80" s="2" t="s">
        <v>52</v>
      </c>
      <c r="Q80" s="16" t="s">
        <v>735</v>
      </c>
      <c r="R80" s="16" t="s">
        <v>736</v>
      </c>
      <c r="S80" s="16" t="s">
        <v>70</v>
      </c>
      <c r="T80" s="19"/>
      <c r="U80" s="19"/>
      <c r="V80" s="19"/>
      <c r="W80" s="19"/>
      <c r="X80" s="16" t="s">
        <v>737</v>
      </c>
      <c r="Y80" s="16" t="s">
        <v>52</v>
      </c>
    </row>
    <row r="81" spans="1:25" ht="30" customHeight="1" x14ac:dyDescent="0.3">
      <c r="A81" s="16" t="s">
        <v>749</v>
      </c>
      <c r="B81" s="16" t="s">
        <v>144</v>
      </c>
      <c r="C81" s="16" t="s">
        <v>747</v>
      </c>
      <c r="D81" s="16" t="s">
        <v>70</v>
      </c>
      <c r="E81" s="19"/>
      <c r="F81" s="19"/>
      <c r="G81" s="19"/>
      <c r="H81" s="19"/>
      <c r="I81" s="16" t="s">
        <v>748</v>
      </c>
      <c r="J81" s="16" t="s">
        <v>52</v>
      </c>
      <c r="K81" s="16" t="s">
        <v>52</v>
      </c>
      <c r="L81" s="16" t="s">
        <v>52</v>
      </c>
      <c r="M81" s="16" t="s">
        <v>52</v>
      </c>
      <c r="N81" s="2" t="s">
        <v>52</v>
      </c>
      <c r="Q81" s="16" t="s">
        <v>144</v>
      </c>
      <c r="R81" s="16" t="s">
        <v>747</v>
      </c>
      <c r="S81" s="16" t="s">
        <v>70</v>
      </c>
      <c r="T81" s="19"/>
      <c r="U81" s="19"/>
      <c r="V81" s="19"/>
      <c r="W81" s="19"/>
      <c r="X81" s="16" t="s">
        <v>748</v>
      </c>
      <c r="Y81" s="16" t="s">
        <v>52</v>
      </c>
    </row>
    <row r="82" spans="1:25" ht="30" customHeight="1" x14ac:dyDescent="0.3">
      <c r="A82" s="16" t="s">
        <v>755</v>
      </c>
      <c r="B82" s="16" t="s">
        <v>144</v>
      </c>
      <c r="C82" s="16" t="s">
        <v>753</v>
      </c>
      <c r="D82" s="16" t="s">
        <v>70</v>
      </c>
      <c r="E82" s="19"/>
      <c r="F82" s="19"/>
      <c r="G82" s="19"/>
      <c r="H82" s="19"/>
      <c r="I82" s="16" t="s">
        <v>754</v>
      </c>
      <c r="J82" s="16" t="s">
        <v>52</v>
      </c>
      <c r="K82" s="16" t="s">
        <v>52</v>
      </c>
      <c r="L82" s="16" t="s">
        <v>52</v>
      </c>
      <c r="M82" s="16" t="s">
        <v>52</v>
      </c>
      <c r="N82" s="2" t="s">
        <v>52</v>
      </c>
      <c r="Q82" s="16" t="s">
        <v>144</v>
      </c>
      <c r="R82" s="16" t="s">
        <v>753</v>
      </c>
      <c r="S82" s="16" t="s">
        <v>70</v>
      </c>
      <c r="T82" s="19"/>
      <c r="U82" s="19"/>
      <c r="V82" s="19"/>
      <c r="W82" s="19"/>
      <c r="X82" s="16" t="s">
        <v>754</v>
      </c>
      <c r="Y82" s="16" t="s">
        <v>52</v>
      </c>
    </row>
    <row r="83" spans="1:25" ht="30" customHeight="1" x14ac:dyDescent="0.3">
      <c r="A83" s="16" t="s">
        <v>778</v>
      </c>
      <c r="B83" s="16" t="s">
        <v>775</v>
      </c>
      <c r="C83" s="16" t="s">
        <v>776</v>
      </c>
      <c r="D83" s="16" t="s">
        <v>669</v>
      </c>
      <c r="E83" s="19"/>
      <c r="F83" s="19"/>
      <c r="G83" s="19"/>
      <c r="H83" s="19"/>
      <c r="I83" s="16" t="s">
        <v>777</v>
      </c>
      <c r="J83" s="16" t="s">
        <v>52</v>
      </c>
      <c r="K83" s="16" t="s">
        <v>52</v>
      </c>
      <c r="L83" s="16" t="s">
        <v>52</v>
      </c>
      <c r="M83" s="16" t="s">
        <v>52</v>
      </c>
      <c r="N83" s="2" t="s">
        <v>52</v>
      </c>
      <c r="Q83" s="16" t="s">
        <v>775</v>
      </c>
      <c r="R83" s="16" t="s">
        <v>776</v>
      </c>
      <c r="S83" s="16" t="s">
        <v>669</v>
      </c>
      <c r="T83" s="19"/>
      <c r="U83" s="19"/>
      <c r="V83" s="19"/>
      <c r="W83" s="19"/>
      <c r="X83" s="16" t="s">
        <v>777</v>
      </c>
      <c r="Y83" s="16" t="s">
        <v>52</v>
      </c>
    </row>
    <row r="84" spans="1:25" ht="30" customHeight="1" x14ac:dyDescent="0.3">
      <c r="A84" s="16" t="s">
        <v>785</v>
      </c>
      <c r="B84" s="16" t="s">
        <v>782</v>
      </c>
      <c r="C84" s="16" t="s">
        <v>783</v>
      </c>
      <c r="D84" s="16" t="s">
        <v>70</v>
      </c>
      <c r="E84" s="19"/>
      <c r="F84" s="19"/>
      <c r="G84" s="19"/>
      <c r="H84" s="19"/>
      <c r="I84" s="16" t="s">
        <v>784</v>
      </c>
      <c r="J84" s="16" t="s">
        <v>52</v>
      </c>
      <c r="K84" s="16" t="s">
        <v>52</v>
      </c>
      <c r="L84" s="16" t="s">
        <v>52</v>
      </c>
      <c r="M84" s="16" t="s">
        <v>52</v>
      </c>
      <c r="N84" s="2" t="s">
        <v>52</v>
      </c>
      <c r="Q84" s="16" t="s">
        <v>782</v>
      </c>
      <c r="R84" s="16" t="s">
        <v>783</v>
      </c>
      <c r="S84" s="16" t="s">
        <v>70</v>
      </c>
      <c r="T84" s="19"/>
      <c r="U84" s="19"/>
      <c r="V84" s="19"/>
      <c r="W84" s="19"/>
      <c r="X84" s="16" t="s">
        <v>784</v>
      </c>
      <c r="Y84" s="16" t="s">
        <v>52</v>
      </c>
    </row>
    <row r="85" spans="1:25" ht="30" customHeight="1" x14ac:dyDescent="0.3">
      <c r="A85" s="16" t="s">
        <v>788</v>
      </c>
      <c r="B85" s="16" t="s">
        <v>144</v>
      </c>
      <c r="C85" s="16" t="s">
        <v>786</v>
      </c>
      <c r="D85" s="16" t="s">
        <v>70</v>
      </c>
      <c r="E85" s="19"/>
      <c r="F85" s="19"/>
      <c r="G85" s="19"/>
      <c r="H85" s="19"/>
      <c r="I85" s="16" t="s">
        <v>787</v>
      </c>
      <c r="J85" s="16" t="s">
        <v>52</v>
      </c>
      <c r="K85" s="16" t="s">
        <v>52</v>
      </c>
      <c r="L85" s="16" t="s">
        <v>52</v>
      </c>
      <c r="M85" s="16" t="s">
        <v>52</v>
      </c>
      <c r="N85" s="2" t="s">
        <v>52</v>
      </c>
      <c r="Q85" s="16" t="s">
        <v>144</v>
      </c>
      <c r="R85" s="16" t="s">
        <v>786</v>
      </c>
      <c r="S85" s="16" t="s">
        <v>70</v>
      </c>
      <c r="T85" s="19"/>
      <c r="U85" s="19"/>
      <c r="V85" s="19"/>
      <c r="W85" s="19"/>
      <c r="X85" s="16" t="s">
        <v>787</v>
      </c>
      <c r="Y85" s="16" t="s">
        <v>52</v>
      </c>
    </row>
    <row r="86" spans="1:25" ht="30" customHeight="1" x14ac:dyDescent="0.3">
      <c r="A86" s="16" t="s">
        <v>792</v>
      </c>
      <c r="B86" s="16" t="s">
        <v>789</v>
      </c>
      <c r="C86" s="16" t="s">
        <v>790</v>
      </c>
      <c r="D86" s="16" t="s">
        <v>70</v>
      </c>
      <c r="E86" s="19"/>
      <c r="F86" s="19"/>
      <c r="G86" s="19"/>
      <c r="H86" s="19"/>
      <c r="I86" s="16" t="s">
        <v>791</v>
      </c>
      <c r="J86" s="16" t="s">
        <v>52</v>
      </c>
      <c r="K86" s="16" t="s">
        <v>52</v>
      </c>
      <c r="L86" s="16" t="s">
        <v>52</v>
      </c>
      <c r="M86" s="16" t="s">
        <v>52</v>
      </c>
      <c r="N86" s="2" t="s">
        <v>52</v>
      </c>
      <c r="Q86" s="16" t="s">
        <v>789</v>
      </c>
      <c r="R86" s="16" t="s">
        <v>790</v>
      </c>
      <c r="S86" s="16" t="s">
        <v>70</v>
      </c>
      <c r="T86" s="19"/>
      <c r="U86" s="19"/>
      <c r="V86" s="19"/>
      <c r="W86" s="19"/>
      <c r="X86" s="16" t="s">
        <v>791</v>
      </c>
      <c r="Y86" s="16" t="s">
        <v>52</v>
      </c>
    </row>
    <row r="87" spans="1:25" ht="30" customHeight="1" x14ac:dyDescent="0.3">
      <c r="A87" s="16" t="s">
        <v>1059</v>
      </c>
      <c r="B87" s="16" t="s">
        <v>1057</v>
      </c>
      <c r="C87" s="16" t="s">
        <v>52</v>
      </c>
      <c r="D87" s="16" t="s">
        <v>70</v>
      </c>
      <c r="E87" s="19"/>
      <c r="F87" s="19"/>
      <c r="G87" s="19"/>
      <c r="H87" s="19"/>
      <c r="I87" s="16" t="s">
        <v>1058</v>
      </c>
      <c r="J87" s="16" t="s">
        <v>52</v>
      </c>
      <c r="K87" s="16" t="s">
        <v>52</v>
      </c>
      <c r="L87" s="16" t="s">
        <v>52</v>
      </c>
      <c r="M87" s="16" t="s">
        <v>52</v>
      </c>
      <c r="N87" s="2" t="s">
        <v>52</v>
      </c>
      <c r="Q87" s="16" t="s">
        <v>1057</v>
      </c>
      <c r="R87" s="16" t="s">
        <v>52</v>
      </c>
      <c r="S87" s="16" t="s">
        <v>70</v>
      </c>
      <c r="T87" s="19"/>
      <c r="U87" s="19"/>
      <c r="V87" s="19"/>
      <c r="W87" s="19"/>
      <c r="X87" s="16" t="s">
        <v>1058</v>
      </c>
      <c r="Y87" s="16" t="s">
        <v>52</v>
      </c>
    </row>
    <row r="88" spans="1:25" ht="30" customHeight="1" x14ac:dyDescent="0.3">
      <c r="A88" s="16" t="s">
        <v>1065</v>
      </c>
      <c r="B88" s="16" t="s">
        <v>144</v>
      </c>
      <c r="C88" s="16" t="s">
        <v>1063</v>
      </c>
      <c r="D88" s="16" t="s">
        <v>70</v>
      </c>
      <c r="E88" s="19"/>
      <c r="F88" s="19"/>
      <c r="G88" s="19"/>
      <c r="H88" s="19"/>
      <c r="I88" s="16" t="s">
        <v>1064</v>
      </c>
      <c r="J88" s="16" t="s">
        <v>52</v>
      </c>
      <c r="K88" s="16" t="s">
        <v>52</v>
      </c>
      <c r="L88" s="16" t="s">
        <v>52</v>
      </c>
      <c r="M88" s="16" t="s">
        <v>52</v>
      </c>
      <c r="N88" s="2" t="s">
        <v>52</v>
      </c>
      <c r="Q88" s="16" t="s">
        <v>144</v>
      </c>
      <c r="R88" s="16" t="s">
        <v>1063</v>
      </c>
      <c r="S88" s="16" t="s">
        <v>70</v>
      </c>
      <c r="T88" s="19"/>
      <c r="U88" s="19"/>
      <c r="V88" s="19"/>
      <c r="W88" s="19"/>
      <c r="X88" s="16" t="s">
        <v>1064</v>
      </c>
      <c r="Y88" s="16" t="s">
        <v>52</v>
      </c>
    </row>
    <row r="89" spans="1:25" ht="30" customHeight="1" x14ac:dyDescent="0.3">
      <c r="A89" s="16" t="s">
        <v>1073</v>
      </c>
      <c r="B89" s="16" t="s">
        <v>1070</v>
      </c>
      <c r="C89" s="16" t="s">
        <v>1071</v>
      </c>
      <c r="D89" s="16" t="s">
        <v>70</v>
      </c>
      <c r="E89" s="19"/>
      <c r="F89" s="19"/>
      <c r="G89" s="19"/>
      <c r="H89" s="19"/>
      <c r="I89" s="16" t="s">
        <v>1072</v>
      </c>
      <c r="J89" s="16" t="s">
        <v>52</v>
      </c>
      <c r="K89" s="16" t="s">
        <v>52</v>
      </c>
      <c r="L89" s="16" t="s">
        <v>52</v>
      </c>
      <c r="M89" s="16" t="s">
        <v>52</v>
      </c>
      <c r="N89" s="2" t="s">
        <v>52</v>
      </c>
      <c r="Q89" s="16" t="s">
        <v>1070</v>
      </c>
      <c r="R89" s="16" t="s">
        <v>1071</v>
      </c>
      <c r="S89" s="16" t="s">
        <v>70</v>
      </c>
      <c r="T89" s="19"/>
      <c r="U89" s="19"/>
      <c r="V89" s="19"/>
      <c r="W89" s="19"/>
      <c r="X89" s="16" t="s">
        <v>1072</v>
      </c>
      <c r="Y89" s="16" t="s">
        <v>52</v>
      </c>
    </row>
    <row r="90" spans="1:25" ht="30" customHeight="1" x14ac:dyDescent="0.3">
      <c r="A90" s="16" t="s">
        <v>795</v>
      </c>
      <c r="B90" s="16" t="s">
        <v>144</v>
      </c>
      <c r="C90" s="16" t="s">
        <v>793</v>
      </c>
      <c r="D90" s="16" t="s">
        <v>70</v>
      </c>
      <c r="E90" s="19"/>
      <c r="F90" s="19"/>
      <c r="G90" s="19"/>
      <c r="H90" s="19"/>
      <c r="I90" s="16" t="s">
        <v>794</v>
      </c>
      <c r="J90" s="16" t="s">
        <v>52</v>
      </c>
      <c r="K90" s="16" t="s">
        <v>52</v>
      </c>
      <c r="L90" s="16" t="s">
        <v>52</v>
      </c>
      <c r="M90" s="16" t="s">
        <v>52</v>
      </c>
      <c r="N90" s="2" t="s">
        <v>52</v>
      </c>
      <c r="Q90" s="16" t="s">
        <v>144</v>
      </c>
      <c r="R90" s="16" t="s">
        <v>793</v>
      </c>
      <c r="S90" s="16" t="s">
        <v>70</v>
      </c>
      <c r="T90" s="19"/>
      <c r="U90" s="19"/>
      <c r="V90" s="19"/>
      <c r="W90" s="19"/>
      <c r="X90" s="16" t="s">
        <v>794</v>
      </c>
      <c r="Y90" s="16" t="s">
        <v>52</v>
      </c>
    </row>
    <row r="91" spans="1:25" ht="30" customHeight="1" x14ac:dyDescent="0.3">
      <c r="A91" s="16" t="s">
        <v>798</v>
      </c>
      <c r="B91" s="16" t="s">
        <v>153</v>
      </c>
      <c r="C91" s="16" t="s">
        <v>796</v>
      </c>
      <c r="D91" s="16" t="s">
        <v>70</v>
      </c>
      <c r="E91" s="19"/>
      <c r="F91" s="19"/>
      <c r="G91" s="19"/>
      <c r="H91" s="19"/>
      <c r="I91" s="16" t="s">
        <v>797</v>
      </c>
      <c r="J91" s="16" t="s">
        <v>52</v>
      </c>
      <c r="K91" s="16" t="s">
        <v>52</v>
      </c>
      <c r="L91" s="16" t="s">
        <v>52</v>
      </c>
      <c r="M91" s="16" t="s">
        <v>52</v>
      </c>
      <c r="N91" s="2" t="s">
        <v>52</v>
      </c>
      <c r="Q91" s="16" t="s">
        <v>153</v>
      </c>
      <c r="R91" s="16" t="s">
        <v>796</v>
      </c>
      <c r="S91" s="16" t="s">
        <v>70</v>
      </c>
      <c r="T91" s="19"/>
      <c r="U91" s="19"/>
      <c r="V91" s="19"/>
      <c r="W91" s="19"/>
      <c r="X91" s="16" t="s">
        <v>797</v>
      </c>
      <c r="Y91" s="16" t="s">
        <v>52</v>
      </c>
    </row>
    <row r="92" spans="1:25" ht="30" customHeight="1" x14ac:dyDescent="0.3">
      <c r="A92" s="16" t="s">
        <v>801</v>
      </c>
      <c r="B92" s="16" t="s">
        <v>782</v>
      </c>
      <c r="C92" s="16" t="s">
        <v>799</v>
      </c>
      <c r="D92" s="16" t="s">
        <v>70</v>
      </c>
      <c r="E92" s="19"/>
      <c r="F92" s="19"/>
      <c r="G92" s="19"/>
      <c r="H92" s="19"/>
      <c r="I92" s="16" t="s">
        <v>800</v>
      </c>
      <c r="J92" s="16" t="s">
        <v>52</v>
      </c>
      <c r="K92" s="16" t="s">
        <v>52</v>
      </c>
      <c r="L92" s="16" t="s">
        <v>52</v>
      </c>
      <c r="M92" s="16" t="s">
        <v>52</v>
      </c>
      <c r="N92" s="2" t="s">
        <v>52</v>
      </c>
      <c r="Q92" s="16" t="s">
        <v>782</v>
      </c>
      <c r="R92" s="16" t="s">
        <v>799</v>
      </c>
      <c r="S92" s="16" t="s">
        <v>70</v>
      </c>
      <c r="T92" s="19"/>
      <c r="U92" s="19"/>
      <c r="V92" s="19"/>
      <c r="W92" s="19"/>
      <c r="X92" s="16" t="s">
        <v>800</v>
      </c>
      <c r="Y92" s="16" t="s">
        <v>52</v>
      </c>
    </row>
    <row r="93" spans="1:25" ht="30" customHeight="1" x14ac:dyDescent="0.3">
      <c r="A93" s="16" t="s">
        <v>804</v>
      </c>
      <c r="B93" s="16" t="s">
        <v>144</v>
      </c>
      <c r="C93" s="16" t="s">
        <v>802</v>
      </c>
      <c r="D93" s="16" t="s">
        <v>70</v>
      </c>
      <c r="E93" s="19"/>
      <c r="F93" s="19"/>
      <c r="G93" s="19"/>
      <c r="H93" s="19"/>
      <c r="I93" s="16" t="s">
        <v>803</v>
      </c>
      <c r="J93" s="16" t="s">
        <v>52</v>
      </c>
      <c r="K93" s="16" t="s">
        <v>52</v>
      </c>
      <c r="L93" s="16" t="s">
        <v>52</v>
      </c>
      <c r="M93" s="16" t="s">
        <v>52</v>
      </c>
      <c r="N93" s="2" t="s">
        <v>52</v>
      </c>
      <c r="Q93" s="16" t="s">
        <v>144</v>
      </c>
      <c r="R93" s="16" t="s">
        <v>802</v>
      </c>
      <c r="S93" s="16" t="s">
        <v>70</v>
      </c>
      <c r="T93" s="19"/>
      <c r="U93" s="19"/>
      <c r="V93" s="19"/>
      <c r="W93" s="19"/>
      <c r="X93" s="16" t="s">
        <v>803</v>
      </c>
      <c r="Y93" s="16" t="s">
        <v>52</v>
      </c>
    </row>
    <row r="94" spans="1:25" ht="30" customHeight="1" x14ac:dyDescent="0.3">
      <c r="A94" s="16" t="s">
        <v>808</v>
      </c>
      <c r="B94" s="16" t="s">
        <v>805</v>
      </c>
      <c r="C94" s="16" t="s">
        <v>806</v>
      </c>
      <c r="D94" s="16" t="s">
        <v>70</v>
      </c>
      <c r="E94" s="19"/>
      <c r="F94" s="19"/>
      <c r="G94" s="19"/>
      <c r="H94" s="19"/>
      <c r="I94" s="16" t="s">
        <v>807</v>
      </c>
      <c r="J94" s="16" t="s">
        <v>52</v>
      </c>
      <c r="K94" s="16" t="s">
        <v>52</v>
      </c>
      <c r="L94" s="16" t="s">
        <v>52</v>
      </c>
      <c r="M94" s="16" t="s">
        <v>52</v>
      </c>
      <c r="N94" s="2" t="s">
        <v>52</v>
      </c>
      <c r="Q94" s="16" t="s">
        <v>805</v>
      </c>
      <c r="R94" s="16" t="s">
        <v>806</v>
      </c>
      <c r="S94" s="16" t="s">
        <v>70</v>
      </c>
      <c r="T94" s="19"/>
      <c r="U94" s="19"/>
      <c r="V94" s="19"/>
      <c r="W94" s="19"/>
      <c r="X94" s="16" t="s">
        <v>807</v>
      </c>
      <c r="Y94" s="16" t="s">
        <v>52</v>
      </c>
    </row>
    <row r="95" spans="1:25" ht="30" customHeight="1" x14ac:dyDescent="0.3">
      <c r="A95" s="16" t="s">
        <v>812</v>
      </c>
      <c r="B95" s="16" t="s">
        <v>809</v>
      </c>
      <c r="C95" s="16" t="s">
        <v>810</v>
      </c>
      <c r="D95" s="16" t="s">
        <v>70</v>
      </c>
      <c r="E95" s="19"/>
      <c r="F95" s="19"/>
      <c r="G95" s="19"/>
      <c r="H95" s="19"/>
      <c r="I95" s="16" t="s">
        <v>811</v>
      </c>
      <c r="J95" s="16" t="s">
        <v>52</v>
      </c>
      <c r="K95" s="16" t="s">
        <v>52</v>
      </c>
      <c r="L95" s="16" t="s">
        <v>52</v>
      </c>
      <c r="M95" s="16" t="s">
        <v>52</v>
      </c>
      <c r="N95" s="2" t="s">
        <v>52</v>
      </c>
      <c r="Q95" s="16" t="s">
        <v>809</v>
      </c>
      <c r="R95" s="16" t="s">
        <v>810</v>
      </c>
      <c r="S95" s="16" t="s">
        <v>70</v>
      </c>
      <c r="T95" s="19"/>
      <c r="U95" s="19"/>
      <c r="V95" s="19"/>
      <c r="W95" s="19"/>
      <c r="X95" s="16" t="s">
        <v>811</v>
      </c>
      <c r="Y95" s="16" t="s">
        <v>52</v>
      </c>
    </row>
    <row r="96" spans="1:25" ht="30" customHeight="1" x14ac:dyDescent="0.3">
      <c r="A96" s="16" t="s">
        <v>1093</v>
      </c>
      <c r="B96" s="16" t="s">
        <v>775</v>
      </c>
      <c r="C96" s="16" t="s">
        <v>1091</v>
      </c>
      <c r="D96" s="16" t="s">
        <v>669</v>
      </c>
      <c r="E96" s="19"/>
      <c r="F96" s="19"/>
      <c r="G96" s="19"/>
      <c r="H96" s="19"/>
      <c r="I96" s="16" t="s">
        <v>1092</v>
      </c>
      <c r="J96" s="16" t="s">
        <v>52</v>
      </c>
      <c r="K96" s="16" t="s">
        <v>52</v>
      </c>
      <c r="L96" s="16" t="s">
        <v>52</v>
      </c>
      <c r="M96" s="16" t="s">
        <v>52</v>
      </c>
      <c r="N96" s="2" t="s">
        <v>52</v>
      </c>
      <c r="Q96" s="16" t="s">
        <v>775</v>
      </c>
      <c r="R96" s="16" t="s">
        <v>1091</v>
      </c>
      <c r="S96" s="16" t="s">
        <v>669</v>
      </c>
      <c r="T96" s="19"/>
      <c r="U96" s="19"/>
      <c r="V96" s="19"/>
      <c r="W96" s="19"/>
      <c r="X96" s="16" t="s">
        <v>1092</v>
      </c>
      <c r="Y96" s="16" t="s">
        <v>52</v>
      </c>
    </row>
    <row r="97" spans="1:25" ht="30" customHeight="1" x14ac:dyDescent="0.3">
      <c r="A97" s="16" t="s">
        <v>990</v>
      </c>
      <c r="B97" s="16" t="s">
        <v>987</v>
      </c>
      <c r="C97" s="16" t="s">
        <v>988</v>
      </c>
      <c r="D97" s="16" t="s">
        <v>70</v>
      </c>
      <c r="E97" s="19"/>
      <c r="F97" s="19"/>
      <c r="G97" s="19"/>
      <c r="H97" s="19"/>
      <c r="I97" s="16" t="s">
        <v>989</v>
      </c>
      <c r="J97" s="16" t="s">
        <v>52</v>
      </c>
      <c r="K97" s="16" t="s">
        <v>52</v>
      </c>
      <c r="L97" s="16" t="s">
        <v>52</v>
      </c>
      <c r="M97" s="16" t="s">
        <v>52</v>
      </c>
      <c r="N97" s="2" t="s">
        <v>52</v>
      </c>
      <c r="Q97" s="16" t="s">
        <v>987</v>
      </c>
      <c r="R97" s="16" t="s">
        <v>988</v>
      </c>
      <c r="S97" s="16" t="s">
        <v>70</v>
      </c>
      <c r="T97" s="19"/>
      <c r="U97" s="19"/>
      <c r="V97" s="19"/>
      <c r="W97" s="19"/>
      <c r="X97" s="16" t="s">
        <v>989</v>
      </c>
      <c r="Y97" s="16" t="s">
        <v>52</v>
      </c>
    </row>
    <row r="98" spans="1:25" ht="30" customHeight="1" x14ac:dyDescent="0.3">
      <c r="A98" s="16" t="s">
        <v>998</v>
      </c>
      <c r="B98" s="16" t="s">
        <v>995</v>
      </c>
      <c r="C98" s="16" t="s">
        <v>996</v>
      </c>
      <c r="D98" s="16" t="s">
        <v>70</v>
      </c>
      <c r="E98" s="19"/>
      <c r="F98" s="19"/>
      <c r="G98" s="19"/>
      <c r="H98" s="19"/>
      <c r="I98" s="16" t="s">
        <v>997</v>
      </c>
      <c r="J98" s="16" t="s">
        <v>52</v>
      </c>
      <c r="K98" s="16" t="s">
        <v>52</v>
      </c>
      <c r="L98" s="16" t="s">
        <v>52</v>
      </c>
      <c r="M98" s="16" t="s">
        <v>52</v>
      </c>
      <c r="N98" s="2" t="s">
        <v>52</v>
      </c>
      <c r="Q98" s="16" t="s">
        <v>995</v>
      </c>
      <c r="R98" s="16" t="s">
        <v>996</v>
      </c>
      <c r="S98" s="16" t="s">
        <v>70</v>
      </c>
      <c r="T98" s="19"/>
      <c r="U98" s="19"/>
      <c r="V98" s="19"/>
      <c r="W98" s="19"/>
      <c r="X98" s="16" t="s">
        <v>997</v>
      </c>
      <c r="Y98" s="16" t="s">
        <v>52</v>
      </c>
    </row>
    <row r="99" spans="1:25" ht="30" customHeight="1" x14ac:dyDescent="0.3">
      <c r="A99" s="16" t="s">
        <v>994</v>
      </c>
      <c r="B99" s="16" t="s">
        <v>991</v>
      </c>
      <c r="C99" s="16" t="s">
        <v>992</v>
      </c>
      <c r="D99" s="16" t="s">
        <v>70</v>
      </c>
      <c r="E99" s="19"/>
      <c r="F99" s="19"/>
      <c r="G99" s="19"/>
      <c r="H99" s="19"/>
      <c r="I99" s="16" t="s">
        <v>993</v>
      </c>
      <c r="J99" s="16" t="s">
        <v>52</v>
      </c>
      <c r="K99" s="16" t="s">
        <v>52</v>
      </c>
      <c r="L99" s="16" t="s">
        <v>52</v>
      </c>
      <c r="M99" s="16" t="s">
        <v>52</v>
      </c>
      <c r="N99" s="2" t="s">
        <v>52</v>
      </c>
      <c r="Q99" s="16" t="s">
        <v>991</v>
      </c>
      <c r="R99" s="16" t="s">
        <v>992</v>
      </c>
      <c r="S99" s="16" t="s">
        <v>70</v>
      </c>
      <c r="T99" s="19"/>
      <c r="U99" s="19"/>
      <c r="V99" s="19"/>
      <c r="W99" s="19"/>
      <c r="X99" s="16" t="s">
        <v>993</v>
      </c>
      <c r="Y99" s="16" t="s">
        <v>52</v>
      </c>
    </row>
    <row r="100" spans="1:25" ht="30" customHeight="1" x14ac:dyDescent="0.3">
      <c r="A100" s="16" t="s">
        <v>1096</v>
      </c>
      <c r="B100" s="16" t="s">
        <v>1094</v>
      </c>
      <c r="C100" s="16" t="s">
        <v>1000</v>
      </c>
      <c r="D100" s="16" t="s">
        <v>70</v>
      </c>
      <c r="E100" s="19"/>
      <c r="F100" s="19"/>
      <c r="G100" s="19"/>
      <c r="H100" s="19"/>
      <c r="I100" s="16" t="s">
        <v>1095</v>
      </c>
      <c r="J100" s="16" t="s">
        <v>52</v>
      </c>
      <c r="K100" s="16" t="s">
        <v>52</v>
      </c>
      <c r="L100" s="16" t="s">
        <v>52</v>
      </c>
      <c r="M100" s="16" t="s">
        <v>52</v>
      </c>
      <c r="N100" s="2" t="s">
        <v>52</v>
      </c>
      <c r="Q100" s="16" t="s">
        <v>1094</v>
      </c>
      <c r="R100" s="16" t="s">
        <v>1000</v>
      </c>
      <c r="S100" s="16" t="s">
        <v>70</v>
      </c>
      <c r="T100" s="19"/>
      <c r="U100" s="19"/>
      <c r="V100" s="19"/>
      <c r="W100" s="19"/>
      <c r="X100" s="16" t="s">
        <v>1095</v>
      </c>
      <c r="Y100" s="16" t="s">
        <v>52</v>
      </c>
    </row>
    <row r="101" spans="1:25" ht="30" customHeight="1" x14ac:dyDescent="0.3">
      <c r="A101" s="16" t="s">
        <v>815</v>
      </c>
      <c r="B101" s="16" t="s">
        <v>813</v>
      </c>
      <c r="C101" s="16" t="s">
        <v>810</v>
      </c>
      <c r="D101" s="16" t="s">
        <v>70</v>
      </c>
      <c r="E101" s="19"/>
      <c r="F101" s="19"/>
      <c r="G101" s="19"/>
      <c r="H101" s="19"/>
      <c r="I101" s="16" t="s">
        <v>814</v>
      </c>
      <c r="J101" s="16" t="s">
        <v>52</v>
      </c>
      <c r="K101" s="16" t="s">
        <v>52</v>
      </c>
      <c r="L101" s="16" t="s">
        <v>52</v>
      </c>
      <c r="M101" s="16" t="s">
        <v>52</v>
      </c>
      <c r="N101" s="2" t="s">
        <v>52</v>
      </c>
      <c r="Q101" s="16" t="s">
        <v>813</v>
      </c>
      <c r="R101" s="16" t="s">
        <v>810</v>
      </c>
      <c r="S101" s="16" t="s">
        <v>70</v>
      </c>
      <c r="T101" s="19"/>
      <c r="U101" s="19"/>
      <c r="V101" s="19"/>
      <c r="W101" s="19"/>
      <c r="X101" s="16" t="s">
        <v>814</v>
      </c>
      <c r="Y101" s="16" t="s">
        <v>52</v>
      </c>
    </row>
    <row r="102" spans="1:25" ht="30" customHeight="1" x14ac:dyDescent="0.3">
      <c r="A102" s="16" t="s">
        <v>1114</v>
      </c>
      <c r="B102" s="16" t="s">
        <v>1112</v>
      </c>
      <c r="C102" s="16" t="s">
        <v>1000</v>
      </c>
      <c r="D102" s="16" t="s">
        <v>70</v>
      </c>
      <c r="E102" s="19"/>
      <c r="F102" s="19"/>
      <c r="G102" s="19"/>
      <c r="H102" s="19"/>
      <c r="I102" s="16" t="s">
        <v>1113</v>
      </c>
      <c r="J102" s="16" t="s">
        <v>52</v>
      </c>
      <c r="K102" s="16" t="s">
        <v>52</v>
      </c>
      <c r="L102" s="16" t="s">
        <v>52</v>
      </c>
      <c r="M102" s="16" t="s">
        <v>52</v>
      </c>
      <c r="N102" s="2" t="s">
        <v>52</v>
      </c>
      <c r="Q102" s="16" t="s">
        <v>1112</v>
      </c>
      <c r="R102" s="16" t="s">
        <v>1000</v>
      </c>
      <c r="S102" s="16" t="s">
        <v>70</v>
      </c>
      <c r="T102" s="19"/>
      <c r="U102" s="19"/>
      <c r="V102" s="19"/>
      <c r="W102" s="19"/>
      <c r="X102" s="16" t="s">
        <v>1113</v>
      </c>
      <c r="Y102" s="16" t="s">
        <v>52</v>
      </c>
    </row>
    <row r="103" spans="1:25" ht="30" customHeight="1" x14ac:dyDescent="0.3">
      <c r="A103" s="16" t="s">
        <v>822</v>
      </c>
      <c r="B103" s="16" t="s">
        <v>820</v>
      </c>
      <c r="C103" s="16" t="s">
        <v>52</v>
      </c>
      <c r="D103" s="16" t="s">
        <v>189</v>
      </c>
      <c r="E103" s="19"/>
      <c r="F103" s="19"/>
      <c r="G103" s="19"/>
      <c r="H103" s="19"/>
      <c r="I103" s="16" t="s">
        <v>821</v>
      </c>
      <c r="J103" s="16" t="s">
        <v>52</v>
      </c>
      <c r="K103" s="16" t="s">
        <v>52</v>
      </c>
      <c r="L103" s="16" t="s">
        <v>52</v>
      </c>
      <c r="M103" s="16" t="s">
        <v>52</v>
      </c>
      <c r="N103" s="2" t="s">
        <v>52</v>
      </c>
      <c r="Q103" s="16" t="s">
        <v>820</v>
      </c>
      <c r="R103" s="16" t="s">
        <v>52</v>
      </c>
      <c r="S103" s="16" t="s">
        <v>189</v>
      </c>
      <c r="T103" s="19"/>
      <c r="U103" s="19"/>
      <c r="V103" s="19"/>
      <c r="W103" s="19"/>
      <c r="X103" s="16" t="s">
        <v>821</v>
      </c>
      <c r="Y103" s="16" t="s">
        <v>52</v>
      </c>
    </row>
    <row r="104" spans="1:25" ht="30" customHeight="1" x14ac:dyDescent="0.3">
      <c r="A104" s="16" t="s">
        <v>829</v>
      </c>
      <c r="B104" s="16" t="s">
        <v>826</v>
      </c>
      <c r="C104" s="16" t="s">
        <v>827</v>
      </c>
      <c r="D104" s="16" t="s">
        <v>70</v>
      </c>
      <c r="E104" s="19"/>
      <c r="F104" s="19"/>
      <c r="G104" s="19"/>
      <c r="H104" s="19"/>
      <c r="I104" s="16" t="s">
        <v>828</v>
      </c>
      <c r="J104" s="16" t="s">
        <v>52</v>
      </c>
      <c r="K104" s="16" t="s">
        <v>52</v>
      </c>
      <c r="L104" s="16" t="s">
        <v>52</v>
      </c>
      <c r="M104" s="16" t="s">
        <v>52</v>
      </c>
      <c r="N104" s="2" t="s">
        <v>52</v>
      </c>
      <c r="Q104" s="16" t="s">
        <v>826</v>
      </c>
      <c r="R104" s="16" t="s">
        <v>827</v>
      </c>
      <c r="S104" s="16" t="s">
        <v>70</v>
      </c>
      <c r="T104" s="19"/>
      <c r="U104" s="19"/>
      <c r="V104" s="19"/>
      <c r="W104" s="19"/>
      <c r="X104" s="16" t="s">
        <v>828</v>
      </c>
      <c r="Y104" s="16" t="s">
        <v>52</v>
      </c>
    </row>
    <row r="105" spans="1:25" ht="30" customHeight="1" x14ac:dyDescent="0.3">
      <c r="A105" s="16" t="s">
        <v>853</v>
      </c>
      <c r="B105" s="16" t="s">
        <v>850</v>
      </c>
      <c r="C105" s="16" t="s">
        <v>851</v>
      </c>
      <c r="D105" s="16" t="s">
        <v>372</v>
      </c>
      <c r="E105" s="19"/>
      <c r="F105" s="19"/>
      <c r="G105" s="19"/>
      <c r="H105" s="19"/>
      <c r="I105" s="16" t="s">
        <v>852</v>
      </c>
      <c r="J105" s="16" t="s">
        <v>52</v>
      </c>
      <c r="K105" s="16" t="s">
        <v>52</v>
      </c>
      <c r="L105" s="16" t="s">
        <v>52</v>
      </c>
      <c r="M105" s="16" t="s">
        <v>52</v>
      </c>
      <c r="N105" s="2" t="s">
        <v>52</v>
      </c>
      <c r="Q105" s="16" t="s">
        <v>850</v>
      </c>
      <c r="R105" s="16" t="s">
        <v>851</v>
      </c>
      <c r="S105" s="16" t="s">
        <v>372</v>
      </c>
      <c r="T105" s="19"/>
      <c r="U105" s="19"/>
      <c r="V105" s="19"/>
      <c r="W105" s="19"/>
      <c r="X105" s="16" t="s">
        <v>852</v>
      </c>
      <c r="Y105" s="16" t="s">
        <v>52</v>
      </c>
    </row>
    <row r="106" spans="1:25" ht="30" customHeight="1" x14ac:dyDescent="0.3">
      <c r="A106" s="16" t="s">
        <v>880</v>
      </c>
      <c r="B106" s="16" t="s">
        <v>878</v>
      </c>
      <c r="C106" s="16" t="s">
        <v>371</v>
      </c>
      <c r="D106" s="16" t="s">
        <v>189</v>
      </c>
      <c r="E106" s="19"/>
      <c r="F106" s="19"/>
      <c r="G106" s="19"/>
      <c r="H106" s="19"/>
      <c r="I106" s="16" t="s">
        <v>879</v>
      </c>
      <c r="J106" s="16" t="s">
        <v>52</v>
      </c>
      <c r="K106" s="16" t="s">
        <v>52</v>
      </c>
      <c r="L106" s="16" t="s">
        <v>52</v>
      </c>
      <c r="M106" s="16" t="s">
        <v>52</v>
      </c>
      <c r="N106" s="2" t="s">
        <v>52</v>
      </c>
      <c r="Q106" s="16" t="s">
        <v>878</v>
      </c>
      <c r="R106" s="16" t="s">
        <v>371</v>
      </c>
      <c r="S106" s="16" t="s">
        <v>189</v>
      </c>
      <c r="T106" s="19"/>
      <c r="U106" s="19"/>
      <c r="V106" s="19"/>
      <c r="W106" s="19"/>
      <c r="X106" s="16" t="s">
        <v>879</v>
      </c>
      <c r="Y106" s="16" t="s">
        <v>52</v>
      </c>
    </row>
    <row r="107" spans="1:25" ht="30" customHeight="1" x14ac:dyDescent="0.3">
      <c r="A107" s="16" t="s">
        <v>893</v>
      </c>
      <c r="B107" s="16" t="s">
        <v>401</v>
      </c>
      <c r="C107" s="16" t="s">
        <v>891</v>
      </c>
      <c r="D107" s="16" t="s">
        <v>70</v>
      </c>
      <c r="E107" s="19"/>
      <c r="F107" s="19"/>
      <c r="G107" s="19"/>
      <c r="H107" s="19"/>
      <c r="I107" s="16" t="s">
        <v>892</v>
      </c>
      <c r="J107" s="16" t="s">
        <v>52</v>
      </c>
      <c r="K107" s="16" t="s">
        <v>52</v>
      </c>
      <c r="L107" s="16" t="s">
        <v>52</v>
      </c>
      <c r="M107" s="16" t="s">
        <v>52</v>
      </c>
      <c r="N107" s="2" t="s">
        <v>52</v>
      </c>
      <c r="Q107" s="16" t="s">
        <v>401</v>
      </c>
      <c r="R107" s="16" t="s">
        <v>891</v>
      </c>
      <c r="S107" s="16" t="s">
        <v>70</v>
      </c>
      <c r="T107" s="19"/>
      <c r="U107" s="19"/>
      <c r="V107" s="19"/>
      <c r="W107" s="19"/>
      <c r="X107" s="16" t="s">
        <v>892</v>
      </c>
      <c r="Y107" s="16" t="s">
        <v>52</v>
      </c>
    </row>
    <row r="108" spans="1:25" ht="30" customHeight="1" x14ac:dyDescent="0.3">
      <c r="A108" s="16" t="s">
        <v>897</v>
      </c>
      <c r="B108" s="16" t="s">
        <v>894</v>
      </c>
      <c r="C108" s="16" t="s">
        <v>895</v>
      </c>
      <c r="D108" s="16" t="s">
        <v>70</v>
      </c>
      <c r="E108" s="19"/>
      <c r="F108" s="19"/>
      <c r="G108" s="19"/>
      <c r="H108" s="19"/>
      <c r="I108" s="16" t="s">
        <v>896</v>
      </c>
      <c r="J108" s="16" t="s">
        <v>52</v>
      </c>
      <c r="K108" s="16" t="s">
        <v>52</v>
      </c>
      <c r="L108" s="16" t="s">
        <v>52</v>
      </c>
      <c r="M108" s="16" t="s">
        <v>52</v>
      </c>
      <c r="N108" s="2" t="s">
        <v>52</v>
      </c>
      <c r="Q108" s="16" t="s">
        <v>894</v>
      </c>
      <c r="R108" s="16" t="s">
        <v>895</v>
      </c>
      <c r="S108" s="16" t="s">
        <v>70</v>
      </c>
      <c r="T108" s="19"/>
      <c r="U108" s="19"/>
      <c r="V108" s="19"/>
      <c r="W108" s="19"/>
      <c r="X108" s="16" t="s">
        <v>896</v>
      </c>
      <c r="Y108" s="16" t="s">
        <v>52</v>
      </c>
    </row>
    <row r="109" spans="1:25" ht="30" customHeight="1" x14ac:dyDescent="0.3">
      <c r="A109" s="16" t="s">
        <v>901</v>
      </c>
      <c r="B109" s="16" t="s">
        <v>898</v>
      </c>
      <c r="C109" s="16" t="s">
        <v>899</v>
      </c>
      <c r="D109" s="16" t="s">
        <v>70</v>
      </c>
      <c r="E109" s="19"/>
      <c r="F109" s="19"/>
      <c r="G109" s="19"/>
      <c r="H109" s="19"/>
      <c r="I109" s="16" t="s">
        <v>900</v>
      </c>
      <c r="J109" s="16" t="s">
        <v>52</v>
      </c>
      <c r="K109" s="16" t="s">
        <v>52</v>
      </c>
      <c r="L109" s="16" t="s">
        <v>52</v>
      </c>
      <c r="M109" s="16" t="s">
        <v>52</v>
      </c>
      <c r="N109" s="2" t="s">
        <v>52</v>
      </c>
      <c r="Q109" s="16" t="s">
        <v>898</v>
      </c>
      <c r="R109" s="16" t="s">
        <v>899</v>
      </c>
      <c r="S109" s="16" t="s">
        <v>70</v>
      </c>
      <c r="T109" s="19"/>
      <c r="U109" s="19"/>
      <c r="V109" s="19"/>
      <c r="W109" s="19"/>
      <c r="X109" s="16" t="s">
        <v>900</v>
      </c>
      <c r="Y109" s="16" t="s">
        <v>52</v>
      </c>
    </row>
    <row r="110" spans="1:25" ht="30" customHeight="1" x14ac:dyDescent="0.3">
      <c r="A110" s="16" t="s">
        <v>905</v>
      </c>
      <c r="B110" s="16" t="s">
        <v>902</v>
      </c>
      <c r="C110" s="16" t="s">
        <v>903</v>
      </c>
      <c r="D110" s="16" t="s">
        <v>70</v>
      </c>
      <c r="E110" s="19"/>
      <c r="F110" s="19"/>
      <c r="G110" s="19"/>
      <c r="H110" s="19"/>
      <c r="I110" s="16" t="s">
        <v>904</v>
      </c>
      <c r="J110" s="16" t="s">
        <v>52</v>
      </c>
      <c r="K110" s="16" t="s">
        <v>52</v>
      </c>
      <c r="L110" s="16" t="s">
        <v>52</v>
      </c>
      <c r="M110" s="16" t="s">
        <v>52</v>
      </c>
      <c r="N110" s="2" t="s">
        <v>52</v>
      </c>
      <c r="Q110" s="16" t="s">
        <v>902</v>
      </c>
      <c r="R110" s="16" t="s">
        <v>903</v>
      </c>
      <c r="S110" s="16" t="s">
        <v>70</v>
      </c>
      <c r="T110" s="19"/>
      <c r="U110" s="19"/>
      <c r="V110" s="19"/>
      <c r="W110" s="19"/>
      <c r="X110" s="16" t="s">
        <v>904</v>
      </c>
      <c r="Y110" s="16" t="s">
        <v>52</v>
      </c>
    </row>
    <row r="111" spans="1:25" ht="30" customHeight="1" x14ac:dyDescent="0.3">
      <c r="A111" s="16" t="s">
        <v>908</v>
      </c>
      <c r="B111" s="16" t="s">
        <v>411</v>
      </c>
      <c r="C111" s="16" t="s">
        <v>906</v>
      </c>
      <c r="D111" s="16" t="s">
        <v>70</v>
      </c>
      <c r="E111" s="19"/>
      <c r="F111" s="19"/>
      <c r="G111" s="19"/>
      <c r="H111" s="19"/>
      <c r="I111" s="16" t="s">
        <v>907</v>
      </c>
      <c r="J111" s="16" t="s">
        <v>52</v>
      </c>
      <c r="K111" s="16" t="s">
        <v>52</v>
      </c>
      <c r="L111" s="16" t="s">
        <v>52</v>
      </c>
      <c r="M111" s="16" t="s">
        <v>52</v>
      </c>
      <c r="N111" s="2" t="s">
        <v>52</v>
      </c>
      <c r="Q111" s="16" t="s">
        <v>411</v>
      </c>
      <c r="R111" s="16" t="s">
        <v>906</v>
      </c>
      <c r="S111" s="16" t="s">
        <v>70</v>
      </c>
      <c r="T111" s="19"/>
      <c r="U111" s="19"/>
      <c r="V111" s="19"/>
      <c r="W111" s="19"/>
      <c r="X111" s="16" t="s">
        <v>907</v>
      </c>
      <c r="Y111" s="16" t="s">
        <v>52</v>
      </c>
    </row>
    <row r="112" spans="1:25" ht="30" customHeight="1" x14ac:dyDescent="0.3">
      <c r="A112" s="16" t="s">
        <v>912</v>
      </c>
      <c r="B112" s="16" t="s">
        <v>909</v>
      </c>
      <c r="C112" s="16" t="s">
        <v>910</v>
      </c>
      <c r="D112" s="16" t="s">
        <v>70</v>
      </c>
      <c r="E112" s="19"/>
      <c r="F112" s="19"/>
      <c r="G112" s="19"/>
      <c r="H112" s="19"/>
      <c r="I112" s="16" t="s">
        <v>911</v>
      </c>
      <c r="J112" s="16" t="s">
        <v>52</v>
      </c>
      <c r="K112" s="16" t="s">
        <v>52</v>
      </c>
      <c r="L112" s="16" t="s">
        <v>52</v>
      </c>
      <c r="M112" s="16" t="s">
        <v>52</v>
      </c>
      <c r="N112" s="2" t="s">
        <v>52</v>
      </c>
      <c r="Q112" s="16" t="s">
        <v>909</v>
      </c>
      <c r="R112" s="16" t="s">
        <v>910</v>
      </c>
      <c r="S112" s="16" t="s">
        <v>70</v>
      </c>
      <c r="T112" s="19"/>
      <c r="U112" s="19"/>
      <c r="V112" s="19"/>
      <c r="W112" s="19"/>
      <c r="X112" s="16" t="s">
        <v>911</v>
      </c>
      <c r="Y112" s="16" t="s">
        <v>52</v>
      </c>
    </row>
    <row r="113" spans="1:25" ht="30" customHeight="1" x14ac:dyDescent="0.3">
      <c r="A113" s="16" t="s">
        <v>915</v>
      </c>
      <c r="B113" s="16" t="s">
        <v>898</v>
      </c>
      <c r="C113" s="16" t="s">
        <v>913</v>
      </c>
      <c r="D113" s="16" t="s">
        <v>70</v>
      </c>
      <c r="E113" s="19"/>
      <c r="F113" s="19"/>
      <c r="G113" s="19"/>
      <c r="H113" s="19"/>
      <c r="I113" s="16" t="s">
        <v>914</v>
      </c>
      <c r="J113" s="16" t="s">
        <v>52</v>
      </c>
      <c r="K113" s="16" t="s">
        <v>52</v>
      </c>
      <c r="L113" s="16" t="s">
        <v>52</v>
      </c>
      <c r="M113" s="16" t="s">
        <v>52</v>
      </c>
      <c r="N113" s="2" t="s">
        <v>52</v>
      </c>
      <c r="Q113" s="16" t="s">
        <v>898</v>
      </c>
      <c r="R113" s="16" t="s">
        <v>913</v>
      </c>
      <c r="S113" s="16" t="s">
        <v>70</v>
      </c>
      <c r="T113" s="19"/>
      <c r="U113" s="19"/>
      <c r="V113" s="19"/>
      <c r="W113" s="19"/>
      <c r="X113" s="16" t="s">
        <v>914</v>
      </c>
      <c r="Y113" s="16" t="s">
        <v>52</v>
      </c>
    </row>
    <row r="114" spans="1:25" ht="30" customHeight="1" x14ac:dyDescent="0.3">
      <c r="A114" s="16" t="s">
        <v>918</v>
      </c>
      <c r="B114" s="16" t="s">
        <v>411</v>
      </c>
      <c r="C114" s="16" t="s">
        <v>916</v>
      </c>
      <c r="D114" s="16" t="s">
        <v>70</v>
      </c>
      <c r="E114" s="19"/>
      <c r="F114" s="19"/>
      <c r="G114" s="19"/>
      <c r="H114" s="19"/>
      <c r="I114" s="16" t="s">
        <v>917</v>
      </c>
      <c r="J114" s="16" t="s">
        <v>52</v>
      </c>
      <c r="K114" s="16" t="s">
        <v>52</v>
      </c>
      <c r="L114" s="16" t="s">
        <v>52</v>
      </c>
      <c r="M114" s="16" t="s">
        <v>52</v>
      </c>
      <c r="N114" s="2" t="s">
        <v>52</v>
      </c>
      <c r="Q114" s="16" t="s">
        <v>411</v>
      </c>
      <c r="R114" s="16" t="s">
        <v>916</v>
      </c>
      <c r="S114" s="16" t="s">
        <v>70</v>
      </c>
      <c r="T114" s="19"/>
      <c r="U114" s="19"/>
      <c r="V114" s="19"/>
      <c r="W114" s="19"/>
      <c r="X114" s="16" t="s">
        <v>917</v>
      </c>
      <c r="Y114" s="16" t="s">
        <v>52</v>
      </c>
    </row>
    <row r="115" spans="1:25" ht="30" customHeight="1" x14ac:dyDescent="0.3">
      <c r="A115" s="16" t="s">
        <v>921</v>
      </c>
      <c r="B115" s="16" t="s">
        <v>898</v>
      </c>
      <c r="C115" s="16" t="s">
        <v>919</v>
      </c>
      <c r="D115" s="16" t="s">
        <v>70</v>
      </c>
      <c r="E115" s="19"/>
      <c r="F115" s="19"/>
      <c r="G115" s="19"/>
      <c r="H115" s="19"/>
      <c r="I115" s="16" t="s">
        <v>920</v>
      </c>
      <c r="J115" s="16" t="s">
        <v>52</v>
      </c>
      <c r="K115" s="16" t="s">
        <v>52</v>
      </c>
      <c r="L115" s="16" t="s">
        <v>52</v>
      </c>
      <c r="M115" s="16" t="s">
        <v>52</v>
      </c>
      <c r="N115" s="2" t="s">
        <v>52</v>
      </c>
      <c r="Q115" s="16" t="s">
        <v>898</v>
      </c>
      <c r="R115" s="16" t="s">
        <v>919</v>
      </c>
      <c r="S115" s="16" t="s">
        <v>70</v>
      </c>
      <c r="T115" s="19"/>
      <c r="U115" s="19"/>
      <c r="V115" s="19"/>
      <c r="W115" s="19"/>
      <c r="X115" s="16" t="s">
        <v>920</v>
      </c>
      <c r="Y115" s="16" t="s">
        <v>52</v>
      </c>
    </row>
    <row r="116" spans="1:25" ht="30" customHeight="1" x14ac:dyDescent="0.3">
      <c r="A116" s="16" t="s">
        <v>1144</v>
      </c>
      <c r="B116" s="16" t="s">
        <v>1145</v>
      </c>
      <c r="C116" s="16" t="s">
        <v>1146</v>
      </c>
      <c r="D116" s="16" t="s">
        <v>1147</v>
      </c>
      <c r="E116" s="19"/>
      <c r="F116" s="19"/>
      <c r="G116" s="19"/>
      <c r="H116" s="19"/>
      <c r="I116" s="16" t="s">
        <v>1148</v>
      </c>
      <c r="J116" s="16" t="s">
        <v>52</v>
      </c>
      <c r="K116" s="16" t="s">
        <v>1149</v>
      </c>
      <c r="L116" s="16" t="s">
        <v>52</v>
      </c>
      <c r="M116" s="16" t="s">
        <v>52</v>
      </c>
      <c r="N116" s="2" t="s">
        <v>65</v>
      </c>
      <c r="Q116" s="16" t="s">
        <v>1145</v>
      </c>
      <c r="R116" s="16" t="s">
        <v>1146</v>
      </c>
      <c r="S116" s="16" t="s">
        <v>1147</v>
      </c>
      <c r="T116" s="19"/>
      <c r="U116" s="19"/>
      <c r="V116" s="19"/>
      <c r="W116" s="19"/>
      <c r="X116" s="16" t="s">
        <v>1148</v>
      </c>
      <c r="Y116" s="16" t="s">
        <v>52</v>
      </c>
    </row>
    <row r="117" spans="1:25" ht="30" customHeight="1" x14ac:dyDescent="0.3">
      <c r="A117" s="16" t="s">
        <v>934</v>
      </c>
      <c r="B117" s="16" t="s">
        <v>931</v>
      </c>
      <c r="C117" s="16" t="s">
        <v>932</v>
      </c>
      <c r="D117" s="16" t="s">
        <v>70</v>
      </c>
      <c r="E117" s="19"/>
      <c r="F117" s="19"/>
      <c r="G117" s="19"/>
      <c r="H117" s="19"/>
      <c r="I117" s="16" t="s">
        <v>933</v>
      </c>
      <c r="J117" s="16" t="s">
        <v>52</v>
      </c>
      <c r="K117" s="16" t="s">
        <v>52</v>
      </c>
      <c r="L117" s="16" t="s">
        <v>52</v>
      </c>
      <c r="M117" s="16" t="s">
        <v>52</v>
      </c>
      <c r="N117" s="2" t="s">
        <v>52</v>
      </c>
      <c r="Q117" s="16" t="s">
        <v>931</v>
      </c>
      <c r="R117" s="16" t="s">
        <v>932</v>
      </c>
      <c r="S117" s="16" t="s">
        <v>70</v>
      </c>
      <c r="T117" s="19"/>
      <c r="U117" s="19"/>
      <c r="V117" s="19"/>
      <c r="W117" s="19"/>
      <c r="X117" s="16" t="s">
        <v>933</v>
      </c>
      <c r="Y117" s="16" t="s">
        <v>52</v>
      </c>
    </row>
    <row r="118" spans="1:25" ht="30" customHeight="1" x14ac:dyDescent="0.3">
      <c r="A118" s="16" t="s">
        <v>942</v>
      </c>
      <c r="B118" s="16" t="s">
        <v>939</v>
      </c>
      <c r="C118" s="16" t="s">
        <v>940</v>
      </c>
      <c r="D118" s="16" t="s">
        <v>70</v>
      </c>
      <c r="E118" s="19"/>
      <c r="F118" s="19"/>
      <c r="G118" s="19"/>
      <c r="H118" s="19"/>
      <c r="I118" s="16" t="s">
        <v>941</v>
      </c>
      <c r="J118" s="16" t="s">
        <v>52</v>
      </c>
      <c r="K118" s="16" t="s">
        <v>52</v>
      </c>
      <c r="L118" s="16" t="s">
        <v>52</v>
      </c>
      <c r="M118" s="16" t="s">
        <v>52</v>
      </c>
      <c r="N118" s="2" t="s">
        <v>52</v>
      </c>
      <c r="Q118" s="16" t="s">
        <v>939</v>
      </c>
      <c r="R118" s="16" t="s">
        <v>940</v>
      </c>
      <c r="S118" s="16" t="s">
        <v>70</v>
      </c>
      <c r="T118" s="19"/>
      <c r="U118" s="19"/>
      <c r="V118" s="19"/>
      <c r="W118" s="19"/>
      <c r="X118" s="16" t="s">
        <v>941</v>
      </c>
      <c r="Y118" s="16" t="s">
        <v>52</v>
      </c>
    </row>
    <row r="119" spans="1:25" ht="30" customHeight="1" x14ac:dyDescent="0.3">
      <c r="A119" s="16" t="s">
        <v>948</v>
      </c>
      <c r="B119" s="16" t="s">
        <v>534</v>
      </c>
      <c r="C119" s="16" t="s">
        <v>946</v>
      </c>
      <c r="D119" s="16" t="s">
        <v>70</v>
      </c>
      <c r="E119" s="19"/>
      <c r="F119" s="19"/>
      <c r="G119" s="19"/>
      <c r="H119" s="19"/>
      <c r="I119" s="16" t="s">
        <v>947</v>
      </c>
      <c r="J119" s="16" t="s">
        <v>52</v>
      </c>
      <c r="K119" s="16" t="s">
        <v>52</v>
      </c>
      <c r="L119" s="16" t="s">
        <v>52</v>
      </c>
      <c r="M119" s="16" t="s">
        <v>52</v>
      </c>
      <c r="N119" s="2" t="s">
        <v>52</v>
      </c>
      <c r="Q119" s="16" t="s">
        <v>534</v>
      </c>
      <c r="R119" s="16" t="s">
        <v>946</v>
      </c>
      <c r="S119" s="16" t="s">
        <v>70</v>
      </c>
      <c r="T119" s="19"/>
      <c r="U119" s="19"/>
      <c r="V119" s="19"/>
      <c r="W119" s="19"/>
      <c r="X119" s="16" t="s">
        <v>947</v>
      </c>
      <c r="Y119" s="16" t="s">
        <v>52</v>
      </c>
    </row>
    <row r="120" spans="1:25" ht="30" customHeight="1" x14ac:dyDescent="0.3">
      <c r="A120" s="16" t="s">
        <v>954</v>
      </c>
      <c r="B120" s="16" t="s">
        <v>539</v>
      </c>
      <c r="C120" s="16" t="s">
        <v>52</v>
      </c>
      <c r="D120" s="16" t="s">
        <v>189</v>
      </c>
      <c r="E120" s="19"/>
      <c r="F120" s="19"/>
      <c r="G120" s="19"/>
      <c r="H120" s="19"/>
      <c r="I120" s="16" t="s">
        <v>953</v>
      </c>
      <c r="J120" s="16" t="s">
        <v>52</v>
      </c>
      <c r="K120" s="16" t="s">
        <v>52</v>
      </c>
      <c r="L120" s="16" t="s">
        <v>52</v>
      </c>
      <c r="M120" s="16" t="s">
        <v>52</v>
      </c>
      <c r="N120" s="2" t="s">
        <v>52</v>
      </c>
      <c r="Q120" s="16" t="s">
        <v>539</v>
      </c>
      <c r="R120" s="16" t="s">
        <v>52</v>
      </c>
      <c r="S120" s="16" t="s">
        <v>189</v>
      </c>
      <c r="T120" s="19"/>
      <c r="U120" s="19"/>
      <c r="V120" s="19"/>
      <c r="W120" s="19"/>
      <c r="X120" s="16" t="s">
        <v>953</v>
      </c>
      <c r="Y120" s="16" t="s">
        <v>52</v>
      </c>
    </row>
    <row r="121" spans="1:25" ht="30" customHeight="1" x14ac:dyDescent="0.3">
      <c r="A121" s="16" t="s">
        <v>966</v>
      </c>
      <c r="B121" s="16" t="s">
        <v>963</v>
      </c>
      <c r="C121" s="16" t="s">
        <v>964</v>
      </c>
      <c r="D121" s="16" t="s">
        <v>70</v>
      </c>
      <c r="E121" s="19"/>
      <c r="F121" s="19"/>
      <c r="G121" s="19"/>
      <c r="H121" s="19"/>
      <c r="I121" s="16" t="s">
        <v>965</v>
      </c>
      <c r="J121" s="16" t="s">
        <v>52</v>
      </c>
      <c r="K121" s="16" t="s">
        <v>52</v>
      </c>
      <c r="L121" s="16" t="s">
        <v>52</v>
      </c>
      <c r="M121" s="16" t="s">
        <v>52</v>
      </c>
      <c r="N121" s="2" t="s">
        <v>52</v>
      </c>
      <c r="Q121" s="16" t="s">
        <v>963</v>
      </c>
      <c r="R121" s="16" t="s">
        <v>964</v>
      </c>
      <c r="S121" s="16" t="s">
        <v>70</v>
      </c>
      <c r="T121" s="19"/>
      <c r="U121" s="19"/>
      <c r="V121" s="19"/>
      <c r="W121" s="19"/>
      <c r="X121" s="16" t="s">
        <v>965</v>
      </c>
      <c r="Y121" s="16" t="s">
        <v>52</v>
      </c>
    </row>
    <row r="122" spans="1:25" ht="30" customHeight="1" x14ac:dyDescent="0.3">
      <c r="A122" s="16" t="s">
        <v>974</v>
      </c>
      <c r="B122" s="16" t="s">
        <v>971</v>
      </c>
      <c r="C122" s="16" t="s">
        <v>972</v>
      </c>
      <c r="D122" s="16" t="s">
        <v>669</v>
      </c>
      <c r="E122" s="19"/>
      <c r="F122" s="19"/>
      <c r="G122" s="19"/>
      <c r="H122" s="19"/>
      <c r="I122" s="16" t="s">
        <v>973</v>
      </c>
      <c r="J122" s="16" t="s">
        <v>52</v>
      </c>
      <c r="K122" s="16" t="s">
        <v>52</v>
      </c>
      <c r="L122" s="16" t="s">
        <v>52</v>
      </c>
      <c r="M122" s="16" t="s">
        <v>52</v>
      </c>
      <c r="N122" s="2" t="s">
        <v>52</v>
      </c>
      <c r="Q122" s="16" t="s">
        <v>971</v>
      </c>
      <c r="R122" s="16" t="s">
        <v>972</v>
      </c>
      <c r="S122" s="16" t="s">
        <v>669</v>
      </c>
      <c r="T122" s="19"/>
      <c r="U122" s="19"/>
      <c r="V122" s="19"/>
      <c r="W122" s="19"/>
      <c r="X122" s="16" t="s">
        <v>973</v>
      </c>
      <c r="Y122" s="16" t="s">
        <v>52</v>
      </c>
    </row>
    <row r="123" spans="1:25" ht="30" customHeight="1" x14ac:dyDescent="0.3">
      <c r="A123" s="16" t="s">
        <v>986</v>
      </c>
      <c r="B123" s="16" t="s">
        <v>983</v>
      </c>
      <c r="C123" s="16" t="s">
        <v>984</v>
      </c>
      <c r="D123" s="16" t="s">
        <v>183</v>
      </c>
      <c r="E123" s="19"/>
      <c r="F123" s="19"/>
      <c r="G123" s="19"/>
      <c r="H123" s="19"/>
      <c r="I123" s="16" t="s">
        <v>985</v>
      </c>
      <c r="J123" s="16" t="s">
        <v>52</v>
      </c>
      <c r="K123" s="16" t="s">
        <v>52</v>
      </c>
      <c r="L123" s="16" t="s">
        <v>52</v>
      </c>
      <c r="M123" s="16" t="s">
        <v>52</v>
      </c>
      <c r="N123" s="2" t="s">
        <v>52</v>
      </c>
      <c r="Q123" s="16" t="s">
        <v>983</v>
      </c>
      <c r="R123" s="16" t="s">
        <v>984</v>
      </c>
      <c r="S123" s="16" t="s">
        <v>183</v>
      </c>
      <c r="T123" s="19"/>
      <c r="U123" s="19"/>
      <c r="V123" s="19"/>
      <c r="W123" s="19"/>
      <c r="X123" s="16" t="s">
        <v>985</v>
      </c>
      <c r="Y123" s="16" t="s">
        <v>52</v>
      </c>
    </row>
    <row r="124" spans="1:25" ht="30" customHeight="1" x14ac:dyDescent="0.3">
      <c r="A124" s="16" t="s">
        <v>1002</v>
      </c>
      <c r="B124" s="16" t="s">
        <v>999</v>
      </c>
      <c r="C124" s="16" t="s">
        <v>1000</v>
      </c>
      <c r="D124" s="16" t="s">
        <v>70</v>
      </c>
      <c r="E124" s="19"/>
      <c r="F124" s="19"/>
      <c r="G124" s="19"/>
      <c r="H124" s="19"/>
      <c r="I124" s="16" t="s">
        <v>1001</v>
      </c>
      <c r="J124" s="16" t="s">
        <v>52</v>
      </c>
      <c r="K124" s="16" t="s">
        <v>52</v>
      </c>
      <c r="L124" s="16" t="s">
        <v>52</v>
      </c>
      <c r="M124" s="16" t="s">
        <v>52</v>
      </c>
      <c r="N124" s="2" t="s">
        <v>52</v>
      </c>
      <c r="Q124" s="16" t="s">
        <v>999</v>
      </c>
      <c r="R124" s="16" t="s">
        <v>1000</v>
      </c>
      <c r="S124" s="16" t="s">
        <v>70</v>
      </c>
      <c r="T124" s="19"/>
      <c r="U124" s="19"/>
      <c r="V124" s="19"/>
      <c r="W124" s="19"/>
      <c r="X124" s="16" t="s">
        <v>1001</v>
      </c>
      <c r="Y124" s="16" t="s">
        <v>52</v>
      </c>
    </row>
  </sheetData>
  <phoneticPr fontId="1" type="noConversion"/>
  <pageMargins left="0.78740157480314965" right="0.39370078740157483" top="0.78740157480314965" bottom="0.39370078740157483" header="0.31496062992125984" footer="0.31496062992125984"/>
  <pageSetup paperSize="9" scale="63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"/>
  <sheetViews>
    <sheetView topLeftCell="B1" workbookViewId="0">
      <selection activeCell="U4" sqref="U4"/>
    </sheetView>
  </sheetViews>
  <sheetFormatPr defaultRowHeight="16.5" x14ac:dyDescent="0.3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1" width="11.625" hidden="1" customWidth="1"/>
    <col min="12" max="12" width="20.625" hidden="1" customWidth="1"/>
    <col min="15" max="16" width="30.625" customWidth="1"/>
    <col min="17" max="17" width="4.625" customWidth="1"/>
    <col min="18" max="21" width="13.625" customWidth="1"/>
    <col min="22" max="22" width="8.625" customWidth="1"/>
    <col min="23" max="23" width="12.625" customWidth="1"/>
  </cols>
  <sheetData>
    <row r="1" spans="1:23" ht="30" customHeight="1" x14ac:dyDescent="0.3">
      <c r="A1" s="5"/>
      <c r="B1" s="4" t="s">
        <v>1167</v>
      </c>
      <c r="C1" s="5"/>
      <c r="D1" s="5"/>
      <c r="E1" s="5"/>
      <c r="F1" s="5"/>
      <c r="G1" s="5"/>
      <c r="H1" s="5"/>
      <c r="I1" s="5"/>
      <c r="J1" s="5"/>
      <c r="O1" s="4" t="s">
        <v>1167</v>
      </c>
      <c r="P1" s="5"/>
      <c r="Q1" s="5"/>
      <c r="R1" s="5"/>
      <c r="S1" s="5"/>
      <c r="T1" s="5"/>
      <c r="U1" s="5"/>
      <c r="V1" s="5"/>
      <c r="W1" s="5"/>
    </row>
    <row r="2" spans="1:23" ht="30" customHeight="1" x14ac:dyDescent="0.3">
      <c r="A2" s="17"/>
      <c r="B2" s="18" t="s">
        <v>1</v>
      </c>
      <c r="C2" s="7"/>
      <c r="D2" s="7"/>
      <c r="E2" s="7"/>
      <c r="F2" s="7"/>
      <c r="G2" s="7"/>
      <c r="H2" s="7"/>
      <c r="I2" s="7"/>
      <c r="J2" s="8"/>
      <c r="O2" s="18" t="s">
        <v>1</v>
      </c>
      <c r="P2" s="7"/>
      <c r="Q2" s="7"/>
      <c r="R2" s="7"/>
      <c r="S2" s="7"/>
      <c r="T2" s="7"/>
      <c r="U2" s="7"/>
      <c r="V2" s="7"/>
      <c r="W2" s="8"/>
    </row>
    <row r="3" spans="1:23" ht="30" customHeight="1" x14ac:dyDescent="0.3">
      <c r="A3" s="9" t="s">
        <v>615</v>
      </c>
      <c r="B3" s="9" t="s">
        <v>2</v>
      </c>
      <c r="C3" s="9" t="s">
        <v>3</v>
      </c>
      <c r="D3" s="9" t="s">
        <v>4</v>
      </c>
      <c r="E3" s="9" t="s">
        <v>616</v>
      </c>
      <c r="F3" s="9" t="s">
        <v>617</v>
      </c>
      <c r="G3" s="9" t="s">
        <v>618</v>
      </c>
      <c r="H3" s="9" t="s">
        <v>619</v>
      </c>
      <c r="I3" s="9" t="s">
        <v>620</v>
      </c>
      <c r="J3" s="9" t="s">
        <v>1168</v>
      </c>
      <c r="K3" s="1" t="s">
        <v>1169</v>
      </c>
      <c r="L3" s="1" t="s">
        <v>624</v>
      </c>
      <c r="O3" s="34" t="s">
        <v>2</v>
      </c>
      <c r="P3" s="34" t="s">
        <v>3</v>
      </c>
      <c r="Q3" s="34" t="s">
        <v>4</v>
      </c>
      <c r="R3" s="34" t="s">
        <v>616</v>
      </c>
      <c r="S3" s="34" t="s">
        <v>617</v>
      </c>
      <c r="T3" s="34" t="s">
        <v>618</v>
      </c>
      <c r="U3" s="34" t="s">
        <v>619</v>
      </c>
      <c r="V3" s="34" t="s">
        <v>620</v>
      </c>
      <c r="W3" s="34" t="s">
        <v>1168</v>
      </c>
    </row>
    <row r="4" spans="1:23" ht="30" customHeight="1" x14ac:dyDescent="0.3">
      <c r="A4" s="20" t="s">
        <v>446</v>
      </c>
      <c r="B4" s="21" t="s">
        <v>443</v>
      </c>
      <c r="C4" s="21" t="s">
        <v>444</v>
      </c>
      <c r="D4" s="21" t="s">
        <v>439</v>
      </c>
      <c r="E4" s="22">
        <f>중기단가산출서!B73</f>
        <v>0</v>
      </c>
      <c r="F4" s="22">
        <f>중기단가산출서!C73</f>
        <v>0</v>
      </c>
      <c r="G4" s="22"/>
      <c r="H4" s="22"/>
      <c r="I4" s="21" t="s">
        <v>445</v>
      </c>
      <c r="J4" s="21" t="s">
        <v>52</v>
      </c>
      <c r="K4" s="2" t="s">
        <v>446</v>
      </c>
      <c r="L4" s="2" t="s">
        <v>1178</v>
      </c>
      <c r="O4" s="21" t="s">
        <v>443</v>
      </c>
      <c r="P4" s="21" t="s">
        <v>444</v>
      </c>
      <c r="Q4" s="21" t="s">
        <v>439</v>
      </c>
      <c r="R4" s="22">
        <v>0</v>
      </c>
      <c r="S4" s="22">
        <v>0</v>
      </c>
      <c r="T4" s="22"/>
      <c r="U4" s="22"/>
      <c r="V4" s="21" t="s">
        <v>445</v>
      </c>
      <c r="W4" s="21" t="s">
        <v>52</v>
      </c>
    </row>
  </sheetData>
  <phoneticPr fontId="1" type="noConversion"/>
  <pageMargins left="0.78740157480314965" right="0.39370078740157483" top="0.78740157480314965" bottom="0.39370078740157483" header="0.31496062992125984" footer="0.31496062992125984"/>
  <pageSetup paperSize="9" scale="87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3"/>
  <sheetViews>
    <sheetView workbookViewId="0">
      <selection activeCell="Z71" sqref="Z71:AA73"/>
    </sheetView>
  </sheetViews>
  <sheetFormatPr defaultRowHeight="16.5" x14ac:dyDescent="0.3"/>
  <cols>
    <col min="1" max="1" width="77.625" customWidth="1"/>
    <col min="2" max="5" width="13.625" customWidth="1"/>
    <col min="6" max="6" width="12.625" customWidth="1"/>
    <col min="7" max="8" width="11.625" hidden="1" customWidth="1"/>
    <col min="9" max="10" width="30.625" hidden="1" customWidth="1"/>
    <col min="11" max="11" width="6.625" hidden="1" customWidth="1"/>
    <col min="12" max="12" width="13.625" hidden="1" customWidth="1"/>
    <col min="13" max="14" width="6.625" hidden="1" customWidth="1"/>
    <col min="15" max="20" width="2.625" hidden="1" customWidth="1"/>
    <col min="23" max="23" width="77.625" customWidth="1"/>
    <col min="24" max="27" width="13.625" customWidth="1"/>
    <col min="28" max="28" width="12.625" customWidth="1"/>
  </cols>
  <sheetData>
    <row r="1" spans="1:28" ht="30" customHeight="1" x14ac:dyDescent="0.3">
      <c r="A1" s="4" t="s">
        <v>1170</v>
      </c>
      <c r="B1" s="5"/>
      <c r="C1" s="5"/>
      <c r="D1" s="5"/>
      <c r="E1" s="5"/>
      <c r="F1" s="5"/>
      <c r="W1" s="4" t="s">
        <v>1170</v>
      </c>
      <c r="X1" s="5"/>
      <c r="Y1" s="5"/>
      <c r="Z1" s="5"/>
      <c r="AA1" s="5"/>
      <c r="AB1" s="5"/>
    </row>
    <row r="2" spans="1:28" ht="30" customHeight="1" x14ac:dyDescent="0.3">
      <c r="A2" s="6" t="s">
        <v>1</v>
      </c>
      <c r="B2" s="7"/>
      <c r="C2" s="7"/>
      <c r="D2" s="7"/>
      <c r="E2" s="7"/>
      <c r="F2" s="8"/>
      <c r="W2" s="6" t="s">
        <v>1</v>
      </c>
      <c r="X2" s="7"/>
      <c r="Y2" s="7"/>
      <c r="Z2" s="7"/>
      <c r="AA2" s="7"/>
      <c r="AB2" s="8"/>
    </row>
    <row r="3" spans="1:28" ht="30" customHeight="1" x14ac:dyDescent="0.3">
      <c r="A3" s="9" t="s">
        <v>1171</v>
      </c>
      <c r="B3" s="9" t="s">
        <v>616</v>
      </c>
      <c r="C3" s="9" t="s">
        <v>617</v>
      </c>
      <c r="D3" s="9" t="s">
        <v>618</v>
      </c>
      <c r="E3" s="9" t="s">
        <v>619</v>
      </c>
      <c r="F3" s="9" t="s">
        <v>1168</v>
      </c>
      <c r="G3" s="1" t="s">
        <v>1169</v>
      </c>
      <c r="H3" s="1" t="s">
        <v>1172</v>
      </c>
      <c r="I3" s="1" t="s">
        <v>1173</v>
      </c>
      <c r="J3" s="1" t="s">
        <v>1174</v>
      </c>
      <c r="K3" s="1" t="s">
        <v>4</v>
      </c>
      <c r="L3" s="1" t="s">
        <v>5</v>
      </c>
      <c r="M3" s="1" t="s">
        <v>14</v>
      </c>
      <c r="N3" s="1" t="s">
        <v>1175</v>
      </c>
      <c r="O3" s="1" t="s">
        <v>1176</v>
      </c>
      <c r="P3" s="1" t="s">
        <v>1176</v>
      </c>
      <c r="Q3" s="1" t="s">
        <v>1176</v>
      </c>
      <c r="R3" s="1" t="s">
        <v>1176</v>
      </c>
      <c r="S3" s="1" t="s">
        <v>1176</v>
      </c>
      <c r="T3" s="1" t="s">
        <v>1177</v>
      </c>
      <c r="W3" s="34" t="s">
        <v>1171</v>
      </c>
      <c r="X3" s="34" t="s">
        <v>616</v>
      </c>
      <c r="Y3" s="34" t="s">
        <v>617</v>
      </c>
      <c r="Z3" s="34" t="s">
        <v>618</v>
      </c>
      <c r="AA3" s="34" t="s">
        <v>619</v>
      </c>
      <c r="AB3" s="34" t="s">
        <v>1168</v>
      </c>
    </row>
    <row r="4" spans="1:28" ht="20.100000000000001" customHeight="1" x14ac:dyDescent="0.3">
      <c r="A4" s="23" t="s">
        <v>1179</v>
      </c>
      <c r="B4" s="23"/>
      <c r="C4" s="23"/>
      <c r="D4" s="23"/>
      <c r="E4" s="23"/>
      <c r="F4" s="24" t="s">
        <v>52</v>
      </c>
      <c r="G4" s="1" t="s">
        <v>446</v>
      </c>
      <c r="I4" s="1" t="s">
        <v>443</v>
      </c>
      <c r="J4" s="1" t="s">
        <v>444</v>
      </c>
      <c r="K4" s="1" t="s">
        <v>439</v>
      </c>
      <c r="W4" s="23" t="s">
        <v>1179</v>
      </c>
      <c r="X4" s="23"/>
      <c r="Y4" s="23"/>
      <c r="Z4" s="23"/>
      <c r="AA4" s="23"/>
      <c r="AB4" s="24" t="s">
        <v>52</v>
      </c>
    </row>
    <row r="5" spans="1:28" ht="20.100000000000001" customHeight="1" x14ac:dyDescent="0.3">
      <c r="A5" s="25" t="s">
        <v>52</v>
      </c>
      <c r="B5" s="26"/>
      <c r="C5" s="26"/>
      <c r="D5" s="26"/>
      <c r="E5" s="26"/>
      <c r="F5" s="25" t="s">
        <v>52</v>
      </c>
      <c r="G5" s="1" t="s">
        <v>446</v>
      </c>
      <c r="H5" s="1" t="s">
        <v>1180</v>
      </c>
      <c r="I5" s="1" t="s">
        <v>52</v>
      </c>
      <c r="J5" s="1" t="s">
        <v>52</v>
      </c>
      <c r="K5" s="1" t="s">
        <v>52</v>
      </c>
      <c r="L5">
        <v>1</v>
      </c>
      <c r="M5" s="1" t="s">
        <v>52</v>
      </c>
      <c r="O5" s="1" t="s">
        <v>52</v>
      </c>
      <c r="P5" s="1" t="s">
        <v>52</v>
      </c>
      <c r="Q5" s="1" t="s">
        <v>52</v>
      </c>
      <c r="R5" s="1" t="s">
        <v>52</v>
      </c>
      <c r="S5" s="1" t="s">
        <v>52</v>
      </c>
      <c r="T5" s="1" t="s">
        <v>52</v>
      </c>
      <c r="W5" s="25" t="s">
        <v>52</v>
      </c>
      <c r="X5" s="26"/>
      <c r="Y5" s="26"/>
      <c r="Z5" s="26"/>
      <c r="AA5" s="26"/>
      <c r="AB5" s="25" t="s">
        <v>52</v>
      </c>
    </row>
    <row r="6" spans="1:28" ht="20.100000000000001" customHeight="1" x14ac:dyDescent="0.3">
      <c r="A6" s="25" t="s">
        <v>1181</v>
      </c>
      <c r="B6" s="26">
        <v>0</v>
      </c>
      <c r="C6" s="26">
        <v>0</v>
      </c>
      <c r="D6" s="26">
        <v>0</v>
      </c>
      <c r="E6" s="26">
        <v>0</v>
      </c>
      <c r="F6" s="25" t="s">
        <v>52</v>
      </c>
      <c r="G6" s="1" t="s">
        <v>446</v>
      </c>
      <c r="H6" s="1" t="s">
        <v>1182</v>
      </c>
      <c r="I6" s="1" t="s">
        <v>1183</v>
      </c>
      <c r="J6" s="1" t="s">
        <v>52</v>
      </c>
      <c r="K6" s="1" t="s">
        <v>52</v>
      </c>
      <c r="M6" s="1" t="s">
        <v>52</v>
      </c>
      <c r="O6" s="1" t="s">
        <v>52</v>
      </c>
      <c r="P6" s="1" t="s">
        <v>52</v>
      </c>
      <c r="Q6" s="1" t="s">
        <v>52</v>
      </c>
      <c r="R6" s="1" t="s">
        <v>52</v>
      </c>
      <c r="S6" s="1" t="s">
        <v>52</v>
      </c>
      <c r="T6" s="1" t="s">
        <v>52</v>
      </c>
      <c r="W6" s="25" t="s">
        <v>1181</v>
      </c>
      <c r="X6" s="26">
        <v>0</v>
      </c>
      <c r="Y6" s="26">
        <v>0</v>
      </c>
      <c r="Z6" s="26">
        <v>0</v>
      </c>
      <c r="AA6" s="26">
        <v>0</v>
      </c>
      <c r="AB6" s="25" t="s">
        <v>52</v>
      </c>
    </row>
    <row r="7" spans="1:28" ht="20.100000000000001" customHeight="1" x14ac:dyDescent="0.3">
      <c r="A7" s="25" t="s">
        <v>1184</v>
      </c>
      <c r="B7" s="26">
        <v>0</v>
      </c>
      <c r="C7" s="26">
        <v>0</v>
      </c>
      <c r="D7" s="26">
        <v>0</v>
      </c>
      <c r="E7" s="26">
        <v>0</v>
      </c>
      <c r="F7" s="25" t="s">
        <v>52</v>
      </c>
      <c r="G7" s="1" t="s">
        <v>446</v>
      </c>
      <c r="H7" s="1" t="s">
        <v>1182</v>
      </c>
      <c r="I7" s="1" t="s">
        <v>52</v>
      </c>
      <c r="J7" s="1" t="s">
        <v>52</v>
      </c>
      <c r="K7" s="1" t="s">
        <v>52</v>
      </c>
      <c r="M7" s="1" t="s">
        <v>52</v>
      </c>
      <c r="O7" s="1" t="s">
        <v>52</v>
      </c>
      <c r="P7" s="1" t="s">
        <v>52</v>
      </c>
      <c r="Q7" s="1" t="s">
        <v>52</v>
      </c>
      <c r="R7" s="1" t="s">
        <v>52</v>
      </c>
      <c r="S7" s="1" t="s">
        <v>52</v>
      </c>
      <c r="T7" s="1" t="s">
        <v>52</v>
      </c>
      <c r="W7" s="25" t="s">
        <v>1184</v>
      </c>
      <c r="X7" s="26">
        <v>0</v>
      </c>
      <c r="Y7" s="26">
        <v>0</v>
      </c>
      <c r="Z7" s="26">
        <v>0</v>
      </c>
      <c r="AA7" s="26">
        <v>0</v>
      </c>
      <c r="AB7" s="25" t="s">
        <v>52</v>
      </c>
    </row>
    <row r="8" spans="1:28" ht="20.100000000000001" customHeight="1" x14ac:dyDescent="0.3">
      <c r="A8" s="25" t="s">
        <v>1185</v>
      </c>
      <c r="B8" s="26">
        <v>0</v>
      </c>
      <c r="C8" s="26">
        <v>0</v>
      </c>
      <c r="D8" s="26">
        <v>0</v>
      </c>
      <c r="E8" s="26">
        <v>0</v>
      </c>
      <c r="F8" s="25" t="s">
        <v>52</v>
      </c>
      <c r="G8" s="1" t="s">
        <v>446</v>
      </c>
      <c r="H8" s="1" t="s">
        <v>1182</v>
      </c>
      <c r="I8" s="1" t="s">
        <v>1186</v>
      </c>
      <c r="J8" s="1" t="s">
        <v>52</v>
      </c>
      <c r="K8" s="1" t="s">
        <v>52</v>
      </c>
      <c r="M8" s="1" t="s">
        <v>52</v>
      </c>
      <c r="O8" s="1" t="s">
        <v>52</v>
      </c>
      <c r="P8" s="1" t="s">
        <v>52</v>
      </c>
      <c r="Q8" s="1" t="s">
        <v>52</v>
      </c>
      <c r="R8" s="1" t="s">
        <v>52</v>
      </c>
      <c r="S8" s="1" t="s">
        <v>52</v>
      </c>
      <c r="T8" s="1" t="s">
        <v>52</v>
      </c>
      <c r="W8" s="25" t="s">
        <v>1185</v>
      </c>
      <c r="X8" s="26">
        <v>0</v>
      </c>
      <c r="Y8" s="26">
        <v>0</v>
      </c>
      <c r="Z8" s="26">
        <v>0</v>
      </c>
      <c r="AA8" s="26">
        <v>0</v>
      </c>
      <c r="AB8" s="25" t="s">
        <v>52</v>
      </c>
    </row>
    <row r="9" spans="1:28" ht="20.100000000000001" customHeight="1" x14ac:dyDescent="0.3">
      <c r="A9" s="25" t="s">
        <v>1187</v>
      </c>
      <c r="B9" s="26">
        <v>0</v>
      </c>
      <c r="C9" s="26">
        <v>0</v>
      </c>
      <c r="D9" s="26">
        <v>0</v>
      </c>
      <c r="E9" s="26">
        <v>0</v>
      </c>
      <c r="F9" s="25" t="s">
        <v>52</v>
      </c>
      <c r="G9" s="1" t="s">
        <v>446</v>
      </c>
      <c r="H9" s="1" t="s">
        <v>1182</v>
      </c>
      <c r="I9" s="1" t="s">
        <v>1188</v>
      </c>
      <c r="J9" s="1" t="s">
        <v>52</v>
      </c>
      <c r="K9" s="1" t="s">
        <v>52</v>
      </c>
      <c r="M9" s="1" t="s">
        <v>52</v>
      </c>
      <c r="O9" s="1" t="s">
        <v>52</v>
      </c>
      <c r="P9" s="1" t="s">
        <v>52</v>
      </c>
      <c r="Q9" s="1" t="s">
        <v>52</v>
      </c>
      <c r="R9" s="1" t="s">
        <v>52</v>
      </c>
      <c r="S9" s="1" t="s">
        <v>52</v>
      </c>
      <c r="T9" s="1" t="s">
        <v>52</v>
      </c>
      <c r="W9" s="25" t="s">
        <v>1187</v>
      </c>
      <c r="X9" s="26">
        <v>0</v>
      </c>
      <c r="Y9" s="26">
        <v>0</v>
      </c>
      <c r="Z9" s="26">
        <v>0</v>
      </c>
      <c r="AA9" s="26">
        <v>0</v>
      </c>
      <c r="AB9" s="25" t="s">
        <v>52</v>
      </c>
    </row>
    <row r="10" spans="1:28" ht="20.100000000000001" customHeight="1" x14ac:dyDescent="0.3">
      <c r="A10" s="25" t="s">
        <v>1189</v>
      </c>
      <c r="B10" s="26">
        <v>0</v>
      </c>
      <c r="C10" s="26">
        <v>0</v>
      </c>
      <c r="D10" s="26">
        <v>0</v>
      </c>
      <c r="E10" s="26">
        <v>0</v>
      </c>
      <c r="F10" s="25" t="s">
        <v>52</v>
      </c>
      <c r="G10" s="1" t="s">
        <v>446</v>
      </c>
      <c r="H10" s="1" t="s">
        <v>1182</v>
      </c>
      <c r="I10" s="1" t="s">
        <v>1190</v>
      </c>
      <c r="J10" s="1" t="s">
        <v>52</v>
      </c>
      <c r="K10" s="1" t="s">
        <v>52</v>
      </c>
      <c r="M10" s="1" t="s">
        <v>52</v>
      </c>
      <c r="O10" s="1" t="s">
        <v>52</v>
      </c>
      <c r="P10" s="1" t="s">
        <v>52</v>
      </c>
      <c r="Q10" s="1" t="s">
        <v>52</v>
      </c>
      <c r="R10" s="1" t="s">
        <v>52</v>
      </c>
      <c r="S10" s="1" t="s">
        <v>52</v>
      </c>
      <c r="T10" s="1" t="s">
        <v>52</v>
      </c>
      <c r="W10" s="25" t="s">
        <v>1189</v>
      </c>
      <c r="X10" s="26">
        <v>0</v>
      </c>
      <c r="Y10" s="26">
        <v>0</v>
      </c>
      <c r="Z10" s="26">
        <v>0</v>
      </c>
      <c r="AA10" s="26">
        <v>0</v>
      </c>
      <c r="AB10" s="25" t="s">
        <v>52</v>
      </c>
    </row>
    <row r="11" spans="1:28" ht="20.100000000000001" customHeight="1" x14ac:dyDescent="0.3">
      <c r="A11" s="25" t="s">
        <v>1184</v>
      </c>
      <c r="B11" s="26">
        <v>0</v>
      </c>
      <c r="C11" s="26">
        <v>0</v>
      </c>
      <c r="D11" s="26">
        <v>0</v>
      </c>
      <c r="E11" s="26">
        <v>0</v>
      </c>
      <c r="F11" s="25" t="s">
        <v>52</v>
      </c>
      <c r="G11" s="1" t="s">
        <v>446</v>
      </c>
      <c r="H11" s="1" t="s">
        <v>1182</v>
      </c>
      <c r="I11" s="1" t="s">
        <v>52</v>
      </c>
      <c r="J11" s="1" t="s">
        <v>52</v>
      </c>
      <c r="K11" s="1" t="s">
        <v>52</v>
      </c>
      <c r="M11" s="1" t="s">
        <v>52</v>
      </c>
      <c r="O11" s="1" t="s">
        <v>52</v>
      </c>
      <c r="P11" s="1" t="s">
        <v>52</v>
      </c>
      <c r="Q11" s="1" t="s">
        <v>52</v>
      </c>
      <c r="R11" s="1" t="s">
        <v>52</v>
      </c>
      <c r="S11" s="1" t="s">
        <v>52</v>
      </c>
      <c r="T11" s="1" t="s">
        <v>52</v>
      </c>
      <c r="W11" s="25" t="s">
        <v>1184</v>
      </c>
      <c r="X11" s="26">
        <v>0</v>
      </c>
      <c r="Y11" s="26">
        <v>0</v>
      </c>
      <c r="Z11" s="26">
        <v>0</v>
      </c>
      <c r="AA11" s="26">
        <v>0</v>
      </c>
      <c r="AB11" s="25" t="s">
        <v>52</v>
      </c>
    </row>
    <row r="12" spans="1:28" ht="20.100000000000001" customHeight="1" x14ac:dyDescent="0.3">
      <c r="A12" s="25" t="s">
        <v>1191</v>
      </c>
      <c r="B12" s="26">
        <v>0</v>
      </c>
      <c r="C12" s="26">
        <v>0</v>
      </c>
      <c r="D12" s="26">
        <v>0</v>
      </c>
      <c r="E12" s="26">
        <v>0</v>
      </c>
      <c r="F12" s="25" t="s">
        <v>52</v>
      </c>
      <c r="G12" s="1" t="s">
        <v>446</v>
      </c>
      <c r="H12" s="1" t="s">
        <v>1182</v>
      </c>
      <c r="I12" s="1" t="s">
        <v>1192</v>
      </c>
      <c r="J12" s="1" t="s">
        <v>52</v>
      </c>
      <c r="K12" s="1" t="s">
        <v>52</v>
      </c>
      <c r="M12" s="1" t="s">
        <v>52</v>
      </c>
      <c r="O12" s="1" t="s">
        <v>52</v>
      </c>
      <c r="P12" s="1" t="s">
        <v>52</v>
      </c>
      <c r="Q12" s="1" t="s">
        <v>52</v>
      </c>
      <c r="R12" s="1" t="s">
        <v>52</v>
      </c>
      <c r="S12" s="1" t="s">
        <v>52</v>
      </c>
      <c r="T12" s="1" t="s">
        <v>52</v>
      </c>
      <c r="W12" s="25" t="s">
        <v>1191</v>
      </c>
      <c r="X12" s="26">
        <v>0</v>
      </c>
      <c r="Y12" s="26">
        <v>0</v>
      </c>
      <c r="Z12" s="26">
        <v>0</v>
      </c>
      <c r="AA12" s="26">
        <v>0</v>
      </c>
      <c r="AB12" s="25" t="s">
        <v>52</v>
      </c>
    </row>
    <row r="13" spans="1:28" ht="20.100000000000001" customHeight="1" x14ac:dyDescent="0.3">
      <c r="A13" s="25" t="s">
        <v>1193</v>
      </c>
      <c r="B13" s="26">
        <v>0</v>
      </c>
      <c r="C13" s="26">
        <v>0</v>
      </c>
      <c r="D13" s="26">
        <v>0</v>
      </c>
      <c r="E13" s="26">
        <v>0</v>
      </c>
      <c r="F13" s="25" t="s">
        <v>52</v>
      </c>
      <c r="G13" s="1" t="s">
        <v>446</v>
      </c>
      <c r="H13" s="1" t="s">
        <v>1182</v>
      </c>
      <c r="I13" s="1" t="s">
        <v>1194</v>
      </c>
      <c r="J13" s="1" t="s">
        <v>52</v>
      </c>
      <c r="K13" s="1" t="s">
        <v>52</v>
      </c>
      <c r="M13" s="1" t="s">
        <v>52</v>
      </c>
      <c r="O13" s="1" t="s">
        <v>52</v>
      </c>
      <c r="P13" s="1" t="s">
        <v>52</v>
      </c>
      <c r="Q13" s="1" t="s">
        <v>52</v>
      </c>
      <c r="R13" s="1" t="s">
        <v>52</v>
      </c>
      <c r="S13" s="1" t="s">
        <v>52</v>
      </c>
      <c r="T13" s="1" t="s">
        <v>52</v>
      </c>
      <c r="W13" s="25" t="s">
        <v>1193</v>
      </c>
      <c r="X13" s="26">
        <v>0</v>
      </c>
      <c r="Y13" s="26">
        <v>0</v>
      </c>
      <c r="Z13" s="26">
        <v>0</v>
      </c>
      <c r="AA13" s="26">
        <v>0</v>
      </c>
      <c r="AB13" s="25" t="s">
        <v>52</v>
      </c>
    </row>
    <row r="14" spans="1:28" ht="20.100000000000001" customHeight="1" x14ac:dyDescent="0.3">
      <c r="A14" s="25" t="s">
        <v>1195</v>
      </c>
      <c r="B14" s="26">
        <v>0</v>
      </c>
      <c r="C14" s="26">
        <v>0</v>
      </c>
      <c r="D14" s="26">
        <v>0</v>
      </c>
      <c r="E14" s="26">
        <v>0</v>
      </c>
      <c r="F14" s="25" t="s">
        <v>52</v>
      </c>
      <c r="G14" s="1" t="s">
        <v>446</v>
      </c>
      <c r="H14" s="1" t="s">
        <v>1182</v>
      </c>
      <c r="I14" s="1" t="s">
        <v>1196</v>
      </c>
      <c r="J14" s="1" t="s">
        <v>52</v>
      </c>
      <c r="K14" s="1" t="s">
        <v>52</v>
      </c>
      <c r="M14" s="1" t="s">
        <v>52</v>
      </c>
      <c r="O14" s="1" t="s">
        <v>52</v>
      </c>
      <c r="P14" s="1" t="s">
        <v>52</v>
      </c>
      <c r="Q14" s="1" t="s">
        <v>52</v>
      </c>
      <c r="R14" s="1" t="s">
        <v>52</v>
      </c>
      <c r="S14" s="1" t="s">
        <v>52</v>
      </c>
      <c r="T14" s="1" t="s">
        <v>52</v>
      </c>
      <c r="W14" s="25" t="s">
        <v>1195</v>
      </c>
      <c r="X14" s="26">
        <v>0</v>
      </c>
      <c r="Y14" s="26">
        <v>0</v>
      </c>
      <c r="Z14" s="26">
        <v>0</v>
      </c>
      <c r="AA14" s="26">
        <v>0</v>
      </c>
      <c r="AB14" s="25" t="s">
        <v>52</v>
      </c>
    </row>
    <row r="15" spans="1:28" ht="20.100000000000001" customHeight="1" x14ac:dyDescent="0.3">
      <c r="A15" s="25" t="s">
        <v>1197</v>
      </c>
      <c r="B15" s="26">
        <v>0</v>
      </c>
      <c r="C15" s="26">
        <v>0</v>
      </c>
      <c r="D15" s="26">
        <v>0</v>
      </c>
      <c r="E15" s="26">
        <v>0</v>
      </c>
      <c r="F15" s="25" t="s">
        <v>52</v>
      </c>
      <c r="G15" s="1" t="s">
        <v>446</v>
      </c>
      <c r="H15" s="1" t="s">
        <v>1182</v>
      </c>
      <c r="I15" s="1" t="s">
        <v>1198</v>
      </c>
      <c r="J15" s="1" t="s">
        <v>52</v>
      </c>
      <c r="K15" s="1" t="s">
        <v>52</v>
      </c>
      <c r="M15" s="1" t="s">
        <v>52</v>
      </c>
      <c r="O15" s="1" t="s">
        <v>52</v>
      </c>
      <c r="P15" s="1" t="s">
        <v>52</v>
      </c>
      <c r="Q15" s="1" t="s">
        <v>52</v>
      </c>
      <c r="R15" s="1" t="s">
        <v>52</v>
      </c>
      <c r="S15" s="1" t="s">
        <v>52</v>
      </c>
      <c r="T15" s="1" t="s">
        <v>52</v>
      </c>
      <c r="W15" s="25" t="s">
        <v>1197</v>
      </c>
      <c r="X15" s="26">
        <v>0</v>
      </c>
      <c r="Y15" s="26">
        <v>0</v>
      </c>
      <c r="Z15" s="26">
        <v>0</v>
      </c>
      <c r="AA15" s="26">
        <v>0</v>
      </c>
      <c r="AB15" s="25" t="s">
        <v>52</v>
      </c>
    </row>
    <row r="16" spans="1:28" ht="20.100000000000001" customHeight="1" x14ac:dyDescent="0.3">
      <c r="A16" s="25" t="s">
        <v>1199</v>
      </c>
      <c r="B16" s="26">
        <v>0</v>
      </c>
      <c r="C16" s="26">
        <v>0</v>
      </c>
      <c r="D16" s="26">
        <v>0</v>
      </c>
      <c r="E16" s="26">
        <v>0</v>
      </c>
      <c r="F16" s="25" t="s">
        <v>52</v>
      </c>
      <c r="G16" s="1" t="s">
        <v>446</v>
      </c>
      <c r="H16" s="1" t="s">
        <v>1182</v>
      </c>
      <c r="I16" s="1" t="s">
        <v>1200</v>
      </c>
      <c r="J16" s="1" t="s">
        <v>52</v>
      </c>
      <c r="K16" s="1" t="s">
        <v>52</v>
      </c>
      <c r="M16" s="1" t="s">
        <v>52</v>
      </c>
      <c r="O16" s="1" t="s">
        <v>52</v>
      </c>
      <c r="P16" s="1" t="s">
        <v>52</v>
      </c>
      <c r="Q16" s="1" t="s">
        <v>52</v>
      </c>
      <c r="R16" s="1" t="s">
        <v>52</v>
      </c>
      <c r="S16" s="1" t="s">
        <v>52</v>
      </c>
      <c r="T16" s="1" t="s">
        <v>52</v>
      </c>
      <c r="W16" s="25" t="s">
        <v>1199</v>
      </c>
      <c r="X16" s="26">
        <v>0</v>
      </c>
      <c r="Y16" s="26">
        <v>0</v>
      </c>
      <c r="Z16" s="26">
        <v>0</v>
      </c>
      <c r="AA16" s="26">
        <v>0</v>
      </c>
      <c r="AB16" s="25" t="s">
        <v>52</v>
      </c>
    </row>
    <row r="17" spans="1:28" ht="20.100000000000001" customHeight="1" x14ac:dyDescent="0.3">
      <c r="A17" s="25" t="s">
        <v>1201</v>
      </c>
      <c r="B17" s="26">
        <v>0</v>
      </c>
      <c r="C17" s="26">
        <v>0</v>
      </c>
      <c r="D17" s="26">
        <v>0</v>
      </c>
      <c r="E17" s="26">
        <v>0</v>
      </c>
      <c r="F17" s="25" t="s">
        <v>52</v>
      </c>
      <c r="G17" s="1" t="s">
        <v>446</v>
      </c>
      <c r="H17" s="1" t="s">
        <v>1182</v>
      </c>
      <c r="I17" s="1" t="s">
        <v>1202</v>
      </c>
      <c r="J17" s="1" t="s">
        <v>52</v>
      </c>
      <c r="K17" s="1" t="s">
        <v>52</v>
      </c>
      <c r="M17" s="1" t="s">
        <v>52</v>
      </c>
      <c r="O17" s="1" t="s">
        <v>52</v>
      </c>
      <c r="P17" s="1" t="s">
        <v>52</v>
      </c>
      <c r="Q17" s="1" t="s">
        <v>52</v>
      </c>
      <c r="R17" s="1" t="s">
        <v>52</v>
      </c>
      <c r="S17" s="1" t="s">
        <v>52</v>
      </c>
      <c r="T17" s="1" t="s">
        <v>52</v>
      </c>
      <c r="W17" s="25" t="s">
        <v>1201</v>
      </c>
      <c r="X17" s="26">
        <v>0</v>
      </c>
      <c r="Y17" s="26">
        <v>0</v>
      </c>
      <c r="Z17" s="26">
        <v>0</v>
      </c>
      <c r="AA17" s="26">
        <v>0</v>
      </c>
      <c r="AB17" s="25" t="s">
        <v>52</v>
      </c>
    </row>
    <row r="18" spans="1:28" ht="20.100000000000001" customHeight="1" x14ac:dyDescent="0.3">
      <c r="A18" s="25" t="s">
        <v>1203</v>
      </c>
      <c r="B18" s="26">
        <v>0</v>
      </c>
      <c r="C18" s="26">
        <v>0</v>
      </c>
      <c r="D18" s="26">
        <v>0</v>
      </c>
      <c r="E18" s="26">
        <v>0</v>
      </c>
      <c r="F18" s="25" t="s">
        <v>52</v>
      </c>
      <c r="G18" s="1" t="s">
        <v>446</v>
      </c>
      <c r="H18" s="1" t="s">
        <v>1182</v>
      </c>
      <c r="I18" s="1" t="s">
        <v>1204</v>
      </c>
      <c r="J18" s="1" t="s">
        <v>52</v>
      </c>
      <c r="K18" s="1" t="s">
        <v>52</v>
      </c>
      <c r="M18" s="1" t="s">
        <v>52</v>
      </c>
      <c r="O18" s="1" t="s">
        <v>52</v>
      </c>
      <c r="P18" s="1" t="s">
        <v>52</v>
      </c>
      <c r="Q18" s="1" t="s">
        <v>52</v>
      </c>
      <c r="R18" s="1" t="s">
        <v>52</v>
      </c>
      <c r="S18" s="1" t="s">
        <v>52</v>
      </c>
      <c r="T18" s="1" t="s">
        <v>52</v>
      </c>
      <c r="W18" s="25" t="s">
        <v>1203</v>
      </c>
      <c r="X18" s="26">
        <v>0</v>
      </c>
      <c r="Y18" s="26">
        <v>0</v>
      </c>
      <c r="Z18" s="26">
        <v>0</v>
      </c>
      <c r="AA18" s="26">
        <v>0</v>
      </c>
      <c r="AB18" s="25" t="s">
        <v>52</v>
      </c>
    </row>
    <row r="19" spans="1:28" ht="20.100000000000001" customHeight="1" x14ac:dyDescent="0.3">
      <c r="A19" s="25" t="s">
        <v>1205</v>
      </c>
      <c r="B19" s="26">
        <v>0</v>
      </c>
      <c r="C19" s="26">
        <v>0</v>
      </c>
      <c r="D19" s="26">
        <v>0</v>
      </c>
      <c r="E19" s="26">
        <v>0</v>
      </c>
      <c r="F19" s="25" t="s">
        <v>52</v>
      </c>
      <c r="G19" s="1" t="s">
        <v>446</v>
      </c>
      <c r="H19" s="1" t="s">
        <v>1182</v>
      </c>
      <c r="I19" s="1" t="s">
        <v>1206</v>
      </c>
      <c r="J19" s="1" t="s">
        <v>52</v>
      </c>
      <c r="K19" s="1" t="s">
        <v>52</v>
      </c>
      <c r="M19" s="1" t="s">
        <v>52</v>
      </c>
      <c r="O19" s="1" t="s">
        <v>52</v>
      </c>
      <c r="P19" s="1" t="s">
        <v>52</v>
      </c>
      <c r="Q19" s="1" t="s">
        <v>52</v>
      </c>
      <c r="R19" s="1" t="s">
        <v>52</v>
      </c>
      <c r="S19" s="1" t="s">
        <v>52</v>
      </c>
      <c r="T19" s="1" t="s">
        <v>52</v>
      </c>
      <c r="W19" s="25" t="s">
        <v>1205</v>
      </c>
      <c r="X19" s="26">
        <v>0</v>
      </c>
      <c r="Y19" s="26">
        <v>0</v>
      </c>
      <c r="Z19" s="26">
        <v>0</v>
      </c>
      <c r="AA19" s="26">
        <v>0</v>
      </c>
      <c r="AB19" s="25" t="s">
        <v>52</v>
      </c>
    </row>
    <row r="20" spans="1:28" ht="20.100000000000001" customHeight="1" x14ac:dyDescent="0.3">
      <c r="A20" s="25" t="s">
        <v>1207</v>
      </c>
      <c r="B20" s="26">
        <v>0</v>
      </c>
      <c r="C20" s="26">
        <v>0</v>
      </c>
      <c r="D20" s="26">
        <v>0</v>
      </c>
      <c r="E20" s="26">
        <v>0</v>
      </c>
      <c r="F20" s="25" t="s">
        <v>52</v>
      </c>
      <c r="G20" s="1" t="s">
        <v>446</v>
      </c>
      <c r="H20" s="1" t="s">
        <v>1182</v>
      </c>
      <c r="I20" s="1" t="s">
        <v>1208</v>
      </c>
      <c r="J20" s="1" t="s">
        <v>52</v>
      </c>
      <c r="K20" s="1" t="s">
        <v>52</v>
      </c>
      <c r="M20" s="1" t="s">
        <v>52</v>
      </c>
      <c r="O20" s="1" t="s">
        <v>52</v>
      </c>
      <c r="P20" s="1" t="s">
        <v>52</v>
      </c>
      <c r="Q20" s="1" t="s">
        <v>52</v>
      </c>
      <c r="R20" s="1" t="s">
        <v>52</v>
      </c>
      <c r="S20" s="1" t="s">
        <v>52</v>
      </c>
      <c r="T20" s="1" t="s">
        <v>52</v>
      </c>
      <c r="W20" s="25" t="s">
        <v>1207</v>
      </c>
      <c r="X20" s="26">
        <v>0</v>
      </c>
      <c r="Y20" s="26">
        <v>0</v>
      </c>
      <c r="Z20" s="26">
        <v>0</v>
      </c>
      <c r="AA20" s="26">
        <v>0</v>
      </c>
      <c r="AB20" s="25" t="s">
        <v>52</v>
      </c>
    </row>
    <row r="21" spans="1:28" ht="20.100000000000001" customHeight="1" x14ac:dyDescent="0.3">
      <c r="A21" s="25" t="s">
        <v>1209</v>
      </c>
      <c r="B21" s="26">
        <v>0</v>
      </c>
      <c r="C21" s="26">
        <v>0</v>
      </c>
      <c r="D21" s="26">
        <v>0</v>
      </c>
      <c r="E21" s="26">
        <v>0</v>
      </c>
      <c r="F21" s="25" t="s">
        <v>52</v>
      </c>
      <c r="G21" s="1" t="s">
        <v>446</v>
      </c>
      <c r="H21" s="1" t="s">
        <v>1182</v>
      </c>
      <c r="I21" s="1" t="s">
        <v>1210</v>
      </c>
      <c r="J21" s="1" t="s">
        <v>52</v>
      </c>
      <c r="K21" s="1" t="s">
        <v>52</v>
      </c>
      <c r="M21" s="1" t="s">
        <v>52</v>
      </c>
      <c r="O21" s="1" t="s">
        <v>52</v>
      </c>
      <c r="P21" s="1" t="s">
        <v>52</v>
      </c>
      <c r="Q21" s="1" t="s">
        <v>52</v>
      </c>
      <c r="R21" s="1" t="s">
        <v>52</v>
      </c>
      <c r="S21" s="1" t="s">
        <v>52</v>
      </c>
      <c r="T21" s="1" t="s">
        <v>52</v>
      </c>
      <c r="W21" s="25" t="s">
        <v>1209</v>
      </c>
      <c r="X21" s="26">
        <v>0</v>
      </c>
      <c r="Y21" s="26">
        <v>0</v>
      </c>
      <c r="Z21" s="26">
        <v>0</v>
      </c>
      <c r="AA21" s="26">
        <v>0</v>
      </c>
      <c r="AB21" s="25" t="s">
        <v>52</v>
      </c>
    </row>
    <row r="22" spans="1:28" ht="20.100000000000001" customHeight="1" x14ac:dyDescent="0.3">
      <c r="A22" s="25" t="s">
        <v>1211</v>
      </c>
      <c r="B22" s="26">
        <v>0</v>
      </c>
      <c r="C22" s="26">
        <v>0</v>
      </c>
      <c r="D22" s="26">
        <v>0</v>
      </c>
      <c r="E22" s="26">
        <v>0</v>
      </c>
      <c r="F22" s="25" t="s">
        <v>52</v>
      </c>
      <c r="G22" s="1" t="s">
        <v>446</v>
      </c>
      <c r="H22" s="1" t="s">
        <v>1182</v>
      </c>
      <c r="I22" s="1" t="s">
        <v>1212</v>
      </c>
      <c r="J22" s="1" t="s">
        <v>52</v>
      </c>
      <c r="K22" s="1" t="s">
        <v>52</v>
      </c>
      <c r="M22" s="1" t="s">
        <v>52</v>
      </c>
      <c r="O22" s="1" t="s">
        <v>52</v>
      </c>
      <c r="P22" s="1" t="s">
        <v>52</v>
      </c>
      <c r="Q22" s="1" t="s">
        <v>52</v>
      </c>
      <c r="R22" s="1" t="s">
        <v>52</v>
      </c>
      <c r="S22" s="1" t="s">
        <v>52</v>
      </c>
      <c r="T22" s="1" t="s">
        <v>52</v>
      </c>
      <c r="W22" s="25" t="s">
        <v>1211</v>
      </c>
      <c r="X22" s="26">
        <v>0</v>
      </c>
      <c r="Y22" s="26">
        <v>0</v>
      </c>
      <c r="Z22" s="26">
        <v>0</v>
      </c>
      <c r="AA22" s="26">
        <v>0</v>
      </c>
      <c r="AB22" s="25" t="s">
        <v>52</v>
      </c>
    </row>
    <row r="23" spans="1:28" ht="20.100000000000001" customHeight="1" x14ac:dyDescent="0.3">
      <c r="A23" s="25" t="s">
        <v>1213</v>
      </c>
      <c r="B23" s="26">
        <v>0</v>
      </c>
      <c r="C23" s="26">
        <v>0</v>
      </c>
      <c r="D23" s="26">
        <v>0</v>
      </c>
      <c r="E23" s="26">
        <v>0</v>
      </c>
      <c r="F23" s="25" t="s">
        <v>52</v>
      </c>
      <c r="G23" s="1" t="s">
        <v>446</v>
      </c>
      <c r="H23" s="1" t="s">
        <v>1182</v>
      </c>
      <c r="I23" s="1" t="s">
        <v>1214</v>
      </c>
      <c r="J23" s="1" t="s">
        <v>52</v>
      </c>
      <c r="K23" s="1" t="s">
        <v>52</v>
      </c>
      <c r="M23" s="1" t="s">
        <v>52</v>
      </c>
      <c r="O23" s="1" t="s">
        <v>52</v>
      </c>
      <c r="P23" s="1" t="s">
        <v>52</v>
      </c>
      <c r="Q23" s="1" t="s">
        <v>52</v>
      </c>
      <c r="R23" s="1" t="s">
        <v>52</v>
      </c>
      <c r="S23" s="1" t="s">
        <v>52</v>
      </c>
      <c r="T23" s="1" t="s">
        <v>52</v>
      </c>
      <c r="W23" s="25" t="s">
        <v>1213</v>
      </c>
      <c r="X23" s="26">
        <v>0</v>
      </c>
      <c r="Y23" s="26">
        <v>0</v>
      </c>
      <c r="Z23" s="26">
        <v>0</v>
      </c>
      <c r="AA23" s="26">
        <v>0</v>
      </c>
      <c r="AB23" s="25" t="s">
        <v>52</v>
      </c>
    </row>
    <row r="24" spans="1:28" ht="20.100000000000001" customHeight="1" x14ac:dyDescent="0.3">
      <c r="A24" s="25" t="s">
        <v>1184</v>
      </c>
      <c r="B24" s="26">
        <v>0</v>
      </c>
      <c r="C24" s="26">
        <v>0</v>
      </c>
      <c r="D24" s="26">
        <v>0</v>
      </c>
      <c r="E24" s="26">
        <v>0</v>
      </c>
      <c r="F24" s="25" t="s">
        <v>52</v>
      </c>
      <c r="G24" s="1" t="s">
        <v>446</v>
      </c>
      <c r="H24" s="1" t="s">
        <v>1182</v>
      </c>
      <c r="I24" s="1" t="s">
        <v>1184</v>
      </c>
      <c r="J24" s="1" t="s">
        <v>52</v>
      </c>
      <c r="K24" s="1" t="s">
        <v>52</v>
      </c>
      <c r="M24" s="1" t="s">
        <v>52</v>
      </c>
      <c r="O24" s="1" t="s">
        <v>52</v>
      </c>
      <c r="P24" s="1" t="s">
        <v>52</v>
      </c>
      <c r="Q24" s="1" t="s">
        <v>52</v>
      </c>
      <c r="R24" s="1" t="s">
        <v>52</v>
      </c>
      <c r="S24" s="1" t="s">
        <v>52</v>
      </c>
      <c r="T24" s="1" t="s">
        <v>52</v>
      </c>
      <c r="W24" s="25" t="s">
        <v>1184</v>
      </c>
      <c r="X24" s="26">
        <v>0</v>
      </c>
      <c r="Y24" s="26">
        <v>0</v>
      </c>
      <c r="Z24" s="26">
        <v>0</v>
      </c>
      <c r="AA24" s="26">
        <v>0</v>
      </c>
      <c r="AB24" s="25" t="s">
        <v>52</v>
      </c>
    </row>
    <row r="25" spans="1:28" ht="20.100000000000001" customHeight="1" x14ac:dyDescent="0.3">
      <c r="A25" s="25" t="s">
        <v>1215</v>
      </c>
      <c r="B25" s="26">
        <v>0</v>
      </c>
      <c r="C25" s="26">
        <v>0</v>
      </c>
      <c r="D25" s="26">
        <v>0</v>
      </c>
      <c r="E25" s="26">
        <v>0</v>
      </c>
      <c r="F25" s="25" t="s">
        <v>52</v>
      </c>
      <c r="G25" s="1" t="s">
        <v>446</v>
      </c>
      <c r="H25" s="1" t="s">
        <v>1182</v>
      </c>
      <c r="I25" s="1" t="s">
        <v>1216</v>
      </c>
      <c r="J25" s="1" t="s">
        <v>52</v>
      </c>
      <c r="K25" s="1" t="s">
        <v>52</v>
      </c>
      <c r="M25" s="1" t="s">
        <v>52</v>
      </c>
      <c r="O25" s="1" t="s">
        <v>52</v>
      </c>
      <c r="P25" s="1" t="s">
        <v>52</v>
      </c>
      <c r="Q25" s="1" t="s">
        <v>52</v>
      </c>
      <c r="R25" s="1" t="s">
        <v>52</v>
      </c>
      <c r="S25" s="1" t="s">
        <v>52</v>
      </c>
      <c r="T25" s="1" t="s">
        <v>52</v>
      </c>
      <c r="W25" s="25" t="s">
        <v>1215</v>
      </c>
      <c r="X25" s="26">
        <v>0</v>
      </c>
      <c r="Y25" s="26">
        <v>0</v>
      </c>
      <c r="Z25" s="26">
        <v>0</v>
      </c>
      <c r="AA25" s="26">
        <v>0</v>
      </c>
      <c r="AB25" s="25" t="s">
        <v>52</v>
      </c>
    </row>
    <row r="26" spans="1:28" ht="20.100000000000001" customHeight="1" x14ac:dyDescent="0.3">
      <c r="A26" s="25" t="s">
        <v>1217</v>
      </c>
      <c r="B26" s="26">
        <v>0</v>
      </c>
      <c r="C26" s="26">
        <v>0</v>
      </c>
      <c r="D26" s="26">
        <v>0</v>
      </c>
      <c r="E26" s="26">
        <v>0</v>
      </c>
      <c r="F26" s="25" t="s">
        <v>52</v>
      </c>
      <c r="G26" s="1" t="s">
        <v>446</v>
      </c>
      <c r="H26" s="1" t="s">
        <v>1182</v>
      </c>
      <c r="I26" s="1" t="s">
        <v>1218</v>
      </c>
      <c r="J26" s="1" t="s">
        <v>52</v>
      </c>
      <c r="K26" s="1" t="s">
        <v>52</v>
      </c>
      <c r="M26" s="1" t="s">
        <v>52</v>
      </c>
      <c r="O26" s="1" t="s">
        <v>52</v>
      </c>
      <c r="P26" s="1" t="s">
        <v>52</v>
      </c>
      <c r="Q26" s="1" t="s">
        <v>52</v>
      </c>
      <c r="R26" s="1" t="s">
        <v>52</v>
      </c>
      <c r="S26" s="1" t="s">
        <v>52</v>
      </c>
      <c r="T26" s="1" t="s">
        <v>52</v>
      </c>
      <c r="W26" s="25" t="s">
        <v>1217</v>
      </c>
      <c r="X26" s="26">
        <v>0</v>
      </c>
      <c r="Y26" s="26">
        <v>0</v>
      </c>
      <c r="Z26" s="26">
        <v>0</v>
      </c>
      <c r="AA26" s="26">
        <v>0</v>
      </c>
      <c r="AB26" s="25" t="s">
        <v>52</v>
      </c>
    </row>
    <row r="27" spans="1:28" ht="20.100000000000001" customHeight="1" x14ac:dyDescent="0.3">
      <c r="A27" s="25" t="s">
        <v>1219</v>
      </c>
      <c r="B27" s="26">
        <v>0</v>
      </c>
      <c r="C27" s="26">
        <v>0</v>
      </c>
      <c r="D27" s="26">
        <v>0</v>
      </c>
      <c r="E27" s="26">
        <v>0</v>
      </c>
      <c r="F27" s="25" t="s">
        <v>52</v>
      </c>
      <c r="G27" s="1" t="s">
        <v>446</v>
      </c>
      <c r="H27" s="1" t="s">
        <v>1182</v>
      </c>
      <c r="I27" s="1" t="s">
        <v>1220</v>
      </c>
      <c r="J27" s="1" t="s">
        <v>52</v>
      </c>
      <c r="K27" s="1" t="s">
        <v>52</v>
      </c>
      <c r="M27" s="1" t="s">
        <v>52</v>
      </c>
      <c r="O27" s="1" t="s">
        <v>52</v>
      </c>
      <c r="P27" s="1" t="s">
        <v>52</v>
      </c>
      <c r="Q27" s="1" t="s">
        <v>52</v>
      </c>
      <c r="R27" s="1" t="s">
        <v>52</v>
      </c>
      <c r="S27" s="1" t="s">
        <v>52</v>
      </c>
      <c r="T27" s="1" t="s">
        <v>52</v>
      </c>
      <c r="W27" s="25" t="s">
        <v>1219</v>
      </c>
      <c r="X27" s="26">
        <v>0</v>
      </c>
      <c r="Y27" s="26">
        <v>0</v>
      </c>
      <c r="Z27" s="26">
        <v>0</v>
      </c>
      <c r="AA27" s="26">
        <v>0</v>
      </c>
      <c r="AB27" s="25" t="s">
        <v>52</v>
      </c>
    </row>
    <row r="28" spans="1:28" ht="20.100000000000001" customHeight="1" x14ac:dyDescent="0.3">
      <c r="A28" s="25" t="s">
        <v>1221</v>
      </c>
      <c r="B28" s="26">
        <v>0</v>
      </c>
      <c r="C28" s="26">
        <v>0</v>
      </c>
      <c r="D28" s="26">
        <v>0</v>
      </c>
      <c r="E28" s="26">
        <v>0</v>
      </c>
      <c r="F28" s="25" t="s">
        <v>52</v>
      </c>
      <c r="G28" s="1" t="s">
        <v>446</v>
      </c>
      <c r="H28" s="1" t="s">
        <v>1182</v>
      </c>
      <c r="I28" s="1" t="s">
        <v>1222</v>
      </c>
      <c r="J28" s="1" t="s">
        <v>52</v>
      </c>
      <c r="K28" s="1" t="s">
        <v>52</v>
      </c>
      <c r="M28" s="1" t="s">
        <v>52</v>
      </c>
      <c r="O28" s="1" t="s">
        <v>52</v>
      </c>
      <c r="P28" s="1" t="s">
        <v>52</v>
      </c>
      <c r="Q28" s="1" t="s">
        <v>52</v>
      </c>
      <c r="R28" s="1" t="s">
        <v>52</v>
      </c>
      <c r="S28" s="1" t="s">
        <v>52</v>
      </c>
      <c r="T28" s="1" t="s">
        <v>52</v>
      </c>
      <c r="W28" s="25" t="s">
        <v>1221</v>
      </c>
      <c r="X28" s="26">
        <v>0</v>
      </c>
      <c r="Y28" s="26">
        <v>0</v>
      </c>
      <c r="Z28" s="26">
        <v>0</v>
      </c>
      <c r="AA28" s="26">
        <v>0</v>
      </c>
      <c r="AB28" s="25" t="s">
        <v>52</v>
      </c>
    </row>
    <row r="29" spans="1:28" ht="20.100000000000001" customHeight="1" x14ac:dyDescent="0.3">
      <c r="A29" s="25" t="s">
        <v>1223</v>
      </c>
      <c r="B29" s="26">
        <v>0</v>
      </c>
      <c r="C29" s="26">
        <v>0</v>
      </c>
      <c r="D29" s="26">
        <v>0</v>
      </c>
      <c r="E29" s="26">
        <v>0</v>
      </c>
      <c r="F29" s="25" t="s">
        <v>52</v>
      </c>
      <c r="G29" s="1" t="s">
        <v>446</v>
      </c>
      <c r="H29" s="1" t="s">
        <v>1182</v>
      </c>
      <c r="I29" s="1" t="s">
        <v>1224</v>
      </c>
      <c r="J29" s="1" t="s">
        <v>52</v>
      </c>
      <c r="K29" s="1" t="s">
        <v>52</v>
      </c>
      <c r="M29" s="1" t="s">
        <v>52</v>
      </c>
      <c r="O29" s="1" t="s">
        <v>52</v>
      </c>
      <c r="P29" s="1" t="s">
        <v>52</v>
      </c>
      <c r="Q29" s="1" t="s">
        <v>52</v>
      </c>
      <c r="R29" s="1" t="s">
        <v>52</v>
      </c>
      <c r="S29" s="1" t="s">
        <v>52</v>
      </c>
      <c r="T29" s="1" t="s">
        <v>52</v>
      </c>
      <c r="W29" s="25" t="s">
        <v>1223</v>
      </c>
      <c r="X29" s="26">
        <v>0</v>
      </c>
      <c r="Y29" s="26">
        <v>0</v>
      </c>
      <c r="Z29" s="26">
        <v>0</v>
      </c>
      <c r="AA29" s="26">
        <v>0</v>
      </c>
      <c r="AB29" s="25" t="s">
        <v>52</v>
      </c>
    </row>
    <row r="30" spans="1:28" ht="20.100000000000001" customHeight="1" x14ac:dyDescent="0.3">
      <c r="A30" s="25" t="s">
        <v>1225</v>
      </c>
      <c r="B30" s="26">
        <v>0</v>
      </c>
      <c r="C30" s="26">
        <v>0</v>
      </c>
      <c r="D30" s="26">
        <v>0</v>
      </c>
      <c r="E30" s="26">
        <v>0</v>
      </c>
      <c r="F30" s="25" t="s">
        <v>52</v>
      </c>
      <c r="G30" s="1" t="s">
        <v>446</v>
      </c>
      <c r="H30" s="1" t="s">
        <v>1182</v>
      </c>
      <c r="I30" s="1" t="s">
        <v>1226</v>
      </c>
      <c r="J30" s="1" t="s">
        <v>52</v>
      </c>
      <c r="K30" s="1" t="s">
        <v>52</v>
      </c>
      <c r="M30" s="1" t="s">
        <v>52</v>
      </c>
      <c r="O30" s="1" t="s">
        <v>52</v>
      </c>
      <c r="P30" s="1" t="s">
        <v>52</v>
      </c>
      <c r="Q30" s="1" t="s">
        <v>52</v>
      </c>
      <c r="R30" s="1" t="s">
        <v>52</v>
      </c>
      <c r="S30" s="1" t="s">
        <v>52</v>
      </c>
      <c r="T30" s="1" t="s">
        <v>52</v>
      </c>
      <c r="W30" s="25" t="s">
        <v>1225</v>
      </c>
      <c r="X30" s="26">
        <v>0</v>
      </c>
      <c r="Y30" s="26">
        <v>0</v>
      </c>
      <c r="Z30" s="26">
        <v>0</v>
      </c>
      <c r="AA30" s="26">
        <v>0</v>
      </c>
      <c r="AB30" s="25" t="s">
        <v>52</v>
      </c>
    </row>
    <row r="31" spans="1:28" ht="20.100000000000001" customHeight="1" x14ac:dyDescent="0.3">
      <c r="A31" s="25" t="s">
        <v>1184</v>
      </c>
      <c r="B31" s="26">
        <v>0</v>
      </c>
      <c r="C31" s="26">
        <v>0</v>
      </c>
      <c r="D31" s="26">
        <v>0</v>
      </c>
      <c r="E31" s="26">
        <v>0</v>
      </c>
      <c r="F31" s="25" t="s">
        <v>52</v>
      </c>
      <c r="G31" s="1" t="s">
        <v>446</v>
      </c>
      <c r="H31" s="1" t="s">
        <v>1182</v>
      </c>
      <c r="I31" s="1" t="s">
        <v>52</v>
      </c>
      <c r="J31" s="1" t="s">
        <v>52</v>
      </c>
      <c r="K31" s="1" t="s">
        <v>52</v>
      </c>
      <c r="M31" s="1" t="s">
        <v>52</v>
      </c>
      <c r="O31" s="1" t="s">
        <v>52</v>
      </c>
      <c r="P31" s="1" t="s">
        <v>52</v>
      </c>
      <c r="Q31" s="1" t="s">
        <v>52</v>
      </c>
      <c r="R31" s="1" t="s">
        <v>52</v>
      </c>
      <c r="S31" s="1" t="s">
        <v>52</v>
      </c>
      <c r="T31" s="1" t="s">
        <v>52</v>
      </c>
      <c r="W31" s="25" t="s">
        <v>1184</v>
      </c>
      <c r="X31" s="26">
        <v>0</v>
      </c>
      <c r="Y31" s="26">
        <v>0</v>
      </c>
      <c r="Z31" s="26">
        <v>0</v>
      </c>
      <c r="AA31" s="26">
        <v>0</v>
      </c>
      <c r="AB31" s="25" t="s">
        <v>52</v>
      </c>
    </row>
    <row r="32" spans="1:28" ht="20.100000000000001" customHeight="1" x14ac:dyDescent="0.3">
      <c r="A32" s="25" t="s">
        <v>1227</v>
      </c>
      <c r="B32" s="26">
        <v>0</v>
      </c>
      <c r="C32" s="26">
        <v>0</v>
      </c>
      <c r="D32" s="26">
        <v>0</v>
      </c>
      <c r="E32" s="26">
        <v>0</v>
      </c>
      <c r="F32" s="25" t="s">
        <v>52</v>
      </c>
      <c r="G32" s="1" t="s">
        <v>446</v>
      </c>
      <c r="H32" s="1" t="s">
        <v>1182</v>
      </c>
      <c r="I32" s="1" t="s">
        <v>1228</v>
      </c>
      <c r="J32" s="1" t="s">
        <v>52</v>
      </c>
      <c r="K32" s="1" t="s">
        <v>52</v>
      </c>
      <c r="M32" s="1" t="s">
        <v>52</v>
      </c>
      <c r="O32" s="1" t="s">
        <v>52</v>
      </c>
      <c r="P32" s="1" t="s">
        <v>52</v>
      </c>
      <c r="Q32" s="1" t="s">
        <v>52</v>
      </c>
      <c r="R32" s="1" t="s">
        <v>52</v>
      </c>
      <c r="S32" s="1" t="s">
        <v>52</v>
      </c>
      <c r="T32" s="1" t="s">
        <v>52</v>
      </c>
      <c r="W32" s="25" t="s">
        <v>1227</v>
      </c>
      <c r="X32" s="26">
        <v>0</v>
      </c>
      <c r="Y32" s="26">
        <v>0</v>
      </c>
      <c r="Z32" s="26">
        <v>0</v>
      </c>
      <c r="AA32" s="26">
        <v>0</v>
      </c>
      <c r="AB32" s="25" t="s">
        <v>52</v>
      </c>
    </row>
    <row r="33" spans="1:28" ht="20.100000000000001" customHeight="1" x14ac:dyDescent="0.3">
      <c r="A33" s="25" t="s">
        <v>1229</v>
      </c>
      <c r="B33" s="26">
        <v>0</v>
      </c>
      <c r="C33" s="26">
        <v>0</v>
      </c>
      <c r="D33" s="26">
        <v>0</v>
      </c>
      <c r="E33" s="26">
        <v>0</v>
      </c>
      <c r="F33" s="25" t="s">
        <v>52</v>
      </c>
      <c r="G33" s="1" t="s">
        <v>446</v>
      </c>
      <c r="H33" s="1" t="s">
        <v>1182</v>
      </c>
      <c r="I33" s="1" t="s">
        <v>1230</v>
      </c>
      <c r="J33" s="1" t="s">
        <v>52</v>
      </c>
      <c r="K33" s="1" t="s">
        <v>52</v>
      </c>
      <c r="M33" s="1" t="s">
        <v>52</v>
      </c>
      <c r="O33" s="1" t="s">
        <v>52</v>
      </c>
      <c r="P33" s="1" t="s">
        <v>52</v>
      </c>
      <c r="Q33" s="1" t="s">
        <v>52</v>
      </c>
      <c r="R33" s="1" t="s">
        <v>52</v>
      </c>
      <c r="S33" s="1" t="s">
        <v>52</v>
      </c>
      <c r="T33" s="1" t="s">
        <v>52</v>
      </c>
      <c r="W33" s="25" t="s">
        <v>1229</v>
      </c>
      <c r="X33" s="26">
        <v>0</v>
      </c>
      <c r="Y33" s="26">
        <v>0</v>
      </c>
      <c r="Z33" s="26">
        <v>0</v>
      </c>
      <c r="AA33" s="26">
        <v>0</v>
      </c>
      <c r="AB33" s="25" t="s">
        <v>52</v>
      </c>
    </row>
    <row r="34" spans="1:28" ht="20.100000000000001" customHeight="1" x14ac:dyDescent="0.3">
      <c r="A34" s="25" t="s">
        <v>1231</v>
      </c>
      <c r="B34" s="26">
        <v>0</v>
      </c>
      <c r="C34" s="26">
        <v>0</v>
      </c>
      <c r="D34" s="26">
        <v>0</v>
      </c>
      <c r="E34" s="26">
        <v>0</v>
      </c>
      <c r="F34" s="25" t="s">
        <v>52</v>
      </c>
      <c r="G34" s="1" t="s">
        <v>446</v>
      </c>
      <c r="H34" s="1" t="s">
        <v>1182</v>
      </c>
      <c r="I34" s="1" t="s">
        <v>1232</v>
      </c>
      <c r="J34" s="1" t="s">
        <v>52</v>
      </c>
      <c r="K34" s="1" t="s">
        <v>52</v>
      </c>
      <c r="M34" s="1" t="s">
        <v>52</v>
      </c>
      <c r="O34" s="1" t="s">
        <v>52</v>
      </c>
      <c r="P34" s="1" t="s">
        <v>52</v>
      </c>
      <c r="Q34" s="1" t="s">
        <v>52</v>
      </c>
      <c r="R34" s="1" t="s">
        <v>52</v>
      </c>
      <c r="S34" s="1" t="s">
        <v>52</v>
      </c>
      <c r="T34" s="1" t="s">
        <v>52</v>
      </c>
      <c r="W34" s="25" t="s">
        <v>1231</v>
      </c>
      <c r="X34" s="26">
        <v>0</v>
      </c>
      <c r="Y34" s="26">
        <v>0</v>
      </c>
      <c r="Z34" s="26">
        <v>0</v>
      </c>
      <c r="AA34" s="26">
        <v>0</v>
      </c>
      <c r="AB34" s="25" t="s">
        <v>52</v>
      </c>
    </row>
    <row r="35" spans="1:28" ht="20.100000000000001" customHeight="1" x14ac:dyDescent="0.3">
      <c r="A35" s="25" t="s">
        <v>1233</v>
      </c>
      <c r="B35" s="26">
        <v>0</v>
      </c>
      <c r="C35" s="26">
        <v>0</v>
      </c>
      <c r="D35" s="26">
        <v>0</v>
      </c>
      <c r="E35" s="26">
        <v>0</v>
      </c>
      <c r="F35" s="25" t="s">
        <v>52</v>
      </c>
      <c r="G35" s="1" t="s">
        <v>446</v>
      </c>
      <c r="H35" s="1" t="s">
        <v>1182</v>
      </c>
      <c r="I35" s="1" t="s">
        <v>1234</v>
      </c>
      <c r="J35" s="1" t="s">
        <v>52</v>
      </c>
      <c r="K35" s="1" t="s">
        <v>52</v>
      </c>
      <c r="M35" s="1" t="s">
        <v>52</v>
      </c>
      <c r="O35" s="1" t="s">
        <v>52</v>
      </c>
      <c r="P35" s="1" t="s">
        <v>52</v>
      </c>
      <c r="Q35" s="1" t="s">
        <v>52</v>
      </c>
      <c r="R35" s="1" t="s">
        <v>52</v>
      </c>
      <c r="S35" s="1" t="s">
        <v>52</v>
      </c>
      <c r="T35" s="1" t="s">
        <v>52</v>
      </c>
      <c r="W35" s="25" t="s">
        <v>1233</v>
      </c>
      <c r="X35" s="26">
        <v>0</v>
      </c>
      <c r="Y35" s="26">
        <v>0</v>
      </c>
      <c r="Z35" s="26">
        <v>0</v>
      </c>
      <c r="AA35" s="26">
        <v>0</v>
      </c>
      <c r="AB35" s="25" t="s">
        <v>52</v>
      </c>
    </row>
    <row r="36" spans="1:28" ht="20.100000000000001" customHeight="1" x14ac:dyDescent="0.3">
      <c r="A36" s="25" t="s">
        <v>1235</v>
      </c>
      <c r="B36" s="26">
        <v>0</v>
      </c>
      <c r="C36" s="26">
        <v>0</v>
      </c>
      <c r="D36" s="26">
        <v>0</v>
      </c>
      <c r="E36" s="26">
        <v>0</v>
      </c>
      <c r="F36" s="25" t="s">
        <v>52</v>
      </c>
      <c r="G36" s="1" t="s">
        <v>446</v>
      </c>
      <c r="H36" s="1" t="s">
        <v>1182</v>
      </c>
      <c r="I36" s="1" t="s">
        <v>1236</v>
      </c>
      <c r="J36" s="1" t="s">
        <v>52</v>
      </c>
      <c r="K36" s="1" t="s">
        <v>52</v>
      </c>
      <c r="M36" s="1" t="s">
        <v>52</v>
      </c>
      <c r="O36" s="1" t="s">
        <v>52</v>
      </c>
      <c r="P36" s="1" t="s">
        <v>52</v>
      </c>
      <c r="Q36" s="1" t="s">
        <v>52</v>
      </c>
      <c r="R36" s="1" t="s">
        <v>52</v>
      </c>
      <c r="S36" s="1" t="s">
        <v>52</v>
      </c>
      <c r="T36" s="1" t="s">
        <v>52</v>
      </c>
      <c r="W36" s="25" t="s">
        <v>1235</v>
      </c>
      <c r="X36" s="26">
        <v>0</v>
      </c>
      <c r="Y36" s="26">
        <v>0</v>
      </c>
      <c r="Z36" s="26">
        <v>0</v>
      </c>
      <c r="AA36" s="26">
        <v>0</v>
      </c>
      <c r="AB36" s="25" t="s">
        <v>52</v>
      </c>
    </row>
    <row r="37" spans="1:28" ht="20.100000000000001" customHeight="1" x14ac:dyDescent="0.3">
      <c r="A37" s="25" t="s">
        <v>1237</v>
      </c>
      <c r="B37" s="26">
        <v>0</v>
      </c>
      <c r="C37" s="26">
        <v>0</v>
      </c>
      <c r="D37" s="26">
        <v>0</v>
      </c>
      <c r="E37" s="26">
        <v>0</v>
      </c>
      <c r="F37" s="25" t="s">
        <v>52</v>
      </c>
      <c r="G37" s="1" t="s">
        <v>446</v>
      </c>
      <c r="H37" s="1" t="s">
        <v>1182</v>
      </c>
      <c r="I37" s="1" t="s">
        <v>1238</v>
      </c>
      <c r="J37" s="1" t="s">
        <v>52</v>
      </c>
      <c r="K37" s="1" t="s">
        <v>52</v>
      </c>
      <c r="M37" s="1" t="s">
        <v>52</v>
      </c>
      <c r="O37" s="1" t="s">
        <v>52</v>
      </c>
      <c r="P37" s="1" t="s">
        <v>52</v>
      </c>
      <c r="Q37" s="1" t="s">
        <v>52</v>
      </c>
      <c r="R37" s="1" t="s">
        <v>52</v>
      </c>
      <c r="S37" s="1" t="s">
        <v>52</v>
      </c>
      <c r="T37" s="1" t="s">
        <v>52</v>
      </c>
      <c r="W37" s="25" t="s">
        <v>1237</v>
      </c>
      <c r="X37" s="26">
        <v>0</v>
      </c>
      <c r="Y37" s="26">
        <v>0</v>
      </c>
      <c r="Z37" s="26">
        <v>0</v>
      </c>
      <c r="AA37" s="26">
        <v>0</v>
      </c>
      <c r="AB37" s="25" t="s">
        <v>52</v>
      </c>
    </row>
    <row r="38" spans="1:28" ht="20.100000000000001" customHeight="1" x14ac:dyDescent="0.3">
      <c r="A38" s="25" t="s">
        <v>1239</v>
      </c>
      <c r="B38" s="26">
        <v>0</v>
      </c>
      <c r="C38" s="26">
        <v>0</v>
      </c>
      <c r="D38" s="26">
        <v>0</v>
      </c>
      <c r="E38" s="26">
        <v>0</v>
      </c>
      <c r="F38" s="25" t="s">
        <v>52</v>
      </c>
      <c r="G38" s="1" t="s">
        <v>446</v>
      </c>
      <c r="H38" s="1" t="s">
        <v>1182</v>
      </c>
      <c r="I38" s="1" t="s">
        <v>1240</v>
      </c>
      <c r="J38" s="1" t="s">
        <v>52</v>
      </c>
      <c r="K38" s="1" t="s">
        <v>52</v>
      </c>
      <c r="M38" s="1" t="s">
        <v>52</v>
      </c>
      <c r="O38" s="1" t="s">
        <v>52</v>
      </c>
      <c r="P38" s="1" t="s">
        <v>52</v>
      </c>
      <c r="Q38" s="1" t="s">
        <v>52</v>
      </c>
      <c r="R38" s="1" t="s">
        <v>52</v>
      </c>
      <c r="S38" s="1" t="s">
        <v>52</v>
      </c>
      <c r="T38" s="1" t="s">
        <v>52</v>
      </c>
      <c r="W38" s="25" t="s">
        <v>1239</v>
      </c>
      <c r="X38" s="26">
        <v>0</v>
      </c>
      <c r="Y38" s="26">
        <v>0</v>
      </c>
      <c r="Z38" s="26">
        <v>0</v>
      </c>
      <c r="AA38" s="26">
        <v>0</v>
      </c>
      <c r="AB38" s="25" t="s">
        <v>52</v>
      </c>
    </row>
    <row r="39" spans="1:28" ht="20.100000000000001" customHeight="1" x14ac:dyDescent="0.3">
      <c r="A39" s="25" t="s">
        <v>1241</v>
      </c>
      <c r="B39" s="26">
        <v>0</v>
      </c>
      <c r="C39" s="26">
        <v>0</v>
      </c>
      <c r="D39" s="26">
        <v>0</v>
      </c>
      <c r="E39" s="26">
        <v>0</v>
      </c>
      <c r="F39" s="25" t="s">
        <v>52</v>
      </c>
      <c r="G39" s="1" t="s">
        <v>446</v>
      </c>
      <c r="H39" s="1" t="s">
        <v>1182</v>
      </c>
      <c r="I39" s="1" t="s">
        <v>1242</v>
      </c>
      <c r="J39" s="1" t="s">
        <v>52</v>
      </c>
      <c r="K39" s="1" t="s">
        <v>52</v>
      </c>
      <c r="M39" s="1" t="s">
        <v>52</v>
      </c>
      <c r="O39" s="1" t="s">
        <v>52</v>
      </c>
      <c r="P39" s="1" t="s">
        <v>52</v>
      </c>
      <c r="Q39" s="1" t="s">
        <v>52</v>
      </c>
      <c r="R39" s="1" t="s">
        <v>52</v>
      </c>
      <c r="S39" s="1" t="s">
        <v>52</v>
      </c>
      <c r="T39" s="1" t="s">
        <v>52</v>
      </c>
      <c r="W39" s="25" t="s">
        <v>1241</v>
      </c>
      <c r="X39" s="26">
        <v>0</v>
      </c>
      <c r="Y39" s="26">
        <v>0</v>
      </c>
      <c r="Z39" s="26">
        <v>0</v>
      </c>
      <c r="AA39" s="26">
        <v>0</v>
      </c>
      <c r="AB39" s="25" t="s">
        <v>52</v>
      </c>
    </row>
    <row r="40" spans="1:28" ht="20.100000000000001" customHeight="1" x14ac:dyDescent="0.3">
      <c r="A40" s="25" t="s">
        <v>1243</v>
      </c>
      <c r="B40" s="26">
        <v>0</v>
      </c>
      <c r="C40" s="26">
        <v>0</v>
      </c>
      <c r="D40" s="26">
        <v>0</v>
      </c>
      <c r="E40" s="26">
        <v>0</v>
      </c>
      <c r="F40" s="25" t="s">
        <v>52</v>
      </c>
      <c r="G40" s="1" t="s">
        <v>446</v>
      </c>
      <c r="H40" s="1" t="s">
        <v>1182</v>
      </c>
      <c r="I40" s="1" t="s">
        <v>1244</v>
      </c>
      <c r="J40" s="1" t="s">
        <v>52</v>
      </c>
      <c r="K40" s="1" t="s">
        <v>52</v>
      </c>
      <c r="M40" s="1" t="s">
        <v>52</v>
      </c>
      <c r="O40" s="1" t="s">
        <v>52</v>
      </c>
      <c r="P40" s="1" t="s">
        <v>52</v>
      </c>
      <c r="Q40" s="1" t="s">
        <v>52</v>
      </c>
      <c r="R40" s="1" t="s">
        <v>52</v>
      </c>
      <c r="S40" s="1" t="s">
        <v>52</v>
      </c>
      <c r="T40" s="1" t="s">
        <v>52</v>
      </c>
      <c r="W40" s="25" t="s">
        <v>1243</v>
      </c>
      <c r="X40" s="26">
        <v>0</v>
      </c>
      <c r="Y40" s="26">
        <v>0</v>
      </c>
      <c r="Z40" s="26">
        <v>0</v>
      </c>
      <c r="AA40" s="26">
        <v>0</v>
      </c>
      <c r="AB40" s="25" t="s">
        <v>52</v>
      </c>
    </row>
    <row r="41" spans="1:28" ht="20.100000000000001" customHeight="1" x14ac:dyDescent="0.3">
      <c r="A41" s="25" t="s">
        <v>1184</v>
      </c>
      <c r="B41" s="26">
        <v>0</v>
      </c>
      <c r="C41" s="26">
        <v>0</v>
      </c>
      <c r="D41" s="26">
        <v>0</v>
      </c>
      <c r="E41" s="26">
        <v>0</v>
      </c>
      <c r="F41" s="25" t="s">
        <v>52</v>
      </c>
      <c r="G41" s="1" t="s">
        <v>446</v>
      </c>
      <c r="H41" s="1" t="s">
        <v>1182</v>
      </c>
      <c r="I41" s="1" t="s">
        <v>1184</v>
      </c>
      <c r="J41" s="1" t="s">
        <v>52</v>
      </c>
      <c r="K41" s="1" t="s">
        <v>52</v>
      </c>
      <c r="M41" s="1" t="s">
        <v>52</v>
      </c>
      <c r="O41" s="1" t="s">
        <v>52</v>
      </c>
      <c r="P41" s="1" t="s">
        <v>52</v>
      </c>
      <c r="Q41" s="1" t="s">
        <v>52</v>
      </c>
      <c r="R41" s="1" t="s">
        <v>52</v>
      </c>
      <c r="S41" s="1" t="s">
        <v>52</v>
      </c>
      <c r="T41" s="1" t="s">
        <v>52</v>
      </c>
      <c r="W41" s="25" t="s">
        <v>1184</v>
      </c>
      <c r="X41" s="26">
        <v>0</v>
      </c>
      <c r="Y41" s="26">
        <v>0</v>
      </c>
      <c r="Z41" s="26">
        <v>0</v>
      </c>
      <c r="AA41" s="26">
        <v>0</v>
      </c>
      <c r="AB41" s="25" t="s">
        <v>52</v>
      </c>
    </row>
    <row r="42" spans="1:28" ht="20.100000000000001" customHeight="1" x14ac:dyDescent="0.3">
      <c r="A42" s="25" t="s">
        <v>1245</v>
      </c>
      <c r="B42" s="26">
        <v>0</v>
      </c>
      <c r="C42" s="26">
        <v>0</v>
      </c>
      <c r="D42" s="26">
        <v>0</v>
      </c>
      <c r="E42" s="26">
        <v>0</v>
      </c>
      <c r="F42" s="25" t="s">
        <v>52</v>
      </c>
      <c r="G42" s="1" t="s">
        <v>446</v>
      </c>
      <c r="H42" s="1" t="s">
        <v>1182</v>
      </c>
      <c r="I42" s="1" t="s">
        <v>1246</v>
      </c>
      <c r="J42" s="1" t="s">
        <v>52</v>
      </c>
      <c r="K42" s="1" t="s">
        <v>52</v>
      </c>
      <c r="M42" s="1" t="s">
        <v>52</v>
      </c>
      <c r="O42" s="1" t="s">
        <v>52</v>
      </c>
      <c r="P42" s="1" t="s">
        <v>52</v>
      </c>
      <c r="Q42" s="1" t="s">
        <v>52</v>
      </c>
      <c r="R42" s="1" t="s">
        <v>52</v>
      </c>
      <c r="S42" s="1" t="s">
        <v>52</v>
      </c>
      <c r="T42" s="1" t="s">
        <v>52</v>
      </c>
      <c r="W42" s="25" t="s">
        <v>1245</v>
      </c>
      <c r="X42" s="26">
        <v>0</v>
      </c>
      <c r="Y42" s="26">
        <v>0</v>
      </c>
      <c r="Z42" s="26">
        <v>0</v>
      </c>
      <c r="AA42" s="26">
        <v>0</v>
      </c>
      <c r="AB42" s="25" t="s">
        <v>52</v>
      </c>
    </row>
    <row r="43" spans="1:28" ht="20.100000000000001" customHeight="1" x14ac:dyDescent="0.3">
      <c r="A43" s="25" t="s">
        <v>1247</v>
      </c>
      <c r="B43" s="26">
        <v>0</v>
      </c>
      <c r="C43" s="26">
        <v>0</v>
      </c>
      <c r="D43" s="26">
        <v>0</v>
      </c>
      <c r="E43" s="26">
        <v>0</v>
      </c>
      <c r="F43" s="25" t="s">
        <v>52</v>
      </c>
      <c r="G43" s="1" t="s">
        <v>446</v>
      </c>
      <c r="H43" s="1" t="s">
        <v>1182</v>
      </c>
      <c r="I43" s="1" t="s">
        <v>1248</v>
      </c>
      <c r="J43" s="1" t="s">
        <v>52</v>
      </c>
      <c r="K43" s="1" t="s">
        <v>52</v>
      </c>
      <c r="M43" s="1" t="s">
        <v>52</v>
      </c>
      <c r="O43" s="1" t="s">
        <v>52</v>
      </c>
      <c r="P43" s="1" t="s">
        <v>52</v>
      </c>
      <c r="Q43" s="1" t="s">
        <v>52</v>
      </c>
      <c r="R43" s="1" t="s">
        <v>52</v>
      </c>
      <c r="S43" s="1" t="s">
        <v>52</v>
      </c>
      <c r="T43" s="1" t="s">
        <v>52</v>
      </c>
      <c r="W43" s="25" t="s">
        <v>1247</v>
      </c>
      <c r="X43" s="26">
        <v>0</v>
      </c>
      <c r="Y43" s="26">
        <v>0</v>
      </c>
      <c r="Z43" s="26">
        <v>0</v>
      </c>
      <c r="AA43" s="26">
        <v>0</v>
      </c>
      <c r="AB43" s="25" t="s">
        <v>52</v>
      </c>
    </row>
    <row r="44" spans="1:28" ht="20.100000000000001" customHeight="1" x14ac:dyDescent="0.3">
      <c r="A44" s="25" t="s">
        <v>1249</v>
      </c>
      <c r="B44" s="26">
        <v>0</v>
      </c>
      <c r="C44" s="26">
        <v>0</v>
      </c>
      <c r="D44" s="26">
        <v>0</v>
      </c>
      <c r="E44" s="26">
        <v>0</v>
      </c>
      <c r="F44" s="25" t="s">
        <v>52</v>
      </c>
      <c r="G44" s="1" t="s">
        <v>446</v>
      </c>
      <c r="H44" s="1" t="s">
        <v>1182</v>
      </c>
      <c r="I44" s="1" t="s">
        <v>1250</v>
      </c>
      <c r="J44" s="1" t="s">
        <v>52</v>
      </c>
      <c r="K44" s="1" t="s">
        <v>52</v>
      </c>
      <c r="M44" s="1" t="s">
        <v>52</v>
      </c>
      <c r="O44" s="1" t="s">
        <v>52</v>
      </c>
      <c r="P44" s="1" t="s">
        <v>52</v>
      </c>
      <c r="Q44" s="1" t="s">
        <v>52</v>
      </c>
      <c r="R44" s="1" t="s">
        <v>52</v>
      </c>
      <c r="S44" s="1" t="s">
        <v>52</v>
      </c>
      <c r="T44" s="1" t="s">
        <v>52</v>
      </c>
      <c r="W44" s="25" t="s">
        <v>1249</v>
      </c>
      <c r="X44" s="26">
        <v>0</v>
      </c>
      <c r="Y44" s="26">
        <v>0</v>
      </c>
      <c r="Z44" s="26">
        <v>0</v>
      </c>
      <c r="AA44" s="26">
        <v>0</v>
      </c>
      <c r="AB44" s="25" t="s">
        <v>52</v>
      </c>
    </row>
    <row r="45" spans="1:28" ht="20.100000000000001" customHeight="1" x14ac:dyDescent="0.3">
      <c r="A45" s="25" t="s">
        <v>1251</v>
      </c>
      <c r="B45" s="26">
        <v>0</v>
      </c>
      <c r="C45" s="26">
        <v>0</v>
      </c>
      <c r="D45" s="26">
        <v>0</v>
      </c>
      <c r="E45" s="26">
        <v>0</v>
      </c>
      <c r="F45" s="25" t="s">
        <v>52</v>
      </c>
      <c r="G45" s="1" t="s">
        <v>446</v>
      </c>
      <c r="H45" s="1" t="s">
        <v>1182</v>
      </c>
      <c r="I45" s="1" t="s">
        <v>1252</v>
      </c>
      <c r="J45" s="1" t="s">
        <v>52</v>
      </c>
      <c r="K45" s="1" t="s">
        <v>52</v>
      </c>
      <c r="M45" s="1" t="s">
        <v>52</v>
      </c>
      <c r="O45" s="1" t="s">
        <v>52</v>
      </c>
      <c r="P45" s="1" t="s">
        <v>52</v>
      </c>
      <c r="Q45" s="1" t="s">
        <v>52</v>
      </c>
      <c r="R45" s="1" t="s">
        <v>52</v>
      </c>
      <c r="S45" s="1" t="s">
        <v>52</v>
      </c>
      <c r="T45" s="1" t="s">
        <v>52</v>
      </c>
      <c r="W45" s="25" t="s">
        <v>1251</v>
      </c>
      <c r="X45" s="26">
        <v>0</v>
      </c>
      <c r="Y45" s="26">
        <v>0</v>
      </c>
      <c r="Z45" s="26">
        <v>0</v>
      </c>
      <c r="AA45" s="26">
        <v>0</v>
      </c>
      <c r="AB45" s="25" t="s">
        <v>52</v>
      </c>
    </row>
    <row r="46" spans="1:28" ht="20.100000000000001" customHeight="1" x14ac:dyDescent="0.3">
      <c r="A46" s="25" t="s">
        <v>1253</v>
      </c>
      <c r="B46" s="26">
        <v>0</v>
      </c>
      <c r="C46" s="26">
        <v>0</v>
      </c>
      <c r="D46" s="26">
        <v>0</v>
      </c>
      <c r="E46" s="26">
        <v>0</v>
      </c>
      <c r="F46" s="25" t="s">
        <v>52</v>
      </c>
      <c r="G46" s="1" t="s">
        <v>446</v>
      </c>
      <c r="H46" s="1" t="s">
        <v>1182</v>
      </c>
      <c r="I46" s="1" t="s">
        <v>1254</v>
      </c>
      <c r="J46" s="1" t="s">
        <v>52</v>
      </c>
      <c r="K46" s="1" t="s">
        <v>52</v>
      </c>
      <c r="M46" s="1" t="s">
        <v>52</v>
      </c>
      <c r="O46" s="1" t="s">
        <v>52</v>
      </c>
      <c r="P46" s="1" t="s">
        <v>52</v>
      </c>
      <c r="Q46" s="1" t="s">
        <v>52</v>
      </c>
      <c r="R46" s="1" t="s">
        <v>52</v>
      </c>
      <c r="S46" s="1" t="s">
        <v>52</v>
      </c>
      <c r="T46" s="1" t="s">
        <v>52</v>
      </c>
      <c r="W46" s="25" t="s">
        <v>1253</v>
      </c>
      <c r="X46" s="26">
        <v>0</v>
      </c>
      <c r="Y46" s="26">
        <v>0</v>
      </c>
      <c r="Z46" s="26">
        <v>0</v>
      </c>
      <c r="AA46" s="26">
        <v>0</v>
      </c>
      <c r="AB46" s="25" t="s">
        <v>52</v>
      </c>
    </row>
    <row r="47" spans="1:28" ht="20.100000000000001" customHeight="1" x14ac:dyDescent="0.3">
      <c r="A47" s="25" t="s">
        <v>1255</v>
      </c>
      <c r="B47" s="26">
        <v>0</v>
      </c>
      <c r="C47" s="26">
        <v>0</v>
      </c>
      <c r="D47" s="26">
        <v>0</v>
      </c>
      <c r="E47" s="26">
        <v>0</v>
      </c>
      <c r="F47" s="25" t="s">
        <v>52</v>
      </c>
      <c r="G47" s="1" t="s">
        <v>446</v>
      </c>
      <c r="H47" s="1" t="s">
        <v>1182</v>
      </c>
      <c r="I47" s="1" t="s">
        <v>1256</v>
      </c>
      <c r="J47" s="1" t="s">
        <v>52</v>
      </c>
      <c r="K47" s="1" t="s">
        <v>52</v>
      </c>
      <c r="M47" s="1" t="s">
        <v>52</v>
      </c>
      <c r="O47" s="1" t="s">
        <v>52</v>
      </c>
      <c r="P47" s="1" t="s">
        <v>52</v>
      </c>
      <c r="Q47" s="1" t="s">
        <v>52</v>
      </c>
      <c r="R47" s="1" t="s">
        <v>52</v>
      </c>
      <c r="S47" s="1" t="s">
        <v>52</v>
      </c>
      <c r="T47" s="1" t="s">
        <v>52</v>
      </c>
      <c r="W47" s="25" t="s">
        <v>1255</v>
      </c>
      <c r="X47" s="26">
        <v>0</v>
      </c>
      <c r="Y47" s="26">
        <v>0</v>
      </c>
      <c r="Z47" s="26">
        <v>0</v>
      </c>
      <c r="AA47" s="26">
        <v>0</v>
      </c>
      <c r="AB47" s="25" t="s">
        <v>52</v>
      </c>
    </row>
    <row r="48" spans="1:28" ht="20.100000000000001" customHeight="1" x14ac:dyDescent="0.3">
      <c r="A48" s="25" t="s">
        <v>1184</v>
      </c>
      <c r="B48" s="26">
        <v>0</v>
      </c>
      <c r="C48" s="26">
        <v>0</v>
      </c>
      <c r="D48" s="26">
        <v>0</v>
      </c>
      <c r="E48" s="26">
        <v>0</v>
      </c>
      <c r="F48" s="25" t="s">
        <v>52</v>
      </c>
      <c r="G48" s="1" t="s">
        <v>446</v>
      </c>
      <c r="H48" s="1" t="s">
        <v>1182</v>
      </c>
      <c r="I48" s="1" t="s">
        <v>1184</v>
      </c>
      <c r="J48" s="1" t="s">
        <v>52</v>
      </c>
      <c r="K48" s="1" t="s">
        <v>52</v>
      </c>
      <c r="M48" s="1" t="s">
        <v>52</v>
      </c>
      <c r="O48" s="1" t="s">
        <v>52</v>
      </c>
      <c r="P48" s="1" t="s">
        <v>52</v>
      </c>
      <c r="Q48" s="1" t="s">
        <v>52</v>
      </c>
      <c r="R48" s="1" t="s">
        <v>52</v>
      </c>
      <c r="S48" s="1" t="s">
        <v>52</v>
      </c>
      <c r="T48" s="1" t="s">
        <v>52</v>
      </c>
      <c r="W48" s="25" t="s">
        <v>1184</v>
      </c>
      <c r="X48" s="26">
        <v>0</v>
      </c>
      <c r="Y48" s="26">
        <v>0</v>
      </c>
      <c r="Z48" s="26">
        <v>0</v>
      </c>
      <c r="AA48" s="26">
        <v>0</v>
      </c>
      <c r="AB48" s="25" t="s">
        <v>52</v>
      </c>
    </row>
    <row r="49" spans="1:28" ht="20.100000000000001" customHeight="1" x14ac:dyDescent="0.3">
      <c r="A49" s="25" t="s">
        <v>1257</v>
      </c>
      <c r="B49" s="26">
        <v>0</v>
      </c>
      <c r="C49" s="26">
        <v>0</v>
      </c>
      <c r="D49" s="26">
        <v>0</v>
      </c>
      <c r="E49" s="26">
        <v>0</v>
      </c>
      <c r="F49" s="25" t="s">
        <v>52</v>
      </c>
      <c r="G49" s="1" t="s">
        <v>446</v>
      </c>
      <c r="H49" s="1" t="s">
        <v>1182</v>
      </c>
      <c r="I49" s="1" t="s">
        <v>1258</v>
      </c>
      <c r="J49" s="1" t="s">
        <v>52</v>
      </c>
      <c r="K49" s="1" t="s">
        <v>52</v>
      </c>
      <c r="M49" s="1" t="s">
        <v>52</v>
      </c>
      <c r="O49" s="1" t="s">
        <v>52</v>
      </c>
      <c r="P49" s="1" t="s">
        <v>52</v>
      </c>
      <c r="Q49" s="1" t="s">
        <v>52</v>
      </c>
      <c r="R49" s="1" t="s">
        <v>52</v>
      </c>
      <c r="S49" s="1" t="s">
        <v>52</v>
      </c>
      <c r="T49" s="1" t="s">
        <v>52</v>
      </c>
      <c r="W49" s="25" t="s">
        <v>1257</v>
      </c>
      <c r="X49" s="26">
        <v>0</v>
      </c>
      <c r="Y49" s="26">
        <v>0</v>
      </c>
      <c r="Z49" s="26">
        <v>0</v>
      </c>
      <c r="AA49" s="26">
        <v>0</v>
      </c>
      <c r="AB49" s="25" t="s">
        <v>52</v>
      </c>
    </row>
    <row r="50" spans="1:28" ht="20.100000000000001" customHeight="1" x14ac:dyDescent="0.3">
      <c r="A50" s="25" t="s">
        <v>1259</v>
      </c>
      <c r="B50" s="26">
        <v>0</v>
      </c>
      <c r="C50" s="26">
        <v>0</v>
      </c>
      <c r="D50" s="26">
        <v>0</v>
      </c>
      <c r="E50" s="26">
        <v>0</v>
      </c>
      <c r="F50" s="25" t="s">
        <v>52</v>
      </c>
      <c r="G50" s="1" t="s">
        <v>446</v>
      </c>
      <c r="H50" s="1" t="s">
        <v>1182</v>
      </c>
      <c r="I50" s="1" t="s">
        <v>1260</v>
      </c>
      <c r="J50" s="1" t="s">
        <v>52</v>
      </c>
      <c r="K50" s="1" t="s">
        <v>52</v>
      </c>
      <c r="M50" s="1" t="s">
        <v>52</v>
      </c>
      <c r="O50" s="1" t="s">
        <v>52</v>
      </c>
      <c r="P50" s="1" t="s">
        <v>52</v>
      </c>
      <c r="Q50" s="1" t="s">
        <v>52</v>
      </c>
      <c r="R50" s="1" t="s">
        <v>52</v>
      </c>
      <c r="S50" s="1" t="s">
        <v>52</v>
      </c>
      <c r="T50" s="1" t="s">
        <v>52</v>
      </c>
      <c r="W50" s="25" t="s">
        <v>1259</v>
      </c>
      <c r="X50" s="26">
        <v>0</v>
      </c>
      <c r="Y50" s="26">
        <v>0</v>
      </c>
      <c r="Z50" s="26">
        <v>0</v>
      </c>
      <c r="AA50" s="26">
        <v>0</v>
      </c>
      <c r="AB50" s="25" t="s">
        <v>52</v>
      </c>
    </row>
    <row r="51" spans="1:28" ht="20.100000000000001" customHeight="1" x14ac:dyDescent="0.3">
      <c r="A51" s="25" t="s">
        <v>1261</v>
      </c>
      <c r="B51" s="26">
        <v>0</v>
      </c>
      <c r="C51" s="26">
        <v>0</v>
      </c>
      <c r="D51" s="26">
        <v>0</v>
      </c>
      <c r="E51" s="26">
        <v>0</v>
      </c>
      <c r="F51" s="25" t="s">
        <v>52</v>
      </c>
      <c r="G51" s="1" t="s">
        <v>446</v>
      </c>
      <c r="H51" s="1" t="s">
        <v>1182</v>
      </c>
      <c r="I51" s="1" t="s">
        <v>1262</v>
      </c>
      <c r="J51" s="1" t="s">
        <v>52</v>
      </c>
      <c r="K51" s="1" t="s">
        <v>52</v>
      </c>
      <c r="M51" s="1" t="s">
        <v>52</v>
      </c>
      <c r="O51" s="1" t="s">
        <v>52</v>
      </c>
      <c r="P51" s="1" t="s">
        <v>52</v>
      </c>
      <c r="Q51" s="1" t="s">
        <v>52</v>
      </c>
      <c r="R51" s="1" t="s">
        <v>52</v>
      </c>
      <c r="S51" s="1" t="s">
        <v>52</v>
      </c>
      <c r="T51" s="1" t="s">
        <v>52</v>
      </c>
      <c r="W51" s="25" t="s">
        <v>1261</v>
      </c>
      <c r="X51" s="26">
        <v>0</v>
      </c>
      <c r="Y51" s="26">
        <v>0</v>
      </c>
      <c r="Z51" s="26">
        <v>0</v>
      </c>
      <c r="AA51" s="26">
        <v>0</v>
      </c>
      <c r="AB51" s="25" t="s">
        <v>52</v>
      </c>
    </row>
    <row r="52" spans="1:28" ht="20.100000000000001" customHeight="1" x14ac:dyDescent="0.3">
      <c r="A52" s="25" t="s">
        <v>1263</v>
      </c>
      <c r="B52" s="26">
        <v>0</v>
      </c>
      <c r="C52" s="26">
        <v>0</v>
      </c>
      <c r="D52" s="26"/>
      <c r="E52" s="26"/>
      <c r="F52" s="25" t="s">
        <v>52</v>
      </c>
      <c r="G52" s="1" t="s">
        <v>446</v>
      </c>
      <c r="H52" s="1" t="s">
        <v>1182</v>
      </c>
      <c r="I52" s="1" t="s">
        <v>1264</v>
      </c>
      <c r="J52" s="1" t="s">
        <v>52</v>
      </c>
      <c r="K52" s="1" t="s">
        <v>52</v>
      </c>
      <c r="M52" s="1" t="s">
        <v>52</v>
      </c>
      <c r="O52" s="1" t="s">
        <v>52</v>
      </c>
      <c r="P52" s="1" t="s">
        <v>52</v>
      </c>
      <c r="Q52" s="1" t="s">
        <v>52</v>
      </c>
      <c r="R52" s="1" t="s">
        <v>52</v>
      </c>
      <c r="S52" s="1" t="s">
        <v>52</v>
      </c>
      <c r="T52" s="1" t="s">
        <v>52</v>
      </c>
      <c r="W52" s="25" t="s">
        <v>1263</v>
      </c>
      <c r="X52" s="26">
        <v>0</v>
      </c>
      <c r="Y52" s="26">
        <v>0</v>
      </c>
      <c r="Z52" s="26"/>
      <c r="AA52" s="26"/>
      <c r="AB52" s="25" t="s">
        <v>52</v>
      </c>
    </row>
    <row r="53" spans="1:28" ht="20.100000000000001" customHeight="1" x14ac:dyDescent="0.3">
      <c r="A53" s="25" t="s">
        <v>1265</v>
      </c>
      <c r="B53" s="26">
        <v>0</v>
      </c>
      <c r="C53" s="26">
        <v>0</v>
      </c>
      <c r="D53" s="26"/>
      <c r="E53" s="26"/>
      <c r="F53" s="25" t="s">
        <v>52</v>
      </c>
      <c r="G53" s="1" t="s">
        <v>446</v>
      </c>
      <c r="H53" s="1" t="s">
        <v>1182</v>
      </c>
      <c r="I53" s="1" t="s">
        <v>1266</v>
      </c>
      <c r="J53" s="1" t="s">
        <v>52</v>
      </c>
      <c r="K53" s="1" t="s">
        <v>52</v>
      </c>
      <c r="M53" s="1" t="s">
        <v>52</v>
      </c>
      <c r="O53" s="1" t="s">
        <v>52</v>
      </c>
      <c r="P53" s="1" t="s">
        <v>52</v>
      </c>
      <c r="Q53" s="1" t="s">
        <v>52</v>
      </c>
      <c r="R53" s="1" t="s">
        <v>52</v>
      </c>
      <c r="S53" s="1" t="s">
        <v>52</v>
      </c>
      <c r="T53" s="1" t="s">
        <v>52</v>
      </c>
      <c r="W53" s="25" t="s">
        <v>1265</v>
      </c>
      <c r="X53" s="26">
        <v>0</v>
      </c>
      <c r="Y53" s="26">
        <v>0</v>
      </c>
      <c r="Z53" s="26"/>
      <c r="AA53" s="26"/>
      <c r="AB53" s="25" t="s">
        <v>52</v>
      </c>
    </row>
    <row r="54" spans="1:28" ht="20.100000000000001" customHeight="1" x14ac:dyDescent="0.3">
      <c r="A54" s="25" t="s">
        <v>1267</v>
      </c>
      <c r="B54" s="26">
        <v>0</v>
      </c>
      <c r="C54" s="26">
        <v>0</v>
      </c>
      <c r="D54" s="26"/>
      <c r="E54" s="26"/>
      <c r="F54" s="25" t="s">
        <v>52</v>
      </c>
      <c r="G54" s="1" t="s">
        <v>446</v>
      </c>
      <c r="H54" s="1" t="s">
        <v>1182</v>
      </c>
      <c r="I54" s="1" t="s">
        <v>1268</v>
      </c>
      <c r="J54" s="1" t="s">
        <v>52</v>
      </c>
      <c r="K54" s="1" t="s">
        <v>52</v>
      </c>
      <c r="M54" s="1" t="s">
        <v>52</v>
      </c>
      <c r="O54" s="1" t="s">
        <v>52</v>
      </c>
      <c r="P54" s="1" t="s">
        <v>52</v>
      </c>
      <c r="Q54" s="1" t="s">
        <v>52</v>
      </c>
      <c r="R54" s="1" t="s">
        <v>52</v>
      </c>
      <c r="S54" s="1" t="s">
        <v>52</v>
      </c>
      <c r="T54" s="1" t="s">
        <v>52</v>
      </c>
      <c r="W54" s="25" t="s">
        <v>1267</v>
      </c>
      <c r="X54" s="26">
        <v>0</v>
      </c>
      <c r="Y54" s="26">
        <v>0</v>
      </c>
      <c r="Z54" s="26"/>
      <c r="AA54" s="26"/>
      <c r="AB54" s="25" t="s">
        <v>52</v>
      </c>
    </row>
    <row r="55" spans="1:28" ht="20.100000000000001" customHeight="1" x14ac:dyDescent="0.3">
      <c r="A55" s="25" t="s">
        <v>1269</v>
      </c>
      <c r="B55" s="26">
        <v>0</v>
      </c>
      <c r="C55" s="26">
        <v>0</v>
      </c>
      <c r="D55" s="26"/>
      <c r="E55" s="26"/>
      <c r="F55" s="25" t="s">
        <v>52</v>
      </c>
      <c r="G55" s="1" t="s">
        <v>446</v>
      </c>
      <c r="H55" s="1" t="s">
        <v>1182</v>
      </c>
      <c r="I55" s="1" t="s">
        <v>1270</v>
      </c>
      <c r="J55" s="1" t="s">
        <v>52</v>
      </c>
      <c r="K55" s="1" t="s">
        <v>52</v>
      </c>
      <c r="M55" s="1" t="s">
        <v>52</v>
      </c>
      <c r="O55" s="1" t="s">
        <v>52</v>
      </c>
      <c r="P55" s="1" t="s">
        <v>52</v>
      </c>
      <c r="Q55" s="1" t="s">
        <v>52</v>
      </c>
      <c r="R55" s="1" t="s">
        <v>52</v>
      </c>
      <c r="S55" s="1" t="s">
        <v>52</v>
      </c>
      <c r="T55" s="1" t="s">
        <v>52</v>
      </c>
      <c r="W55" s="25" t="s">
        <v>1269</v>
      </c>
      <c r="X55" s="26">
        <v>0</v>
      </c>
      <c r="Y55" s="26">
        <v>0</v>
      </c>
      <c r="Z55" s="26"/>
      <c r="AA55" s="26"/>
      <c r="AB55" s="25" t="s">
        <v>52</v>
      </c>
    </row>
    <row r="56" spans="1:28" ht="20.100000000000001" customHeight="1" x14ac:dyDescent="0.3">
      <c r="A56" s="25" t="s">
        <v>1184</v>
      </c>
      <c r="B56" s="26">
        <v>0</v>
      </c>
      <c r="C56" s="26">
        <v>0</v>
      </c>
      <c r="D56" s="26">
        <v>0</v>
      </c>
      <c r="E56" s="26">
        <v>0</v>
      </c>
      <c r="F56" s="25" t="s">
        <v>52</v>
      </c>
      <c r="G56" s="1" t="s">
        <v>446</v>
      </c>
      <c r="H56" s="1" t="s">
        <v>1182</v>
      </c>
      <c r="I56" s="1" t="s">
        <v>52</v>
      </c>
      <c r="J56" s="1" t="s">
        <v>52</v>
      </c>
      <c r="K56" s="1" t="s">
        <v>52</v>
      </c>
      <c r="M56" s="1" t="s">
        <v>52</v>
      </c>
      <c r="O56" s="1" t="s">
        <v>52</v>
      </c>
      <c r="P56" s="1" t="s">
        <v>52</v>
      </c>
      <c r="Q56" s="1" t="s">
        <v>52</v>
      </c>
      <c r="R56" s="1" t="s">
        <v>52</v>
      </c>
      <c r="S56" s="1" t="s">
        <v>52</v>
      </c>
      <c r="T56" s="1" t="s">
        <v>52</v>
      </c>
      <c r="W56" s="25" t="s">
        <v>1184</v>
      </c>
      <c r="X56" s="26">
        <v>0</v>
      </c>
      <c r="Y56" s="26">
        <v>0</v>
      </c>
      <c r="Z56" s="26">
        <v>0</v>
      </c>
      <c r="AA56" s="26">
        <v>0</v>
      </c>
      <c r="AB56" s="25" t="s">
        <v>52</v>
      </c>
    </row>
    <row r="57" spans="1:28" ht="20.100000000000001" customHeight="1" x14ac:dyDescent="0.3">
      <c r="A57" s="25" t="s">
        <v>1271</v>
      </c>
      <c r="B57" s="26">
        <v>0</v>
      </c>
      <c r="C57" s="26">
        <v>0</v>
      </c>
      <c r="D57" s="26">
        <v>0</v>
      </c>
      <c r="E57" s="26">
        <v>0</v>
      </c>
      <c r="F57" s="25" t="s">
        <v>52</v>
      </c>
      <c r="G57" s="1" t="s">
        <v>446</v>
      </c>
      <c r="H57" s="1" t="s">
        <v>1182</v>
      </c>
      <c r="I57" s="1" t="s">
        <v>1272</v>
      </c>
      <c r="J57" s="1" t="s">
        <v>52</v>
      </c>
      <c r="K57" s="1" t="s">
        <v>52</v>
      </c>
      <c r="M57" s="1" t="s">
        <v>52</v>
      </c>
      <c r="O57" s="1" t="s">
        <v>52</v>
      </c>
      <c r="P57" s="1" t="s">
        <v>52</v>
      </c>
      <c r="Q57" s="1" t="s">
        <v>52</v>
      </c>
      <c r="R57" s="1" t="s">
        <v>52</v>
      </c>
      <c r="S57" s="1" t="s">
        <v>52</v>
      </c>
      <c r="T57" s="1" t="s">
        <v>52</v>
      </c>
      <c r="W57" s="25" t="s">
        <v>1271</v>
      </c>
      <c r="X57" s="26">
        <v>0</v>
      </c>
      <c r="Y57" s="26">
        <v>0</v>
      </c>
      <c r="Z57" s="26">
        <v>0</v>
      </c>
      <c r="AA57" s="26">
        <v>0</v>
      </c>
      <c r="AB57" s="25" t="s">
        <v>52</v>
      </c>
    </row>
    <row r="58" spans="1:28" ht="20.100000000000001" customHeight="1" x14ac:dyDescent="0.3">
      <c r="A58" s="25" t="s">
        <v>1193</v>
      </c>
      <c r="B58" s="26">
        <v>0</v>
      </c>
      <c r="C58" s="26">
        <v>0</v>
      </c>
      <c r="D58" s="26">
        <v>0</v>
      </c>
      <c r="E58" s="26">
        <v>0</v>
      </c>
      <c r="F58" s="25" t="s">
        <v>52</v>
      </c>
      <c r="G58" s="1" t="s">
        <v>446</v>
      </c>
      <c r="H58" s="1" t="s">
        <v>1182</v>
      </c>
      <c r="I58" s="1" t="s">
        <v>1194</v>
      </c>
      <c r="J58" s="1" t="s">
        <v>52</v>
      </c>
      <c r="K58" s="1" t="s">
        <v>52</v>
      </c>
      <c r="M58" s="1" t="s">
        <v>52</v>
      </c>
      <c r="O58" s="1" t="s">
        <v>52</v>
      </c>
      <c r="P58" s="1" t="s">
        <v>52</v>
      </c>
      <c r="Q58" s="1" t="s">
        <v>52</v>
      </c>
      <c r="R58" s="1" t="s">
        <v>52</v>
      </c>
      <c r="S58" s="1" t="s">
        <v>52</v>
      </c>
      <c r="T58" s="1" t="s">
        <v>52</v>
      </c>
      <c r="W58" s="25" t="s">
        <v>1193</v>
      </c>
      <c r="X58" s="26">
        <v>0</v>
      </c>
      <c r="Y58" s="26">
        <v>0</v>
      </c>
      <c r="Z58" s="26">
        <v>0</v>
      </c>
      <c r="AA58" s="26">
        <v>0</v>
      </c>
      <c r="AB58" s="25" t="s">
        <v>52</v>
      </c>
    </row>
    <row r="59" spans="1:28" ht="20.100000000000001" customHeight="1" x14ac:dyDescent="0.3">
      <c r="A59" s="25" t="s">
        <v>1195</v>
      </c>
      <c r="B59" s="26">
        <v>0</v>
      </c>
      <c r="C59" s="26">
        <v>0</v>
      </c>
      <c r="D59" s="26">
        <v>0</v>
      </c>
      <c r="E59" s="26">
        <v>0</v>
      </c>
      <c r="F59" s="25" t="s">
        <v>52</v>
      </c>
      <c r="G59" s="1" t="s">
        <v>446</v>
      </c>
      <c r="H59" s="1" t="s">
        <v>1182</v>
      </c>
      <c r="I59" s="1" t="s">
        <v>1196</v>
      </c>
      <c r="J59" s="1" t="s">
        <v>52</v>
      </c>
      <c r="K59" s="1" t="s">
        <v>52</v>
      </c>
      <c r="M59" s="1" t="s">
        <v>52</v>
      </c>
      <c r="O59" s="1" t="s">
        <v>52</v>
      </c>
      <c r="P59" s="1" t="s">
        <v>52</v>
      </c>
      <c r="Q59" s="1" t="s">
        <v>52</v>
      </c>
      <c r="R59" s="1" t="s">
        <v>52</v>
      </c>
      <c r="S59" s="1" t="s">
        <v>52</v>
      </c>
      <c r="T59" s="1" t="s">
        <v>52</v>
      </c>
      <c r="W59" s="25" t="s">
        <v>1195</v>
      </c>
      <c r="X59" s="26">
        <v>0</v>
      </c>
      <c r="Y59" s="26">
        <v>0</v>
      </c>
      <c r="Z59" s="26">
        <v>0</v>
      </c>
      <c r="AA59" s="26">
        <v>0</v>
      </c>
      <c r="AB59" s="25" t="s">
        <v>52</v>
      </c>
    </row>
    <row r="60" spans="1:28" ht="20.100000000000001" customHeight="1" x14ac:dyDescent="0.3">
      <c r="A60" s="25" t="s">
        <v>1197</v>
      </c>
      <c r="B60" s="26">
        <v>0</v>
      </c>
      <c r="C60" s="26">
        <v>0</v>
      </c>
      <c r="D60" s="26">
        <v>0</v>
      </c>
      <c r="E60" s="26">
        <v>0</v>
      </c>
      <c r="F60" s="25" t="s">
        <v>52</v>
      </c>
      <c r="G60" s="1" t="s">
        <v>446</v>
      </c>
      <c r="H60" s="1" t="s">
        <v>1182</v>
      </c>
      <c r="I60" s="1" t="s">
        <v>1198</v>
      </c>
      <c r="J60" s="1" t="s">
        <v>52</v>
      </c>
      <c r="K60" s="1" t="s">
        <v>52</v>
      </c>
      <c r="M60" s="1" t="s">
        <v>52</v>
      </c>
      <c r="O60" s="1" t="s">
        <v>52</v>
      </c>
      <c r="P60" s="1" t="s">
        <v>52</v>
      </c>
      <c r="Q60" s="1" t="s">
        <v>52</v>
      </c>
      <c r="R60" s="1" t="s">
        <v>52</v>
      </c>
      <c r="S60" s="1" t="s">
        <v>52</v>
      </c>
      <c r="T60" s="1" t="s">
        <v>52</v>
      </c>
      <c r="W60" s="25" t="s">
        <v>1197</v>
      </c>
      <c r="X60" s="26">
        <v>0</v>
      </c>
      <c r="Y60" s="26">
        <v>0</v>
      </c>
      <c r="Z60" s="26">
        <v>0</v>
      </c>
      <c r="AA60" s="26">
        <v>0</v>
      </c>
      <c r="AB60" s="25" t="s">
        <v>52</v>
      </c>
    </row>
    <row r="61" spans="1:28" ht="20.100000000000001" customHeight="1" x14ac:dyDescent="0.3">
      <c r="A61" s="25" t="s">
        <v>1199</v>
      </c>
      <c r="B61" s="26">
        <v>0</v>
      </c>
      <c r="C61" s="26">
        <v>0</v>
      </c>
      <c r="D61" s="26">
        <v>0</v>
      </c>
      <c r="E61" s="26">
        <v>0</v>
      </c>
      <c r="F61" s="25" t="s">
        <v>52</v>
      </c>
      <c r="G61" s="1" t="s">
        <v>446</v>
      </c>
      <c r="H61" s="1" t="s">
        <v>1182</v>
      </c>
      <c r="I61" s="1" t="s">
        <v>1200</v>
      </c>
      <c r="J61" s="1" t="s">
        <v>52</v>
      </c>
      <c r="K61" s="1" t="s">
        <v>52</v>
      </c>
      <c r="M61" s="1" t="s">
        <v>52</v>
      </c>
      <c r="O61" s="1" t="s">
        <v>52</v>
      </c>
      <c r="P61" s="1" t="s">
        <v>52</v>
      </c>
      <c r="Q61" s="1" t="s">
        <v>52</v>
      </c>
      <c r="R61" s="1" t="s">
        <v>52</v>
      </c>
      <c r="S61" s="1" t="s">
        <v>52</v>
      </c>
      <c r="T61" s="1" t="s">
        <v>52</v>
      </c>
      <c r="W61" s="25" t="s">
        <v>1199</v>
      </c>
      <c r="X61" s="26">
        <v>0</v>
      </c>
      <c r="Y61" s="26">
        <v>0</v>
      </c>
      <c r="Z61" s="26">
        <v>0</v>
      </c>
      <c r="AA61" s="26">
        <v>0</v>
      </c>
      <c r="AB61" s="25" t="s">
        <v>52</v>
      </c>
    </row>
    <row r="62" spans="1:28" ht="20.100000000000001" customHeight="1" x14ac:dyDescent="0.3">
      <c r="A62" s="25" t="s">
        <v>1201</v>
      </c>
      <c r="B62" s="26">
        <v>0</v>
      </c>
      <c r="C62" s="26">
        <v>0</v>
      </c>
      <c r="D62" s="26">
        <v>0</v>
      </c>
      <c r="E62" s="26">
        <v>0</v>
      </c>
      <c r="F62" s="25" t="s">
        <v>52</v>
      </c>
      <c r="G62" s="1" t="s">
        <v>446</v>
      </c>
      <c r="H62" s="1" t="s">
        <v>1182</v>
      </c>
      <c r="I62" s="1" t="s">
        <v>1202</v>
      </c>
      <c r="J62" s="1" t="s">
        <v>52</v>
      </c>
      <c r="K62" s="1" t="s">
        <v>52</v>
      </c>
      <c r="M62" s="1" t="s">
        <v>52</v>
      </c>
      <c r="O62" s="1" t="s">
        <v>52</v>
      </c>
      <c r="P62" s="1" t="s">
        <v>52</v>
      </c>
      <c r="Q62" s="1" t="s">
        <v>52</v>
      </c>
      <c r="R62" s="1" t="s">
        <v>52</v>
      </c>
      <c r="S62" s="1" t="s">
        <v>52</v>
      </c>
      <c r="T62" s="1" t="s">
        <v>52</v>
      </c>
      <c r="W62" s="25" t="s">
        <v>1201</v>
      </c>
      <c r="X62" s="26">
        <v>0</v>
      </c>
      <c r="Y62" s="26">
        <v>0</v>
      </c>
      <c r="Z62" s="26">
        <v>0</v>
      </c>
      <c r="AA62" s="26">
        <v>0</v>
      </c>
      <c r="AB62" s="25" t="s">
        <v>52</v>
      </c>
    </row>
    <row r="63" spans="1:28" ht="20.100000000000001" customHeight="1" x14ac:dyDescent="0.3">
      <c r="A63" s="25" t="s">
        <v>1203</v>
      </c>
      <c r="B63" s="26">
        <v>0</v>
      </c>
      <c r="C63" s="26">
        <v>0</v>
      </c>
      <c r="D63" s="26">
        <v>0</v>
      </c>
      <c r="E63" s="26">
        <v>0</v>
      </c>
      <c r="F63" s="25" t="s">
        <v>52</v>
      </c>
      <c r="G63" s="1" t="s">
        <v>446</v>
      </c>
      <c r="H63" s="1" t="s">
        <v>1182</v>
      </c>
      <c r="I63" s="1" t="s">
        <v>1204</v>
      </c>
      <c r="J63" s="1" t="s">
        <v>52</v>
      </c>
      <c r="K63" s="1" t="s">
        <v>52</v>
      </c>
      <c r="M63" s="1" t="s">
        <v>52</v>
      </c>
      <c r="O63" s="1" t="s">
        <v>52</v>
      </c>
      <c r="P63" s="1" t="s">
        <v>52</v>
      </c>
      <c r="Q63" s="1" t="s">
        <v>52</v>
      </c>
      <c r="R63" s="1" t="s">
        <v>52</v>
      </c>
      <c r="S63" s="1" t="s">
        <v>52</v>
      </c>
      <c r="T63" s="1" t="s">
        <v>52</v>
      </c>
      <c r="W63" s="25" t="s">
        <v>1203</v>
      </c>
      <c r="X63" s="26">
        <v>0</v>
      </c>
      <c r="Y63" s="26">
        <v>0</v>
      </c>
      <c r="Z63" s="26">
        <v>0</v>
      </c>
      <c r="AA63" s="26">
        <v>0</v>
      </c>
      <c r="AB63" s="25" t="s">
        <v>52</v>
      </c>
    </row>
    <row r="64" spans="1:28" ht="20.100000000000001" customHeight="1" x14ac:dyDescent="0.3">
      <c r="A64" s="25" t="s">
        <v>1205</v>
      </c>
      <c r="B64" s="26">
        <v>0</v>
      </c>
      <c r="C64" s="26">
        <v>0</v>
      </c>
      <c r="D64" s="26">
        <v>0</v>
      </c>
      <c r="E64" s="26">
        <v>0</v>
      </c>
      <c r="F64" s="25" t="s">
        <v>52</v>
      </c>
      <c r="G64" s="1" t="s">
        <v>446</v>
      </c>
      <c r="H64" s="1" t="s">
        <v>1182</v>
      </c>
      <c r="I64" s="1" t="s">
        <v>1206</v>
      </c>
      <c r="J64" s="1" t="s">
        <v>52</v>
      </c>
      <c r="K64" s="1" t="s">
        <v>52</v>
      </c>
      <c r="M64" s="1" t="s">
        <v>52</v>
      </c>
      <c r="O64" s="1" t="s">
        <v>52</v>
      </c>
      <c r="P64" s="1" t="s">
        <v>52</v>
      </c>
      <c r="Q64" s="1" t="s">
        <v>52</v>
      </c>
      <c r="R64" s="1" t="s">
        <v>52</v>
      </c>
      <c r="S64" s="1" t="s">
        <v>52</v>
      </c>
      <c r="T64" s="1" t="s">
        <v>52</v>
      </c>
      <c r="W64" s="25" t="s">
        <v>1205</v>
      </c>
      <c r="X64" s="26">
        <v>0</v>
      </c>
      <c r="Y64" s="26">
        <v>0</v>
      </c>
      <c r="Z64" s="26">
        <v>0</v>
      </c>
      <c r="AA64" s="26">
        <v>0</v>
      </c>
      <c r="AB64" s="25" t="s">
        <v>52</v>
      </c>
    </row>
    <row r="65" spans="1:28" ht="20.100000000000001" customHeight="1" x14ac:dyDescent="0.3">
      <c r="A65" s="25" t="s">
        <v>1207</v>
      </c>
      <c r="B65" s="26">
        <v>0</v>
      </c>
      <c r="C65" s="26">
        <v>0</v>
      </c>
      <c r="D65" s="26">
        <v>0</v>
      </c>
      <c r="E65" s="26">
        <v>0</v>
      </c>
      <c r="F65" s="25" t="s">
        <v>52</v>
      </c>
      <c r="G65" s="1" t="s">
        <v>446</v>
      </c>
      <c r="H65" s="1" t="s">
        <v>1182</v>
      </c>
      <c r="I65" s="1" t="s">
        <v>1208</v>
      </c>
      <c r="J65" s="1" t="s">
        <v>52</v>
      </c>
      <c r="K65" s="1" t="s">
        <v>52</v>
      </c>
      <c r="M65" s="1" t="s">
        <v>52</v>
      </c>
      <c r="O65" s="1" t="s">
        <v>52</v>
      </c>
      <c r="P65" s="1" t="s">
        <v>52</v>
      </c>
      <c r="Q65" s="1" t="s">
        <v>52</v>
      </c>
      <c r="R65" s="1" t="s">
        <v>52</v>
      </c>
      <c r="S65" s="1" t="s">
        <v>52</v>
      </c>
      <c r="T65" s="1" t="s">
        <v>52</v>
      </c>
      <c r="W65" s="25" t="s">
        <v>1207</v>
      </c>
      <c r="X65" s="26">
        <v>0</v>
      </c>
      <c r="Y65" s="26">
        <v>0</v>
      </c>
      <c r="Z65" s="26">
        <v>0</v>
      </c>
      <c r="AA65" s="26">
        <v>0</v>
      </c>
      <c r="AB65" s="25" t="s">
        <v>52</v>
      </c>
    </row>
    <row r="66" spans="1:28" ht="20.100000000000001" customHeight="1" x14ac:dyDescent="0.3">
      <c r="A66" s="25" t="s">
        <v>1209</v>
      </c>
      <c r="B66" s="26">
        <v>0</v>
      </c>
      <c r="C66" s="26">
        <v>0</v>
      </c>
      <c r="D66" s="26">
        <v>0</v>
      </c>
      <c r="E66" s="26">
        <v>0</v>
      </c>
      <c r="F66" s="25" t="s">
        <v>52</v>
      </c>
      <c r="G66" s="1" t="s">
        <v>446</v>
      </c>
      <c r="H66" s="1" t="s">
        <v>1182</v>
      </c>
      <c r="I66" s="1" t="s">
        <v>1210</v>
      </c>
      <c r="J66" s="1" t="s">
        <v>52</v>
      </c>
      <c r="K66" s="1" t="s">
        <v>52</v>
      </c>
      <c r="M66" s="1" t="s">
        <v>52</v>
      </c>
      <c r="O66" s="1" t="s">
        <v>52</v>
      </c>
      <c r="P66" s="1" t="s">
        <v>52</v>
      </c>
      <c r="Q66" s="1" t="s">
        <v>52</v>
      </c>
      <c r="R66" s="1" t="s">
        <v>52</v>
      </c>
      <c r="S66" s="1" t="s">
        <v>52</v>
      </c>
      <c r="T66" s="1" t="s">
        <v>52</v>
      </c>
      <c r="W66" s="25" t="s">
        <v>1209</v>
      </c>
      <c r="X66" s="26">
        <v>0</v>
      </c>
      <c r="Y66" s="26">
        <v>0</v>
      </c>
      <c r="Z66" s="26">
        <v>0</v>
      </c>
      <c r="AA66" s="26">
        <v>0</v>
      </c>
      <c r="AB66" s="25" t="s">
        <v>52</v>
      </c>
    </row>
    <row r="67" spans="1:28" ht="20.100000000000001" customHeight="1" x14ac:dyDescent="0.3">
      <c r="A67" s="25" t="s">
        <v>1211</v>
      </c>
      <c r="B67" s="26">
        <v>0</v>
      </c>
      <c r="C67" s="26">
        <v>0</v>
      </c>
      <c r="D67" s="26">
        <v>0</v>
      </c>
      <c r="E67" s="26">
        <v>0</v>
      </c>
      <c r="F67" s="25" t="s">
        <v>52</v>
      </c>
      <c r="G67" s="1" t="s">
        <v>446</v>
      </c>
      <c r="H67" s="1" t="s">
        <v>1182</v>
      </c>
      <c r="I67" s="1" t="s">
        <v>1212</v>
      </c>
      <c r="J67" s="1" t="s">
        <v>52</v>
      </c>
      <c r="K67" s="1" t="s">
        <v>52</v>
      </c>
      <c r="M67" s="1" t="s">
        <v>52</v>
      </c>
      <c r="O67" s="1" t="s">
        <v>52</v>
      </c>
      <c r="P67" s="1" t="s">
        <v>52</v>
      </c>
      <c r="Q67" s="1" t="s">
        <v>52</v>
      </c>
      <c r="R67" s="1" t="s">
        <v>52</v>
      </c>
      <c r="S67" s="1" t="s">
        <v>52</v>
      </c>
      <c r="T67" s="1" t="s">
        <v>52</v>
      </c>
      <c r="W67" s="25" t="s">
        <v>1211</v>
      </c>
      <c r="X67" s="26">
        <v>0</v>
      </c>
      <c r="Y67" s="26">
        <v>0</v>
      </c>
      <c r="Z67" s="26">
        <v>0</v>
      </c>
      <c r="AA67" s="26">
        <v>0</v>
      </c>
      <c r="AB67" s="25" t="s">
        <v>52</v>
      </c>
    </row>
    <row r="68" spans="1:28" ht="20.100000000000001" customHeight="1" x14ac:dyDescent="0.3">
      <c r="A68" s="25" t="s">
        <v>1213</v>
      </c>
      <c r="B68" s="26">
        <v>0</v>
      </c>
      <c r="C68" s="26">
        <v>0</v>
      </c>
      <c r="D68" s="26">
        <v>0</v>
      </c>
      <c r="E68" s="26">
        <v>0</v>
      </c>
      <c r="F68" s="25" t="s">
        <v>52</v>
      </c>
      <c r="G68" s="1" t="s">
        <v>446</v>
      </c>
      <c r="H68" s="1" t="s">
        <v>1182</v>
      </c>
      <c r="I68" s="1" t="s">
        <v>1214</v>
      </c>
      <c r="J68" s="1" t="s">
        <v>52</v>
      </c>
      <c r="K68" s="1" t="s">
        <v>52</v>
      </c>
      <c r="M68" s="1" t="s">
        <v>52</v>
      </c>
      <c r="O68" s="1" t="s">
        <v>52</v>
      </c>
      <c r="P68" s="1" t="s">
        <v>52</v>
      </c>
      <c r="Q68" s="1" t="s">
        <v>52</v>
      </c>
      <c r="R68" s="1" t="s">
        <v>52</v>
      </c>
      <c r="S68" s="1" t="s">
        <v>52</v>
      </c>
      <c r="T68" s="1" t="s">
        <v>52</v>
      </c>
      <c r="W68" s="25" t="s">
        <v>1213</v>
      </c>
      <c r="X68" s="26">
        <v>0</v>
      </c>
      <c r="Y68" s="26">
        <v>0</v>
      </c>
      <c r="Z68" s="26">
        <v>0</v>
      </c>
      <c r="AA68" s="26">
        <v>0</v>
      </c>
      <c r="AB68" s="25" t="s">
        <v>52</v>
      </c>
    </row>
    <row r="69" spans="1:28" ht="20.100000000000001" customHeight="1" x14ac:dyDescent="0.3">
      <c r="A69" s="25" t="s">
        <v>1184</v>
      </c>
      <c r="B69" s="26">
        <v>0</v>
      </c>
      <c r="C69" s="26">
        <v>0</v>
      </c>
      <c r="D69" s="26">
        <v>0</v>
      </c>
      <c r="E69" s="26">
        <v>0</v>
      </c>
      <c r="F69" s="25" t="s">
        <v>52</v>
      </c>
      <c r="G69" s="1" t="s">
        <v>446</v>
      </c>
      <c r="H69" s="1" t="s">
        <v>1182</v>
      </c>
      <c r="I69" s="1" t="s">
        <v>1184</v>
      </c>
      <c r="J69" s="1" t="s">
        <v>52</v>
      </c>
      <c r="K69" s="1" t="s">
        <v>52</v>
      </c>
      <c r="M69" s="1" t="s">
        <v>52</v>
      </c>
      <c r="O69" s="1" t="s">
        <v>52</v>
      </c>
      <c r="P69" s="1" t="s">
        <v>52</v>
      </c>
      <c r="Q69" s="1" t="s">
        <v>52</v>
      </c>
      <c r="R69" s="1" t="s">
        <v>52</v>
      </c>
      <c r="S69" s="1" t="s">
        <v>52</v>
      </c>
      <c r="T69" s="1" t="s">
        <v>52</v>
      </c>
      <c r="W69" s="25" t="s">
        <v>1184</v>
      </c>
      <c r="X69" s="26">
        <v>0</v>
      </c>
      <c r="Y69" s="26">
        <v>0</v>
      </c>
      <c r="Z69" s="26">
        <v>0</v>
      </c>
      <c r="AA69" s="26">
        <v>0</v>
      </c>
      <c r="AB69" s="25" t="s">
        <v>52</v>
      </c>
    </row>
    <row r="70" spans="1:28" ht="20.100000000000001" customHeight="1" x14ac:dyDescent="0.3">
      <c r="A70" s="25" t="s">
        <v>1273</v>
      </c>
      <c r="B70" s="26">
        <v>0</v>
      </c>
      <c r="C70" s="26">
        <v>0</v>
      </c>
      <c r="D70" s="26">
        <v>0</v>
      </c>
      <c r="E70" s="26">
        <v>0</v>
      </c>
      <c r="F70" s="25" t="s">
        <v>52</v>
      </c>
      <c r="G70" s="1" t="s">
        <v>446</v>
      </c>
      <c r="H70" s="1" t="s">
        <v>1182</v>
      </c>
      <c r="I70" s="1" t="s">
        <v>1274</v>
      </c>
      <c r="J70" s="1" t="s">
        <v>52</v>
      </c>
      <c r="K70" s="1" t="s">
        <v>52</v>
      </c>
      <c r="M70" s="1" t="s">
        <v>52</v>
      </c>
      <c r="O70" s="1" t="s">
        <v>52</v>
      </c>
      <c r="P70" s="1" t="s">
        <v>52</v>
      </c>
      <c r="Q70" s="1" t="s">
        <v>52</v>
      </c>
      <c r="R70" s="1" t="s">
        <v>52</v>
      </c>
      <c r="S70" s="1" t="s">
        <v>52</v>
      </c>
      <c r="T70" s="1" t="s">
        <v>52</v>
      </c>
      <c r="W70" s="25" t="s">
        <v>1273</v>
      </c>
      <c r="X70" s="26">
        <v>0</v>
      </c>
      <c r="Y70" s="26">
        <v>0</v>
      </c>
      <c r="Z70" s="26">
        <v>0</v>
      </c>
      <c r="AA70" s="26">
        <v>0</v>
      </c>
      <c r="AB70" s="25" t="s">
        <v>52</v>
      </c>
    </row>
    <row r="71" spans="1:28" ht="20.100000000000001" customHeight="1" x14ac:dyDescent="0.3">
      <c r="A71" s="25" t="s">
        <v>1275</v>
      </c>
      <c r="B71" s="26">
        <v>0</v>
      </c>
      <c r="C71" s="26">
        <v>0</v>
      </c>
      <c r="D71" s="26"/>
      <c r="E71" s="26"/>
      <c r="F71" s="25" t="s">
        <v>52</v>
      </c>
      <c r="G71" s="1" t="s">
        <v>446</v>
      </c>
      <c r="H71" s="1" t="s">
        <v>1182</v>
      </c>
      <c r="I71" s="1" t="s">
        <v>1276</v>
      </c>
      <c r="J71" s="1" t="s">
        <v>52</v>
      </c>
      <c r="K71" s="1" t="s">
        <v>52</v>
      </c>
      <c r="M71" s="1" t="s">
        <v>52</v>
      </c>
      <c r="O71" s="1" t="s">
        <v>52</v>
      </c>
      <c r="P71" s="1" t="s">
        <v>52</v>
      </c>
      <c r="Q71" s="1" t="s">
        <v>52</v>
      </c>
      <c r="R71" s="1" t="s">
        <v>52</v>
      </c>
      <c r="S71" s="1" t="s">
        <v>52</v>
      </c>
      <c r="T71" s="1" t="s">
        <v>52</v>
      </c>
      <c r="W71" s="25" t="s">
        <v>1275</v>
      </c>
      <c r="X71" s="26">
        <v>0</v>
      </c>
      <c r="Y71" s="26">
        <v>0</v>
      </c>
      <c r="Z71" s="26"/>
      <c r="AA71" s="26"/>
      <c r="AB71" s="25" t="s">
        <v>52</v>
      </c>
    </row>
    <row r="72" spans="1:28" ht="20.100000000000001" customHeight="1" x14ac:dyDescent="0.3">
      <c r="A72" s="25" t="s">
        <v>1269</v>
      </c>
      <c r="B72" s="26">
        <v>0</v>
      </c>
      <c r="C72" s="26">
        <v>0</v>
      </c>
      <c r="D72" s="26"/>
      <c r="E72" s="26"/>
      <c r="F72" s="25" t="s">
        <v>52</v>
      </c>
      <c r="G72" s="1" t="s">
        <v>446</v>
      </c>
      <c r="H72" s="1" t="s">
        <v>1182</v>
      </c>
      <c r="I72" s="1" t="s">
        <v>1270</v>
      </c>
      <c r="J72" s="1" t="s">
        <v>52</v>
      </c>
      <c r="K72" s="1" t="s">
        <v>52</v>
      </c>
      <c r="M72" s="1" t="s">
        <v>52</v>
      </c>
      <c r="O72" s="1" t="s">
        <v>52</v>
      </c>
      <c r="P72" s="1" t="s">
        <v>52</v>
      </c>
      <c r="Q72" s="1" t="s">
        <v>52</v>
      </c>
      <c r="R72" s="1" t="s">
        <v>52</v>
      </c>
      <c r="S72" s="1" t="s">
        <v>52</v>
      </c>
      <c r="T72" s="1" t="s">
        <v>52</v>
      </c>
      <c r="W72" s="25" t="s">
        <v>1269</v>
      </c>
      <c r="X72" s="26">
        <v>0</v>
      </c>
      <c r="Y72" s="26">
        <v>0</v>
      </c>
      <c r="Z72" s="26"/>
      <c r="AA72" s="26"/>
      <c r="AB72" s="25" t="s">
        <v>52</v>
      </c>
    </row>
    <row r="73" spans="1:28" ht="20.100000000000001" customHeight="1" x14ac:dyDescent="0.3">
      <c r="A73" s="27" t="s">
        <v>1277</v>
      </c>
      <c r="B73" s="28">
        <v>0</v>
      </c>
      <c r="C73" s="28">
        <v>0</v>
      </c>
      <c r="D73" s="28"/>
      <c r="E73" s="28"/>
      <c r="F73" s="29"/>
      <c r="W73" s="27" t="s">
        <v>1277</v>
      </c>
      <c r="X73" s="28">
        <v>0</v>
      </c>
      <c r="Y73" s="28">
        <v>0</v>
      </c>
      <c r="Z73" s="28"/>
      <c r="AA73" s="28"/>
      <c r="AB73" s="29"/>
    </row>
  </sheetData>
  <phoneticPr fontId="1" type="noConversion"/>
  <pageMargins left="0.78740157480314965" right="0.39370078740157483" top="0.78740157480314965" bottom="0.39370078740157483" header="0.31496062992125984" footer="0.31496062992125984"/>
  <pageSetup paperSize="9" scale="85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25"/>
  <sheetViews>
    <sheetView topLeftCell="B1" zoomScale="70" zoomScaleNormal="70" workbookViewId="0">
      <pane xSplit="3" ySplit="4" topLeftCell="L5" activePane="bottomRight" state="frozen"/>
      <selection activeCell="B1" sqref="B1"/>
      <selection pane="topRight" activeCell="E1" sqref="E1"/>
      <selection pane="bottomLeft" activeCell="B5" sqref="B5"/>
      <selection pane="bottomRight" activeCell="R22" sqref="R22"/>
    </sheetView>
  </sheetViews>
  <sheetFormatPr defaultRowHeight="16.5" x14ac:dyDescent="0.3"/>
  <cols>
    <col min="1" max="1" width="46.75" hidden="1" customWidth="1"/>
    <col min="2" max="2" width="40.625" bestFit="1" customWidth="1"/>
    <col min="3" max="3" width="63.125" bestFit="1" customWidth="1"/>
    <col min="4" max="4" width="5.5" bestFit="1" customWidth="1"/>
    <col min="5" max="5" width="11.75" bestFit="1" customWidth="1"/>
    <col min="6" max="6" width="6.625" bestFit="1" customWidth="1"/>
    <col min="7" max="7" width="11.75" bestFit="1" customWidth="1"/>
    <col min="8" max="8" width="6.625" bestFit="1" customWidth="1"/>
    <col min="9" max="9" width="11.75" bestFit="1" customWidth="1"/>
    <col min="10" max="10" width="6.625" bestFit="1" customWidth="1"/>
    <col min="11" max="11" width="11.75" bestFit="1" customWidth="1"/>
    <col min="12" max="12" width="7.625" bestFit="1" customWidth="1"/>
    <col min="13" max="13" width="12.875" bestFit="1" customWidth="1"/>
    <col min="14" max="14" width="15.625" bestFit="1" customWidth="1"/>
    <col min="15" max="15" width="12.875" bestFit="1" customWidth="1"/>
    <col min="16" max="16" width="10.25" bestFit="1" customWidth="1"/>
    <col min="17" max="17" width="11.25" bestFit="1" customWidth="1"/>
    <col min="18" max="22" width="9.25" bestFit="1" customWidth="1"/>
    <col min="23" max="23" width="8.875" bestFit="1" customWidth="1"/>
    <col min="24" max="24" width="11" bestFit="1" customWidth="1"/>
    <col min="25" max="26" width="9" hidden="1" customWidth="1"/>
    <col min="27" max="27" width="11" hidden="1" customWidth="1"/>
    <col min="28" max="28" width="9" hidden="1" customWidth="1"/>
    <col min="31" max="31" width="46.75" hidden="1" customWidth="1"/>
    <col min="32" max="32" width="40.625" bestFit="1" customWidth="1"/>
    <col min="33" max="33" width="63.125" bestFit="1" customWidth="1"/>
    <col min="34" max="34" width="5.5" bestFit="1" customWidth="1"/>
    <col min="35" max="35" width="11.75" bestFit="1" customWidth="1"/>
    <col min="36" max="36" width="6.625" bestFit="1" customWidth="1"/>
    <col min="37" max="37" width="11.75" bestFit="1" customWidth="1"/>
    <col min="38" max="38" width="6.625" bestFit="1" customWidth="1"/>
    <col min="39" max="39" width="11.75" bestFit="1" customWidth="1"/>
    <col min="40" max="40" width="6.625" bestFit="1" customWidth="1"/>
    <col min="41" max="41" width="11.75" bestFit="1" customWidth="1"/>
    <col min="42" max="42" width="7.625" bestFit="1" customWidth="1"/>
    <col min="43" max="43" width="12.875" bestFit="1" customWidth="1"/>
    <col min="44" max="44" width="15.625" bestFit="1" customWidth="1"/>
    <col min="45" max="45" width="12.875" bestFit="1" customWidth="1"/>
    <col min="46" max="46" width="10.25" bestFit="1" customWidth="1"/>
    <col min="47" max="47" width="11.25" bestFit="1" customWidth="1"/>
    <col min="48" max="52" width="9.25" bestFit="1" customWidth="1"/>
    <col min="53" max="53" width="8.875" bestFit="1" customWidth="1"/>
    <col min="54" max="54" width="11" bestFit="1" customWidth="1"/>
  </cols>
  <sheetData>
    <row r="1" spans="1:54" ht="30" customHeight="1" x14ac:dyDescent="0.3">
      <c r="A1" s="69" t="s">
        <v>1278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AE1" s="69" t="s">
        <v>1278</v>
      </c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</row>
    <row r="2" spans="1:54" ht="30" customHeight="1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AE2" s="62" t="s">
        <v>1</v>
      </c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</row>
    <row r="3" spans="1:54" ht="30" customHeight="1" x14ac:dyDescent="0.3">
      <c r="A3" s="66" t="s">
        <v>615</v>
      </c>
      <c r="B3" s="66" t="s">
        <v>2</v>
      </c>
      <c r="C3" s="66" t="s">
        <v>1174</v>
      </c>
      <c r="D3" s="66" t="s">
        <v>4</v>
      </c>
      <c r="E3" s="66" t="s">
        <v>6</v>
      </c>
      <c r="F3" s="66"/>
      <c r="G3" s="66"/>
      <c r="H3" s="66"/>
      <c r="I3" s="66"/>
      <c r="J3" s="66"/>
      <c r="K3" s="66"/>
      <c r="L3" s="66"/>
      <c r="M3" s="66"/>
      <c r="N3" s="66"/>
      <c r="O3" s="66"/>
      <c r="P3" s="66" t="s">
        <v>617</v>
      </c>
      <c r="Q3" s="66" t="s">
        <v>618</v>
      </c>
      <c r="R3" s="66"/>
      <c r="S3" s="66"/>
      <c r="T3" s="66"/>
      <c r="U3" s="66"/>
      <c r="V3" s="66"/>
      <c r="W3" s="66" t="s">
        <v>620</v>
      </c>
      <c r="X3" s="66" t="s">
        <v>12</v>
      </c>
      <c r="Y3" s="68" t="s">
        <v>1286</v>
      </c>
      <c r="Z3" s="68" t="s">
        <v>1287</v>
      </c>
      <c r="AA3" s="68" t="s">
        <v>1288</v>
      </c>
      <c r="AB3" s="68" t="s">
        <v>48</v>
      </c>
      <c r="AE3" s="66" t="s">
        <v>615</v>
      </c>
      <c r="AF3" s="66" t="s">
        <v>2</v>
      </c>
      <c r="AG3" s="66" t="s">
        <v>1174</v>
      </c>
      <c r="AH3" s="66" t="s">
        <v>4</v>
      </c>
      <c r="AI3" s="66" t="s">
        <v>6</v>
      </c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 t="s">
        <v>617</v>
      </c>
      <c r="AU3" s="66" t="s">
        <v>618</v>
      </c>
      <c r="AV3" s="66"/>
      <c r="AW3" s="66"/>
      <c r="AX3" s="66"/>
      <c r="AY3" s="66"/>
      <c r="AZ3" s="66"/>
      <c r="BA3" s="66" t="s">
        <v>620</v>
      </c>
      <c r="BB3" s="66" t="s">
        <v>12</v>
      </c>
    </row>
    <row r="4" spans="1:54" ht="30" customHeight="1" x14ac:dyDescent="0.3">
      <c r="A4" s="66"/>
      <c r="B4" s="66"/>
      <c r="C4" s="66"/>
      <c r="D4" s="66"/>
      <c r="E4" s="9" t="s">
        <v>1279</v>
      </c>
      <c r="F4" s="9" t="s">
        <v>1280</v>
      </c>
      <c r="G4" s="9" t="s">
        <v>1281</v>
      </c>
      <c r="H4" s="9" t="s">
        <v>1280</v>
      </c>
      <c r="I4" s="9" t="s">
        <v>1282</v>
      </c>
      <c r="J4" s="9" t="s">
        <v>1280</v>
      </c>
      <c r="K4" s="9" t="s">
        <v>1283</v>
      </c>
      <c r="L4" s="9" t="s">
        <v>1280</v>
      </c>
      <c r="M4" s="9" t="s">
        <v>1284</v>
      </c>
      <c r="N4" s="9" t="s">
        <v>1280</v>
      </c>
      <c r="O4" s="9" t="s">
        <v>1285</v>
      </c>
      <c r="P4" s="66"/>
      <c r="Q4" s="9" t="s">
        <v>1279</v>
      </c>
      <c r="R4" s="9" t="s">
        <v>1281</v>
      </c>
      <c r="S4" s="9" t="s">
        <v>1282</v>
      </c>
      <c r="T4" s="9" t="s">
        <v>1283</v>
      </c>
      <c r="U4" s="9" t="s">
        <v>1284</v>
      </c>
      <c r="V4" s="9" t="s">
        <v>1285</v>
      </c>
      <c r="W4" s="66"/>
      <c r="X4" s="66"/>
      <c r="Y4" s="68"/>
      <c r="Z4" s="68"/>
      <c r="AA4" s="68"/>
      <c r="AB4" s="68"/>
      <c r="AE4" s="66"/>
      <c r="AF4" s="66"/>
      <c r="AG4" s="66"/>
      <c r="AH4" s="66"/>
      <c r="AI4" s="34" t="s">
        <v>1279</v>
      </c>
      <c r="AJ4" s="34" t="s">
        <v>1280</v>
      </c>
      <c r="AK4" s="34" t="s">
        <v>1281</v>
      </c>
      <c r="AL4" s="34" t="s">
        <v>1280</v>
      </c>
      <c r="AM4" s="34" t="s">
        <v>1282</v>
      </c>
      <c r="AN4" s="34" t="s">
        <v>1280</v>
      </c>
      <c r="AO4" s="34" t="s">
        <v>1283</v>
      </c>
      <c r="AP4" s="34" t="s">
        <v>1280</v>
      </c>
      <c r="AQ4" s="34" t="s">
        <v>1284</v>
      </c>
      <c r="AR4" s="34" t="s">
        <v>1280</v>
      </c>
      <c r="AS4" s="34" t="s">
        <v>1285</v>
      </c>
      <c r="AT4" s="66"/>
      <c r="AU4" s="34" t="s">
        <v>1279</v>
      </c>
      <c r="AV4" s="34" t="s">
        <v>1281</v>
      </c>
      <c r="AW4" s="34" t="s">
        <v>1282</v>
      </c>
      <c r="AX4" s="34" t="s">
        <v>1283</v>
      </c>
      <c r="AY4" s="34" t="s">
        <v>1284</v>
      </c>
      <c r="AZ4" s="34" t="s">
        <v>1285</v>
      </c>
      <c r="BA4" s="66"/>
      <c r="BB4" s="66"/>
    </row>
    <row r="5" spans="1:54" ht="30" customHeight="1" x14ac:dyDescent="0.3">
      <c r="A5" s="16" t="s">
        <v>1151</v>
      </c>
      <c r="B5" s="16" t="s">
        <v>1145</v>
      </c>
      <c r="C5" s="16" t="s">
        <v>1146</v>
      </c>
      <c r="D5" s="30" t="s">
        <v>62</v>
      </c>
      <c r="E5" s="31"/>
      <c r="F5" s="16"/>
      <c r="G5" s="31"/>
      <c r="H5" s="16"/>
      <c r="I5" s="31"/>
      <c r="J5" s="16"/>
      <c r="K5" s="31"/>
      <c r="L5" s="16"/>
      <c r="M5" s="31"/>
      <c r="N5" s="16"/>
      <c r="O5" s="31"/>
      <c r="P5" s="31"/>
      <c r="Q5" s="31"/>
      <c r="R5" s="31"/>
      <c r="S5" s="31"/>
      <c r="T5" s="31"/>
      <c r="U5" s="31"/>
      <c r="V5" s="31"/>
      <c r="W5" s="16" t="s">
        <v>1150</v>
      </c>
      <c r="X5" s="16" t="s">
        <v>1289</v>
      </c>
      <c r="Y5" s="2" t="s">
        <v>52</v>
      </c>
      <c r="Z5" s="2" t="s">
        <v>52</v>
      </c>
      <c r="AA5" s="32"/>
      <c r="AB5" s="2" t="s">
        <v>52</v>
      </c>
      <c r="AE5" s="16" t="s">
        <v>1151</v>
      </c>
      <c r="AF5" s="16" t="s">
        <v>1145</v>
      </c>
      <c r="AG5" s="16" t="s">
        <v>1146</v>
      </c>
      <c r="AH5" s="30" t="s">
        <v>62</v>
      </c>
      <c r="AI5" s="31"/>
      <c r="AJ5" s="16"/>
      <c r="AK5" s="31"/>
      <c r="AL5" s="16"/>
      <c r="AM5" s="31"/>
      <c r="AN5" s="16"/>
      <c r="AO5" s="31"/>
      <c r="AP5" s="16"/>
      <c r="AQ5" s="31"/>
      <c r="AR5" s="16"/>
      <c r="AS5" s="31"/>
      <c r="AT5" s="31"/>
      <c r="AU5" s="31"/>
      <c r="AV5" s="31"/>
      <c r="AW5" s="31"/>
      <c r="AX5" s="31"/>
      <c r="AY5" s="31"/>
      <c r="AZ5" s="31"/>
      <c r="BA5" s="16" t="s">
        <v>1150</v>
      </c>
      <c r="BB5" s="16" t="s">
        <v>1289</v>
      </c>
    </row>
    <row r="6" spans="1:54" ht="30" customHeight="1" x14ac:dyDescent="0.3">
      <c r="A6" s="16" t="s">
        <v>1011</v>
      </c>
      <c r="B6" s="16" t="s">
        <v>431</v>
      </c>
      <c r="C6" s="16" t="s">
        <v>1009</v>
      </c>
      <c r="D6" s="30" t="s">
        <v>433</v>
      </c>
      <c r="E6" s="31"/>
      <c r="F6" s="16"/>
      <c r="G6" s="31"/>
      <c r="H6" s="16"/>
      <c r="I6" s="31"/>
      <c r="J6" s="16"/>
      <c r="K6" s="31"/>
      <c r="L6" s="16"/>
      <c r="M6" s="31"/>
      <c r="N6" s="16"/>
      <c r="O6" s="31"/>
      <c r="P6" s="31"/>
      <c r="Q6" s="31"/>
      <c r="R6" s="31"/>
      <c r="S6" s="31"/>
      <c r="T6" s="31"/>
      <c r="U6" s="31"/>
      <c r="V6" s="31"/>
      <c r="W6" s="16" t="s">
        <v>1010</v>
      </c>
      <c r="X6" s="16" t="s">
        <v>1290</v>
      </c>
      <c r="Y6" s="2" t="s">
        <v>52</v>
      </c>
      <c r="Z6" s="2" t="s">
        <v>52</v>
      </c>
      <c r="AA6" s="32"/>
      <c r="AB6" s="2" t="s">
        <v>52</v>
      </c>
      <c r="AE6" s="16" t="s">
        <v>1011</v>
      </c>
      <c r="AF6" s="16" t="s">
        <v>431</v>
      </c>
      <c r="AG6" s="16" t="s">
        <v>1009</v>
      </c>
      <c r="AH6" s="30" t="s">
        <v>433</v>
      </c>
      <c r="AI6" s="31"/>
      <c r="AJ6" s="16"/>
      <c r="AK6" s="31"/>
      <c r="AL6" s="16"/>
      <c r="AM6" s="31"/>
      <c r="AN6" s="16"/>
      <c r="AO6" s="31"/>
      <c r="AP6" s="16"/>
      <c r="AQ6" s="31"/>
      <c r="AR6" s="16"/>
      <c r="AS6" s="31"/>
      <c r="AT6" s="31"/>
      <c r="AU6" s="31"/>
      <c r="AV6" s="31"/>
      <c r="AW6" s="31"/>
      <c r="AX6" s="31"/>
      <c r="AY6" s="31"/>
      <c r="AZ6" s="31"/>
      <c r="BA6" s="16" t="s">
        <v>1010</v>
      </c>
      <c r="BB6" s="16" t="s">
        <v>1290</v>
      </c>
    </row>
    <row r="7" spans="1:54" ht="30" customHeight="1" x14ac:dyDescent="0.3">
      <c r="A7" s="16" t="s">
        <v>435</v>
      </c>
      <c r="B7" s="16" t="s">
        <v>431</v>
      </c>
      <c r="C7" s="16" t="s">
        <v>432</v>
      </c>
      <c r="D7" s="30" t="s">
        <v>433</v>
      </c>
      <c r="E7" s="31"/>
      <c r="F7" s="16"/>
      <c r="G7" s="31"/>
      <c r="H7" s="16"/>
      <c r="I7" s="31"/>
      <c r="J7" s="16"/>
      <c r="K7" s="31"/>
      <c r="L7" s="16"/>
      <c r="M7" s="31"/>
      <c r="N7" s="16"/>
      <c r="O7" s="31"/>
      <c r="P7" s="31"/>
      <c r="Q7" s="31"/>
      <c r="R7" s="31"/>
      <c r="S7" s="31"/>
      <c r="T7" s="31"/>
      <c r="U7" s="31"/>
      <c r="V7" s="31"/>
      <c r="W7" s="16" t="s">
        <v>434</v>
      </c>
      <c r="X7" s="16" t="s">
        <v>52</v>
      </c>
      <c r="Y7" s="2" t="s">
        <v>52</v>
      </c>
      <c r="Z7" s="2" t="s">
        <v>52</v>
      </c>
      <c r="AA7" s="32"/>
      <c r="AB7" s="2" t="s">
        <v>52</v>
      </c>
      <c r="AE7" s="16" t="s">
        <v>435</v>
      </c>
      <c r="AF7" s="16" t="s">
        <v>431</v>
      </c>
      <c r="AG7" s="16" t="s">
        <v>432</v>
      </c>
      <c r="AH7" s="30" t="s">
        <v>433</v>
      </c>
      <c r="AI7" s="31"/>
      <c r="AJ7" s="16"/>
      <c r="AK7" s="31"/>
      <c r="AL7" s="16"/>
      <c r="AM7" s="31"/>
      <c r="AN7" s="16"/>
      <c r="AO7" s="31"/>
      <c r="AP7" s="16"/>
      <c r="AQ7" s="31"/>
      <c r="AR7" s="16"/>
      <c r="AS7" s="31"/>
      <c r="AT7" s="31"/>
      <c r="AU7" s="31"/>
      <c r="AV7" s="31"/>
      <c r="AW7" s="31"/>
      <c r="AX7" s="31"/>
      <c r="AY7" s="31"/>
      <c r="AZ7" s="31"/>
      <c r="BA7" s="16" t="s">
        <v>434</v>
      </c>
      <c r="BB7" s="16" t="s">
        <v>52</v>
      </c>
    </row>
    <row r="8" spans="1:54" s="36" customFormat="1" ht="30" customHeight="1" x14ac:dyDescent="0.3">
      <c r="A8" s="38" t="s">
        <v>759</v>
      </c>
      <c r="B8" s="38" t="s">
        <v>756</v>
      </c>
      <c r="C8" s="38" t="s">
        <v>1373</v>
      </c>
      <c r="D8" s="41" t="s">
        <v>1374</v>
      </c>
      <c r="E8" s="42"/>
      <c r="F8" s="38"/>
      <c r="G8" s="42"/>
      <c r="H8" s="38"/>
      <c r="I8" s="42"/>
      <c r="J8" s="38"/>
      <c r="K8" s="53"/>
      <c r="L8" s="54"/>
      <c r="M8" s="55"/>
      <c r="N8" s="54"/>
      <c r="O8" s="42"/>
      <c r="P8" s="42"/>
      <c r="Q8" s="42"/>
      <c r="R8" s="42"/>
      <c r="S8" s="42"/>
      <c r="T8" s="42"/>
      <c r="U8" s="42"/>
      <c r="V8" s="42"/>
      <c r="W8" s="38" t="s">
        <v>758</v>
      </c>
      <c r="X8" s="38" t="s">
        <v>52</v>
      </c>
      <c r="Y8" s="39" t="s">
        <v>52</v>
      </c>
      <c r="Z8" s="39" t="s">
        <v>52</v>
      </c>
      <c r="AA8" s="46"/>
      <c r="AB8" s="39" t="s">
        <v>52</v>
      </c>
      <c r="AE8" s="38" t="s">
        <v>759</v>
      </c>
      <c r="AF8" s="38" t="s">
        <v>756</v>
      </c>
      <c r="AG8" s="38" t="s">
        <v>757</v>
      </c>
      <c r="AH8" s="41" t="s">
        <v>70</v>
      </c>
      <c r="AI8" s="42"/>
      <c r="AJ8" s="38"/>
      <c r="AK8" s="42"/>
      <c r="AL8" s="38"/>
      <c r="AM8" s="42"/>
      <c r="AN8" s="38"/>
      <c r="AO8" s="42"/>
      <c r="AP8" s="38"/>
      <c r="AQ8" s="42"/>
      <c r="AR8" s="38"/>
      <c r="AS8" s="42"/>
      <c r="AT8" s="42"/>
      <c r="AU8" s="42"/>
      <c r="AV8" s="42"/>
      <c r="AW8" s="42"/>
      <c r="AX8" s="42"/>
      <c r="AY8" s="42"/>
      <c r="AZ8" s="42"/>
      <c r="BA8" s="38" t="s">
        <v>758</v>
      </c>
      <c r="BB8" s="38" t="s">
        <v>52</v>
      </c>
    </row>
    <row r="9" spans="1:54" ht="30" customHeight="1" x14ac:dyDescent="0.3">
      <c r="A9" s="16" t="s">
        <v>1077</v>
      </c>
      <c r="B9" s="16" t="s">
        <v>1074</v>
      </c>
      <c r="C9" s="16" t="s">
        <v>1075</v>
      </c>
      <c r="D9" s="30" t="s">
        <v>70</v>
      </c>
      <c r="E9" s="31"/>
      <c r="F9" s="16"/>
      <c r="G9" s="31"/>
      <c r="H9" s="16"/>
      <c r="I9" s="31"/>
      <c r="J9" s="16"/>
      <c r="K9" s="31"/>
      <c r="L9" s="16"/>
      <c r="M9" s="31"/>
      <c r="N9" s="16"/>
      <c r="O9" s="31"/>
      <c r="P9" s="31"/>
      <c r="Q9" s="31"/>
      <c r="R9" s="31"/>
      <c r="S9" s="31"/>
      <c r="T9" s="31"/>
      <c r="U9" s="31"/>
      <c r="V9" s="31"/>
      <c r="W9" s="16" t="s">
        <v>1076</v>
      </c>
      <c r="X9" s="16" t="s">
        <v>52</v>
      </c>
      <c r="Y9" s="2" t="s">
        <v>52</v>
      </c>
      <c r="Z9" s="2" t="s">
        <v>52</v>
      </c>
      <c r="AA9" s="32"/>
      <c r="AB9" s="2" t="s">
        <v>52</v>
      </c>
      <c r="AE9" s="16" t="s">
        <v>1077</v>
      </c>
      <c r="AF9" s="16" t="s">
        <v>1074</v>
      </c>
      <c r="AG9" s="16" t="s">
        <v>1075</v>
      </c>
      <c r="AH9" s="30" t="s">
        <v>70</v>
      </c>
      <c r="AI9" s="31"/>
      <c r="AJ9" s="16"/>
      <c r="AK9" s="31"/>
      <c r="AL9" s="16"/>
      <c r="AM9" s="31"/>
      <c r="AN9" s="16"/>
      <c r="AO9" s="31"/>
      <c r="AP9" s="16"/>
      <c r="AQ9" s="31"/>
      <c r="AR9" s="16"/>
      <c r="AS9" s="31"/>
      <c r="AT9" s="31"/>
      <c r="AU9" s="31"/>
      <c r="AV9" s="31"/>
      <c r="AW9" s="31"/>
      <c r="AX9" s="31"/>
      <c r="AY9" s="31"/>
      <c r="AZ9" s="31"/>
      <c r="BA9" s="16" t="s">
        <v>1076</v>
      </c>
      <c r="BB9" s="16" t="s">
        <v>52</v>
      </c>
    </row>
    <row r="10" spans="1:54" ht="30" customHeight="1" x14ac:dyDescent="0.3">
      <c r="A10" s="16" t="s">
        <v>1031</v>
      </c>
      <c r="B10" s="16" t="s">
        <v>1029</v>
      </c>
      <c r="C10" s="16" t="s">
        <v>717</v>
      </c>
      <c r="D10" s="30" t="s">
        <v>70</v>
      </c>
      <c r="E10" s="31"/>
      <c r="F10" s="16"/>
      <c r="G10" s="31"/>
      <c r="H10" s="16"/>
      <c r="I10" s="31"/>
      <c r="J10" s="16"/>
      <c r="K10" s="31"/>
      <c r="L10" s="16"/>
      <c r="M10" s="31"/>
      <c r="N10" s="16"/>
      <c r="O10" s="31"/>
      <c r="P10" s="31"/>
      <c r="Q10" s="31"/>
      <c r="R10" s="31"/>
      <c r="S10" s="31"/>
      <c r="T10" s="31"/>
      <c r="U10" s="31"/>
      <c r="V10" s="31"/>
      <c r="W10" s="16" t="s">
        <v>1030</v>
      </c>
      <c r="X10" s="16" t="s">
        <v>52</v>
      </c>
      <c r="Y10" s="2" t="s">
        <v>52</v>
      </c>
      <c r="Z10" s="2" t="s">
        <v>52</v>
      </c>
      <c r="AA10" s="32"/>
      <c r="AB10" s="2" t="s">
        <v>52</v>
      </c>
      <c r="AE10" s="16" t="s">
        <v>1031</v>
      </c>
      <c r="AF10" s="16" t="s">
        <v>1029</v>
      </c>
      <c r="AG10" s="16" t="s">
        <v>717</v>
      </c>
      <c r="AH10" s="30" t="s">
        <v>70</v>
      </c>
      <c r="AI10" s="31"/>
      <c r="AJ10" s="16"/>
      <c r="AK10" s="31"/>
      <c r="AL10" s="16"/>
      <c r="AM10" s="31"/>
      <c r="AN10" s="16"/>
      <c r="AO10" s="31"/>
      <c r="AP10" s="16"/>
      <c r="AQ10" s="31"/>
      <c r="AR10" s="16"/>
      <c r="AS10" s="31"/>
      <c r="AT10" s="31"/>
      <c r="AU10" s="31"/>
      <c r="AV10" s="31"/>
      <c r="AW10" s="31"/>
      <c r="AX10" s="31"/>
      <c r="AY10" s="31"/>
      <c r="AZ10" s="31"/>
      <c r="BA10" s="16" t="s">
        <v>1030</v>
      </c>
      <c r="BB10" s="16" t="s">
        <v>52</v>
      </c>
    </row>
    <row r="11" spans="1:54" ht="30" customHeight="1" x14ac:dyDescent="0.3">
      <c r="A11" s="16" t="s">
        <v>734</v>
      </c>
      <c r="B11" s="16" t="s">
        <v>731</v>
      </c>
      <c r="C11" s="16" t="s">
        <v>732</v>
      </c>
      <c r="D11" s="30" t="s">
        <v>70</v>
      </c>
      <c r="E11" s="31"/>
      <c r="F11" s="16"/>
      <c r="G11" s="31"/>
      <c r="H11" s="16"/>
      <c r="I11" s="31"/>
      <c r="J11" s="16"/>
      <c r="K11" s="31"/>
      <c r="L11" s="16"/>
      <c r="M11" s="31"/>
      <c r="N11" s="16"/>
      <c r="O11" s="31"/>
      <c r="P11" s="31"/>
      <c r="Q11" s="31"/>
      <c r="R11" s="31"/>
      <c r="S11" s="31"/>
      <c r="T11" s="31"/>
      <c r="U11" s="31"/>
      <c r="V11" s="31"/>
      <c r="W11" s="16" t="s">
        <v>733</v>
      </c>
      <c r="X11" s="16" t="s">
        <v>52</v>
      </c>
      <c r="Y11" s="2" t="s">
        <v>52</v>
      </c>
      <c r="Z11" s="2" t="s">
        <v>52</v>
      </c>
      <c r="AA11" s="32"/>
      <c r="AB11" s="2" t="s">
        <v>52</v>
      </c>
      <c r="AE11" s="16" t="s">
        <v>734</v>
      </c>
      <c r="AF11" s="16" t="s">
        <v>731</v>
      </c>
      <c r="AG11" s="16" t="s">
        <v>732</v>
      </c>
      <c r="AH11" s="30" t="s">
        <v>70</v>
      </c>
      <c r="AI11" s="31"/>
      <c r="AJ11" s="16"/>
      <c r="AK11" s="31"/>
      <c r="AL11" s="16"/>
      <c r="AM11" s="31"/>
      <c r="AN11" s="16"/>
      <c r="AO11" s="31"/>
      <c r="AP11" s="16"/>
      <c r="AQ11" s="31"/>
      <c r="AR11" s="16"/>
      <c r="AS11" s="31"/>
      <c r="AT11" s="31"/>
      <c r="AU11" s="31"/>
      <c r="AV11" s="31"/>
      <c r="AW11" s="31"/>
      <c r="AX11" s="31"/>
      <c r="AY11" s="31"/>
      <c r="AZ11" s="31"/>
      <c r="BA11" s="16" t="s">
        <v>733</v>
      </c>
      <c r="BB11" s="16" t="s">
        <v>52</v>
      </c>
    </row>
    <row r="12" spans="1:54" s="36" customFormat="1" ht="30" customHeight="1" x14ac:dyDescent="0.3">
      <c r="A12" s="38" t="s">
        <v>978</v>
      </c>
      <c r="B12" s="38" t="s">
        <v>975</v>
      </c>
      <c r="C12" s="38" t="s">
        <v>976</v>
      </c>
      <c r="D12" s="41" t="s">
        <v>669</v>
      </c>
      <c r="E12" s="42"/>
      <c r="F12" s="38"/>
      <c r="G12" s="43"/>
      <c r="H12" s="38"/>
      <c r="I12" s="42"/>
      <c r="J12" s="38"/>
      <c r="K12" s="42"/>
      <c r="L12" s="38"/>
      <c r="M12" s="42"/>
      <c r="N12" s="38"/>
      <c r="O12" s="42"/>
      <c r="P12" s="42"/>
      <c r="Q12" s="42"/>
      <c r="R12" s="42"/>
      <c r="S12" s="42"/>
      <c r="T12" s="42"/>
      <c r="U12" s="42"/>
      <c r="V12" s="42"/>
      <c r="W12" s="38" t="s">
        <v>977</v>
      </c>
      <c r="X12" s="38" t="s">
        <v>1291</v>
      </c>
      <c r="Y12" s="39" t="s">
        <v>52</v>
      </c>
      <c r="Z12" s="39" t="s">
        <v>52</v>
      </c>
      <c r="AA12" s="46"/>
      <c r="AB12" s="39" t="s">
        <v>52</v>
      </c>
      <c r="AE12" s="38" t="s">
        <v>978</v>
      </c>
      <c r="AF12" s="38" t="s">
        <v>975</v>
      </c>
      <c r="AG12" s="38" t="s">
        <v>976</v>
      </c>
      <c r="AH12" s="41" t="s">
        <v>669</v>
      </c>
      <c r="AI12" s="42"/>
      <c r="AJ12" s="38"/>
      <c r="AK12" s="42"/>
      <c r="AL12" s="38"/>
      <c r="AM12" s="42"/>
      <c r="AN12" s="38"/>
      <c r="AO12" s="42"/>
      <c r="AP12" s="38"/>
      <c r="AQ12" s="42"/>
      <c r="AR12" s="38"/>
      <c r="AS12" s="42"/>
      <c r="AT12" s="42"/>
      <c r="AU12" s="42"/>
      <c r="AV12" s="42"/>
      <c r="AW12" s="42"/>
      <c r="AX12" s="42"/>
      <c r="AY12" s="42"/>
      <c r="AZ12" s="42"/>
      <c r="BA12" s="38" t="s">
        <v>977</v>
      </c>
      <c r="BB12" s="38" t="s">
        <v>1291</v>
      </c>
    </row>
    <row r="13" spans="1:54" ht="30" customHeight="1" x14ac:dyDescent="0.3">
      <c r="A13" s="16" t="s">
        <v>763</v>
      </c>
      <c r="B13" s="16" t="s">
        <v>760</v>
      </c>
      <c r="C13" s="16" t="s">
        <v>761</v>
      </c>
      <c r="D13" s="30" t="s">
        <v>669</v>
      </c>
      <c r="E13" s="31"/>
      <c r="F13" s="16"/>
      <c r="G13" s="31"/>
      <c r="H13" s="16"/>
      <c r="I13" s="31"/>
      <c r="J13" s="16"/>
      <c r="K13" s="31"/>
      <c r="L13" s="16"/>
      <c r="M13" s="31"/>
      <c r="N13" s="16"/>
      <c r="O13" s="31"/>
      <c r="P13" s="31"/>
      <c r="Q13" s="31"/>
      <c r="R13" s="31"/>
      <c r="S13" s="31"/>
      <c r="T13" s="31"/>
      <c r="U13" s="31"/>
      <c r="V13" s="31"/>
      <c r="W13" s="16" t="s">
        <v>762</v>
      </c>
      <c r="X13" s="16" t="s">
        <v>52</v>
      </c>
      <c r="Y13" s="2" t="s">
        <v>52</v>
      </c>
      <c r="Z13" s="2" t="s">
        <v>52</v>
      </c>
      <c r="AA13" s="32"/>
      <c r="AB13" s="2" t="s">
        <v>52</v>
      </c>
      <c r="AE13" s="16" t="s">
        <v>763</v>
      </c>
      <c r="AF13" s="16" t="s">
        <v>760</v>
      </c>
      <c r="AG13" s="16" t="s">
        <v>761</v>
      </c>
      <c r="AH13" s="30" t="s">
        <v>669</v>
      </c>
      <c r="AI13" s="31"/>
      <c r="AJ13" s="16"/>
      <c r="AK13" s="31"/>
      <c r="AL13" s="16"/>
      <c r="AM13" s="31"/>
      <c r="AN13" s="16"/>
      <c r="AO13" s="31"/>
      <c r="AP13" s="16"/>
      <c r="AQ13" s="31"/>
      <c r="AR13" s="16"/>
      <c r="AS13" s="31"/>
      <c r="AT13" s="31"/>
      <c r="AU13" s="31"/>
      <c r="AV13" s="31"/>
      <c r="AW13" s="31"/>
      <c r="AX13" s="31"/>
      <c r="AY13" s="31"/>
      <c r="AZ13" s="31"/>
      <c r="BA13" s="16" t="s">
        <v>762</v>
      </c>
      <c r="BB13" s="16" t="s">
        <v>52</v>
      </c>
    </row>
    <row r="14" spans="1:54" ht="30" customHeight="1" x14ac:dyDescent="0.3">
      <c r="A14" s="16" t="s">
        <v>767</v>
      </c>
      <c r="B14" s="16" t="s">
        <v>764</v>
      </c>
      <c r="C14" s="16" t="s">
        <v>765</v>
      </c>
      <c r="D14" s="30" t="s">
        <v>669</v>
      </c>
      <c r="E14" s="31"/>
      <c r="F14" s="16"/>
      <c r="G14" s="31"/>
      <c r="H14" s="16"/>
      <c r="I14" s="31"/>
      <c r="J14" s="16"/>
      <c r="K14" s="31"/>
      <c r="L14" s="16"/>
      <c r="M14" s="31"/>
      <c r="N14" s="16"/>
      <c r="O14" s="31"/>
      <c r="P14" s="31"/>
      <c r="Q14" s="31"/>
      <c r="R14" s="31"/>
      <c r="S14" s="31"/>
      <c r="T14" s="31"/>
      <c r="U14" s="31"/>
      <c r="V14" s="31"/>
      <c r="W14" s="16" t="s">
        <v>766</v>
      </c>
      <c r="X14" s="16" t="s">
        <v>52</v>
      </c>
      <c r="Y14" s="2" t="s">
        <v>52</v>
      </c>
      <c r="Z14" s="2" t="s">
        <v>52</v>
      </c>
      <c r="AA14" s="32"/>
      <c r="AB14" s="2" t="s">
        <v>52</v>
      </c>
      <c r="AE14" s="16" t="s">
        <v>767</v>
      </c>
      <c r="AF14" s="16" t="s">
        <v>764</v>
      </c>
      <c r="AG14" s="16" t="s">
        <v>765</v>
      </c>
      <c r="AH14" s="30" t="s">
        <v>669</v>
      </c>
      <c r="AI14" s="31"/>
      <c r="AJ14" s="16"/>
      <c r="AK14" s="31"/>
      <c r="AL14" s="16"/>
      <c r="AM14" s="31"/>
      <c r="AN14" s="16"/>
      <c r="AO14" s="31"/>
      <c r="AP14" s="16"/>
      <c r="AQ14" s="31"/>
      <c r="AR14" s="16"/>
      <c r="AS14" s="31"/>
      <c r="AT14" s="31"/>
      <c r="AU14" s="31"/>
      <c r="AV14" s="31"/>
      <c r="AW14" s="31"/>
      <c r="AX14" s="31"/>
      <c r="AY14" s="31"/>
      <c r="AZ14" s="31"/>
      <c r="BA14" s="16" t="s">
        <v>766</v>
      </c>
      <c r="BB14" s="16" t="s">
        <v>52</v>
      </c>
    </row>
    <row r="15" spans="1:54" ht="30" customHeight="1" x14ac:dyDescent="0.3">
      <c r="A15" s="16" t="s">
        <v>1155</v>
      </c>
      <c r="B15" s="16" t="s">
        <v>1152</v>
      </c>
      <c r="C15" s="16" t="s">
        <v>1153</v>
      </c>
      <c r="D15" s="30" t="s">
        <v>875</v>
      </c>
      <c r="E15" s="31"/>
      <c r="F15" s="16"/>
      <c r="G15" s="31"/>
      <c r="H15" s="16"/>
      <c r="I15" s="31"/>
      <c r="J15" s="16"/>
      <c r="K15" s="31"/>
      <c r="L15" s="16"/>
      <c r="M15" s="31"/>
      <c r="N15" s="16"/>
      <c r="O15" s="31"/>
      <c r="P15" s="31"/>
      <c r="Q15" s="31"/>
      <c r="R15" s="31"/>
      <c r="S15" s="31"/>
      <c r="T15" s="31"/>
      <c r="U15" s="31"/>
      <c r="V15" s="31"/>
      <c r="W15" s="16" t="s">
        <v>1154</v>
      </c>
      <c r="X15" s="16" t="s">
        <v>52</v>
      </c>
      <c r="Y15" s="2" t="s">
        <v>52</v>
      </c>
      <c r="Z15" s="2" t="s">
        <v>52</v>
      </c>
      <c r="AA15" s="32"/>
      <c r="AB15" s="2" t="s">
        <v>52</v>
      </c>
      <c r="AE15" s="16" t="s">
        <v>1155</v>
      </c>
      <c r="AF15" s="16" t="s">
        <v>1152</v>
      </c>
      <c r="AG15" s="16" t="s">
        <v>1153</v>
      </c>
      <c r="AH15" s="30" t="s">
        <v>875</v>
      </c>
      <c r="AI15" s="31"/>
      <c r="AJ15" s="16"/>
      <c r="AK15" s="31"/>
      <c r="AL15" s="16"/>
      <c r="AM15" s="31"/>
      <c r="AN15" s="16"/>
      <c r="AO15" s="31"/>
      <c r="AP15" s="16"/>
      <c r="AQ15" s="31"/>
      <c r="AR15" s="16"/>
      <c r="AS15" s="31"/>
      <c r="AT15" s="31"/>
      <c r="AU15" s="31"/>
      <c r="AV15" s="31"/>
      <c r="AW15" s="31"/>
      <c r="AX15" s="31"/>
      <c r="AY15" s="31"/>
      <c r="AZ15" s="31"/>
      <c r="BA15" s="16" t="s">
        <v>1154</v>
      </c>
      <c r="BB15" s="16" t="s">
        <v>52</v>
      </c>
    </row>
    <row r="16" spans="1:54" ht="30" customHeight="1" x14ac:dyDescent="0.3">
      <c r="A16" s="16" t="s">
        <v>666</v>
      </c>
      <c r="B16" s="16" t="s">
        <v>663</v>
      </c>
      <c r="C16" s="16" t="s">
        <v>664</v>
      </c>
      <c r="D16" s="30" t="s">
        <v>70</v>
      </c>
      <c r="E16" s="31"/>
      <c r="F16" s="16"/>
      <c r="G16" s="31"/>
      <c r="H16" s="16"/>
      <c r="I16" s="31"/>
      <c r="J16" s="16"/>
      <c r="K16" s="31"/>
      <c r="L16" s="16"/>
      <c r="M16" s="31"/>
      <c r="N16" s="16"/>
      <c r="O16" s="31"/>
      <c r="P16" s="31"/>
      <c r="Q16" s="31"/>
      <c r="R16" s="31"/>
      <c r="S16" s="31"/>
      <c r="T16" s="31"/>
      <c r="U16" s="31"/>
      <c r="V16" s="31"/>
      <c r="W16" s="16" t="s">
        <v>665</v>
      </c>
      <c r="X16" s="16" t="s">
        <v>52</v>
      </c>
      <c r="Y16" s="2" t="s">
        <v>52</v>
      </c>
      <c r="Z16" s="2" t="s">
        <v>52</v>
      </c>
      <c r="AA16" s="32"/>
      <c r="AB16" s="2" t="s">
        <v>52</v>
      </c>
      <c r="AE16" s="16" t="s">
        <v>666</v>
      </c>
      <c r="AF16" s="16" t="s">
        <v>663</v>
      </c>
      <c r="AG16" s="16" t="s">
        <v>664</v>
      </c>
      <c r="AH16" s="30" t="s">
        <v>70</v>
      </c>
      <c r="AI16" s="31"/>
      <c r="AJ16" s="16"/>
      <c r="AK16" s="31"/>
      <c r="AL16" s="16"/>
      <c r="AM16" s="31"/>
      <c r="AN16" s="16"/>
      <c r="AO16" s="31"/>
      <c r="AP16" s="16"/>
      <c r="AQ16" s="31"/>
      <c r="AR16" s="16"/>
      <c r="AS16" s="31"/>
      <c r="AT16" s="31"/>
      <c r="AU16" s="31"/>
      <c r="AV16" s="31"/>
      <c r="AW16" s="31"/>
      <c r="AX16" s="31"/>
      <c r="AY16" s="31"/>
      <c r="AZ16" s="31"/>
      <c r="BA16" s="16" t="s">
        <v>665</v>
      </c>
      <c r="BB16" s="16" t="s">
        <v>52</v>
      </c>
    </row>
    <row r="17" spans="1:54" ht="30" customHeight="1" x14ac:dyDescent="0.3">
      <c r="A17" s="16" t="s">
        <v>970</v>
      </c>
      <c r="B17" s="16" t="s">
        <v>967</v>
      </c>
      <c r="C17" s="16" t="s">
        <v>968</v>
      </c>
      <c r="D17" s="30" t="s">
        <v>669</v>
      </c>
      <c r="E17" s="31"/>
      <c r="F17" s="16"/>
      <c r="G17" s="31"/>
      <c r="H17" s="16"/>
      <c r="I17" s="31"/>
      <c r="J17" s="16"/>
      <c r="K17" s="31"/>
      <c r="L17" s="16"/>
      <c r="M17" s="31"/>
      <c r="N17" s="16"/>
      <c r="O17" s="31"/>
      <c r="P17" s="31"/>
      <c r="Q17" s="31"/>
      <c r="R17" s="31"/>
      <c r="S17" s="31"/>
      <c r="T17" s="31"/>
      <c r="U17" s="31"/>
      <c r="V17" s="31"/>
      <c r="W17" s="16" t="s">
        <v>969</v>
      </c>
      <c r="X17" s="16" t="s">
        <v>52</v>
      </c>
      <c r="Y17" s="2" t="s">
        <v>52</v>
      </c>
      <c r="Z17" s="2" t="s">
        <v>52</v>
      </c>
      <c r="AA17" s="32"/>
      <c r="AB17" s="2" t="s">
        <v>52</v>
      </c>
      <c r="AE17" s="16" t="s">
        <v>970</v>
      </c>
      <c r="AF17" s="16" t="s">
        <v>967</v>
      </c>
      <c r="AG17" s="16" t="s">
        <v>968</v>
      </c>
      <c r="AH17" s="30" t="s">
        <v>669</v>
      </c>
      <c r="AI17" s="31"/>
      <c r="AJ17" s="16"/>
      <c r="AK17" s="31"/>
      <c r="AL17" s="16"/>
      <c r="AM17" s="31"/>
      <c r="AN17" s="16"/>
      <c r="AO17" s="31"/>
      <c r="AP17" s="16"/>
      <c r="AQ17" s="31"/>
      <c r="AR17" s="16"/>
      <c r="AS17" s="31"/>
      <c r="AT17" s="31"/>
      <c r="AU17" s="31"/>
      <c r="AV17" s="31"/>
      <c r="AW17" s="31"/>
      <c r="AX17" s="31"/>
      <c r="AY17" s="31"/>
      <c r="AZ17" s="31"/>
      <c r="BA17" s="16" t="s">
        <v>969</v>
      </c>
      <c r="BB17" s="16" t="s">
        <v>52</v>
      </c>
    </row>
    <row r="18" spans="1:54" ht="30" customHeight="1" x14ac:dyDescent="0.3">
      <c r="A18" s="16" t="s">
        <v>1162</v>
      </c>
      <c r="B18" s="16" t="s">
        <v>1159</v>
      </c>
      <c r="C18" s="16" t="s">
        <v>1160</v>
      </c>
      <c r="D18" s="30" t="s">
        <v>669</v>
      </c>
      <c r="E18" s="31"/>
      <c r="F18" s="16"/>
      <c r="G18" s="31"/>
      <c r="H18" s="16"/>
      <c r="I18" s="31"/>
      <c r="J18" s="16"/>
      <c r="K18" s="31"/>
      <c r="L18" s="16"/>
      <c r="M18" s="31"/>
      <c r="N18" s="16"/>
      <c r="O18" s="31"/>
      <c r="P18" s="31"/>
      <c r="Q18" s="31"/>
      <c r="R18" s="31"/>
      <c r="S18" s="31"/>
      <c r="T18" s="31"/>
      <c r="U18" s="31"/>
      <c r="V18" s="31"/>
      <c r="W18" s="16" t="s">
        <v>1161</v>
      </c>
      <c r="X18" s="16" t="s">
        <v>52</v>
      </c>
      <c r="Y18" s="2" t="s">
        <v>52</v>
      </c>
      <c r="Z18" s="2" t="s">
        <v>52</v>
      </c>
      <c r="AA18" s="32"/>
      <c r="AB18" s="2" t="s">
        <v>52</v>
      </c>
      <c r="AE18" s="16" t="s">
        <v>1162</v>
      </c>
      <c r="AF18" s="16" t="s">
        <v>1159</v>
      </c>
      <c r="AG18" s="16" t="s">
        <v>1160</v>
      </c>
      <c r="AH18" s="30" t="s">
        <v>669</v>
      </c>
      <c r="AI18" s="31"/>
      <c r="AJ18" s="16"/>
      <c r="AK18" s="31"/>
      <c r="AL18" s="16"/>
      <c r="AM18" s="31"/>
      <c r="AN18" s="16"/>
      <c r="AO18" s="31"/>
      <c r="AP18" s="16"/>
      <c r="AQ18" s="31"/>
      <c r="AR18" s="16"/>
      <c r="AS18" s="31"/>
      <c r="AT18" s="31"/>
      <c r="AU18" s="31"/>
      <c r="AV18" s="31"/>
      <c r="AW18" s="31"/>
      <c r="AX18" s="31"/>
      <c r="AY18" s="31"/>
      <c r="AZ18" s="31"/>
      <c r="BA18" s="16" t="s">
        <v>1161</v>
      </c>
      <c r="BB18" s="16" t="s">
        <v>52</v>
      </c>
    </row>
    <row r="19" spans="1:54" ht="30" customHeight="1" x14ac:dyDescent="0.3">
      <c r="A19" s="16" t="s">
        <v>781</v>
      </c>
      <c r="B19" s="16" t="s">
        <v>779</v>
      </c>
      <c r="C19" s="16" t="s">
        <v>772</v>
      </c>
      <c r="D19" s="30" t="s">
        <v>669</v>
      </c>
      <c r="E19" s="31"/>
      <c r="F19" s="16"/>
      <c r="G19" s="31"/>
      <c r="H19" s="16"/>
      <c r="I19" s="31"/>
      <c r="J19" s="16"/>
      <c r="K19" s="31"/>
      <c r="L19" s="16"/>
      <c r="M19" s="31"/>
      <c r="N19" s="16"/>
      <c r="O19" s="31"/>
      <c r="P19" s="31"/>
      <c r="Q19" s="31"/>
      <c r="R19" s="31"/>
      <c r="S19" s="31"/>
      <c r="T19" s="31"/>
      <c r="U19" s="31"/>
      <c r="V19" s="31"/>
      <c r="W19" s="16" t="s">
        <v>780</v>
      </c>
      <c r="X19" s="16" t="s">
        <v>52</v>
      </c>
      <c r="Y19" s="2" t="s">
        <v>52</v>
      </c>
      <c r="Z19" s="2" t="s">
        <v>52</v>
      </c>
      <c r="AA19" s="32"/>
      <c r="AB19" s="2" t="s">
        <v>52</v>
      </c>
      <c r="AE19" s="16" t="s">
        <v>781</v>
      </c>
      <c r="AF19" s="16" t="s">
        <v>779</v>
      </c>
      <c r="AG19" s="16" t="s">
        <v>772</v>
      </c>
      <c r="AH19" s="30" t="s">
        <v>669</v>
      </c>
      <c r="AI19" s="31"/>
      <c r="AJ19" s="16"/>
      <c r="AK19" s="31"/>
      <c r="AL19" s="16"/>
      <c r="AM19" s="31"/>
      <c r="AN19" s="16"/>
      <c r="AO19" s="31"/>
      <c r="AP19" s="16"/>
      <c r="AQ19" s="31"/>
      <c r="AR19" s="16"/>
      <c r="AS19" s="31"/>
      <c r="AT19" s="31"/>
      <c r="AU19" s="31"/>
      <c r="AV19" s="31"/>
      <c r="AW19" s="31"/>
      <c r="AX19" s="31"/>
      <c r="AY19" s="31"/>
      <c r="AZ19" s="31"/>
      <c r="BA19" s="16" t="s">
        <v>780</v>
      </c>
      <c r="BB19" s="16" t="s">
        <v>52</v>
      </c>
    </row>
    <row r="20" spans="1:54" ht="30" customHeight="1" x14ac:dyDescent="0.3">
      <c r="A20" s="16" t="s">
        <v>774</v>
      </c>
      <c r="B20" s="16" t="s">
        <v>771</v>
      </c>
      <c r="C20" s="16" t="s">
        <v>772</v>
      </c>
      <c r="D20" s="30" t="s">
        <v>70</v>
      </c>
      <c r="E20" s="31"/>
      <c r="F20" s="16"/>
      <c r="G20" s="31"/>
      <c r="H20" s="16"/>
      <c r="I20" s="31"/>
      <c r="J20" s="16"/>
      <c r="K20" s="31"/>
      <c r="L20" s="16"/>
      <c r="M20" s="31"/>
      <c r="N20" s="16"/>
      <c r="O20" s="31"/>
      <c r="P20" s="31"/>
      <c r="Q20" s="31"/>
      <c r="R20" s="31"/>
      <c r="S20" s="31"/>
      <c r="T20" s="31"/>
      <c r="U20" s="31"/>
      <c r="V20" s="31"/>
      <c r="W20" s="16" t="s">
        <v>773</v>
      </c>
      <c r="X20" s="16" t="s">
        <v>52</v>
      </c>
      <c r="Y20" s="2" t="s">
        <v>52</v>
      </c>
      <c r="Z20" s="2" t="s">
        <v>52</v>
      </c>
      <c r="AA20" s="32"/>
      <c r="AB20" s="2" t="s">
        <v>52</v>
      </c>
      <c r="AE20" s="16" t="s">
        <v>774</v>
      </c>
      <c r="AF20" s="16" t="s">
        <v>771</v>
      </c>
      <c r="AG20" s="16" t="s">
        <v>772</v>
      </c>
      <c r="AH20" s="30" t="s">
        <v>70</v>
      </c>
      <c r="AI20" s="31"/>
      <c r="AJ20" s="16"/>
      <c r="AK20" s="31"/>
      <c r="AL20" s="16"/>
      <c r="AM20" s="31"/>
      <c r="AN20" s="16"/>
      <c r="AO20" s="31"/>
      <c r="AP20" s="16"/>
      <c r="AQ20" s="31"/>
      <c r="AR20" s="16"/>
      <c r="AS20" s="31"/>
      <c r="AT20" s="31"/>
      <c r="AU20" s="31"/>
      <c r="AV20" s="31"/>
      <c r="AW20" s="31"/>
      <c r="AX20" s="31"/>
      <c r="AY20" s="31"/>
      <c r="AZ20" s="31"/>
      <c r="BA20" s="16" t="s">
        <v>773</v>
      </c>
      <c r="BB20" s="16" t="s">
        <v>52</v>
      </c>
    </row>
    <row r="21" spans="1:54" s="36" customFormat="1" ht="30" customHeight="1" x14ac:dyDescent="0.3">
      <c r="A21" s="38" t="s">
        <v>1090</v>
      </c>
      <c r="B21" s="38" t="s">
        <v>1375</v>
      </c>
      <c r="C21" s="38" t="s">
        <v>1376</v>
      </c>
      <c r="D21" s="41" t="s">
        <v>1377</v>
      </c>
      <c r="E21" s="43"/>
      <c r="F21" s="38"/>
      <c r="G21" s="42"/>
      <c r="H21" s="38"/>
      <c r="I21" s="42"/>
      <c r="J21" s="38"/>
      <c r="K21" s="42"/>
      <c r="L21" s="38"/>
      <c r="M21" s="42"/>
      <c r="N21" s="38"/>
      <c r="O21" s="42"/>
      <c r="P21" s="42"/>
      <c r="Q21" s="42"/>
      <c r="R21" s="42"/>
      <c r="S21" s="42"/>
      <c r="T21" s="42"/>
      <c r="U21" s="42"/>
      <c r="V21" s="42"/>
      <c r="W21" s="38" t="s">
        <v>1089</v>
      </c>
      <c r="X21" s="38" t="s">
        <v>52</v>
      </c>
      <c r="Y21" s="39" t="s">
        <v>52</v>
      </c>
      <c r="Z21" s="39" t="s">
        <v>52</v>
      </c>
      <c r="AA21" s="46"/>
      <c r="AB21" s="39" t="s">
        <v>52</v>
      </c>
      <c r="AE21" s="38" t="s">
        <v>1090</v>
      </c>
      <c r="AF21" s="38" t="s">
        <v>1087</v>
      </c>
      <c r="AG21" s="38" t="s">
        <v>1088</v>
      </c>
      <c r="AH21" s="41" t="s">
        <v>669</v>
      </c>
      <c r="AI21" s="42"/>
      <c r="AJ21" s="38"/>
      <c r="AK21" s="42"/>
      <c r="AL21" s="38"/>
      <c r="AM21" s="42"/>
      <c r="AN21" s="38"/>
      <c r="AO21" s="42"/>
      <c r="AP21" s="38"/>
      <c r="AQ21" s="42"/>
      <c r="AR21" s="38"/>
      <c r="AS21" s="42"/>
      <c r="AT21" s="42"/>
      <c r="AU21" s="42"/>
      <c r="AV21" s="42"/>
      <c r="AW21" s="42"/>
      <c r="AX21" s="42"/>
      <c r="AY21" s="42"/>
      <c r="AZ21" s="42"/>
      <c r="BA21" s="38" t="s">
        <v>1089</v>
      </c>
      <c r="BB21" s="38" t="s">
        <v>52</v>
      </c>
    </row>
    <row r="22" spans="1:54" ht="30" customHeight="1" x14ac:dyDescent="0.3">
      <c r="A22" s="16" t="s">
        <v>962</v>
      </c>
      <c r="B22" s="16" t="s">
        <v>959</v>
      </c>
      <c r="C22" s="16" t="s">
        <v>960</v>
      </c>
      <c r="D22" s="30" t="s">
        <v>70</v>
      </c>
      <c r="E22" s="31"/>
      <c r="F22" s="16"/>
      <c r="G22" s="31"/>
      <c r="H22" s="16"/>
      <c r="I22" s="31"/>
      <c r="J22" s="16"/>
      <c r="K22" s="31"/>
      <c r="L22" s="16"/>
      <c r="M22" s="31"/>
      <c r="N22" s="16"/>
      <c r="O22" s="31"/>
      <c r="P22" s="31"/>
      <c r="Q22" s="31"/>
      <c r="R22" s="31"/>
      <c r="S22" s="31"/>
      <c r="T22" s="31"/>
      <c r="U22" s="31"/>
      <c r="V22" s="31"/>
      <c r="W22" s="16" t="s">
        <v>961</v>
      </c>
      <c r="X22" s="16" t="s">
        <v>52</v>
      </c>
      <c r="Y22" s="2" t="s">
        <v>52</v>
      </c>
      <c r="Z22" s="2" t="s">
        <v>52</v>
      </c>
      <c r="AA22" s="32"/>
      <c r="AB22" s="2" t="s">
        <v>52</v>
      </c>
      <c r="AE22" s="16" t="s">
        <v>962</v>
      </c>
      <c r="AF22" s="16" t="s">
        <v>959</v>
      </c>
      <c r="AG22" s="16" t="s">
        <v>960</v>
      </c>
      <c r="AH22" s="30" t="s">
        <v>70</v>
      </c>
      <c r="AI22" s="31"/>
      <c r="AJ22" s="16"/>
      <c r="AK22" s="31"/>
      <c r="AL22" s="16"/>
      <c r="AM22" s="31"/>
      <c r="AN22" s="16"/>
      <c r="AO22" s="31"/>
      <c r="AP22" s="16"/>
      <c r="AQ22" s="31"/>
      <c r="AR22" s="16"/>
      <c r="AS22" s="31"/>
      <c r="AT22" s="31"/>
      <c r="AU22" s="31"/>
      <c r="AV22" s="31"/>
      <c r="AW22" s="31"/>
      <c r="AX22" s="31"/>
      <c r="AY22" s="31"/>
      <c r="AZ22" s="31"/>
      <c r="BA22" s="16" t="s">
        <v>961</v>
      </c>
      <c r="BB22" s="16" t="s">
        <v>52</v>
      </c>
    </row>
    <row r="23" spans="1:54" ht="30" customHeight="1" x14ac:dyDescent="0.3">
      <c r="A23" s="16" t="s">
        <v>952</v>
      </c>
      <c r="B23" s="16" t="s">
        <v>949</v>
      </c>
      <c r="C23" s="16" t="s">
        <v>950</v>
      </c>
      <c r="D23" s="30" t="s">
        <v>433</v>
      </c>
      <c r="E23" s="31"/>
      <c r="F23" s="16"/>
      <c r="G23" s="31"/>
      <c r="H23" s="16"/>
      <c r="I23" s="31"/>
      <c r="J23" s="16"/>
      <c r="K23" s="31"/>
      <c r="L23" s="16"/>
      <c r="M23" s="31"/>
      <c r="N23" s="16"/>
      <c r="O23" s="31"/>
      <c r="P23" s="31"/>
      <c r="Q23" s="31"/>
      <c r="R23" s="31"/>
      <c r="S23" s="31"/>
      <c r="T23" s="31"/>
      <c r="U23" s="31"/>
      <c r="V23" s="31"/>
      <c r="W23" s="16" t="s">
        <v>951</v>
      </c>
      <c r="X23" s="16" t="s">
        <v>52</v>
      </c>
      <c r="Y23" s="2" t="s">
        <v>52</v>
      </c>
      <c r="Z23" s="2" t="s">
        <v>52</v>
      </c>
      <c r="AA23" s="32"/>
      <c r="AB23" s="2" t="s">
        <v>52</v>
      </c>
      <c r="AE23" s="16" t="s">
        <v>952</v>
      </c>
      <c r="AF23" s="16" t="s">
        <v>949</v>
      </c>
      <c r="AG23" s="16" t="s">
        <v>950</v>
      </c>
      <c r="AH23" s="30" t="s">
        <v>433</v>
      </c>
      <c r="AI23" s="31"/>
      <c r="AJ23" s="16"/>
      <c r="AK23" s="31"/>
      <c r="AL23" s="16"/>
      <c r="AM23" s="31"/>
      <c r="AN23" s="16"/>
      <c r="AO23" s="31"/>
      <c r="AP23" s="16"/>
      <c r="AQ23" s="31"/>
      <c r="AR23" s="16"/>
      <c r="AS23" s="31"/>
      <c r="AT23" s="31"/>
      <c r="AU23" s="31"/>
      <c r="AV23" s="31"/>
      <c r="AW23" s="31"/>
      <c r="AX23" s="31"/>
      <c r="AY23" s="31"/>
      <c r="AZ23" s="31"/>
      <c r="BA23" s="16" t="s">
        <v>951</v>
      </c>
      <c r="BB23" s="16" t="s">
        <v>52</v>
      </c>
    </row>
    <row r="24" spans="1:54" ht="30" customHeight="1" x14ac:dyDescent="0.3">
      <c r="A24" s="16" t="s">
        <v>832</v>
      </c>
      <c r="B24" s="16" t="s">
        <v>830</v>
      </c>
      <c r="C24" s="16" t="s">
        <v>52</v>
      </c>
      <c r="D24" s="30" t="s">
        <v>669</v>
      </c>
      <c r="E24" s="31"/>
      <c r="F24" s="16"/>
      <c r="G24" s="31"/>
      <c r="H24" s="16"/>
      <c r="I24" s="31"/>
      <c r="J24" s="16"/>
      <c r="K24" s="31"/>
      <c r="L24" s="16"/>
      <c r="M24" s="31"/>
      <c r="N24" s="16"/>
      <c r="O24" s="31"/>
      <c r="P24" s="31"/>
      <c r="Q24" s="31"/>
      <c r="R24" s="31"/>
      <c r="S24" s="31"/>
      <c r="T24" s="31"/>
      <c r="U24" s="31"/>
      <c r="V24" s="31"/>
      <c r="W24" s="16" t="s">
        <v>831</v>
      </c>
      <c r="X24" s="16" t="s">
        <v>52</v>
      </c>
      <c r="Y24" s="2" t="s">
        <v>52</v>
      </c>
      <c r="Z24" s="2" t="s">
        <v>52</v>
      </c>
      <c r="AA24" s="32"/>
      <c r="AB24" s="2" t="s">
        <v>52</v>
      </c>
      <c r="AE24" s="16" t="s">
        <v>832</v>
      </c>
      <c r="AF24" s="16" t="s">
        <v>830</v>
      </c>
      <c r="AG24" s="16" t="s">
        <v>52</v>
      </c>
      <c r="AH24" s="30" t="s">
        <v>669</v>
      </c>
      <c r="AI24" s="31"/>
      <c r="AJ24" s="16"/>
      <c r="AK24" s="31"/>
      <c r="AL24" s="16"/>
      <c r="AM24" s="31"/>
      <c r="AN24" s="16"/>
      <c r="AO24" s="31"/>
      <c r="AP24" s="16"/>
      <c r="AQ24" s="31"/>
      <c r="AR24" s="16"/>
      <c r="AS24" s="31"/>
      <c r="AT24" s="31"/>
      <c r="AU24" s="31"/>
      <c r="AV24" s="31"/>
      <c r="AW24" s="31"/>
      <c r="AX24" s="31"/>
      <c r="AY24" s="31"/>
      <c r="AZ24" s="31"/>
      <c r="BA24" s="16" t="s">
        <v>831</v>
      </c>
      <c r="BB24" s="16" t="s">
        <v>52</v>
      </c>
    </row>
    <row r="25" spans="1:54" ht="30" customHeight="1" x14ac:dyDescent="0.3">
      <c r="A25" s="16" t="s">
        <v>835</v>
      </c>
      <c r="B25" s="16" t="s">
        <v>833</v>
      </c>
      <c r="C25" s="16" t="s">
        <v>52</v>
      </c>
      <c r="D25" s="30" t="s">
        <v>669</v>
      </c>
      <c r="E25" s="31"/>
      <c r="F25" s="16"/>
      <c r="G25" s="31"/>
      <c r="H25" s="16"/>
      <c r="I25" s="31"/>
      <c r="J25" s="16"/>
      <c r="K25" s="31"/>
      <c r="L25" s="16"/>
      <c r="M25" s="31"/>
      <c r="N25" s="16"/>
      <c r="O25" s="31"/>
      <c r="P25" s="31"/>
      <c r="Q25" s="31"/>
      <c r="R25" s="31"/>
      <c r="S25" s="31"/>
      <c r="T25" s="31"/>
      <c r="U25" s="31"/>
      <c r="V25" s="31"/>
      <c r="W25" s="16" t="s">
        <v>834</v>
      </c>
      <c r="X25" s="16" t="s">
        <v>52</v>
      </c>
      <c r="Y25" s="2" t="s">
        <v>52</v>
      </c>
      <c r="Z25" s="2" t="s">
        <v>52</v>
      </c>
      <c r="AA25" s="32"/>
      <c r="AB25" s="2" t="s">
        <v>52</v>
      </c>
      <c r="AE25" s="16" t="s">
        <v>835</v>
      </c>
      <c r="AF25" s="16" t="s">
        <v>833</v>
      </c>
      <c r="AG25" s="16" t="s">
        <v>52</v>
      </c>
      <c r="AH25" s="30" t="s">
        <v>669</v>
      </c>
      <c r="AI25" s="31"/>
      <c r="AJ25" s="16"/>
      <c r="AK25" s="31"/>
      <c r="AL25" s="16"/>
      <c r="AM25" s="31"/>
      <c r="AN25" s="16"/>
      <c r="AO25" s="31"/>
      <c r="AP25" s="16"/>
      <c r="AQ25" s="31"/>
      <c r="AR25" s="16"/>
      <c r="AS25" s="31"/>
      <c r="AT25" s="31"/>
      <c r="AU25" s="31"/>
      <c r="AV25" s="31"/>
      <c r="AW25" s="31"/>
      <c r="AX25" s="31"/>
      <c r="AY25" s="31"/>
      <c r="AZ25" s="31"/>
      <c r="BA25" s="16" t="s">
        <v>834</v>
      </c>
      <c r="BB25" s="16" t="s">
        <v>52</v>
      </c>
    </row>
    <row r="26" spans="1:54" ht="30" customHeight="1" x14ac:dyDescent="0.3">
      <c r="A26" s="16" t="s">
        <v>1008</v>
      </c>
      <c r="B26" s="16" t="s">
        <v>437</v>
      </c>
      <c r="C26" s="16" t="s">
        <v>1006</v>
      </c>
      <c r="D26" s="30" t="s">
        <v>669</v>
      </c>
      <c r="E26" s="31"/>
      <c r="F26" s="16"/>
      <c r="G26" s="31"/>
      <c r="H26" s="16"/>
      <c r="I26" s="31"/>
      <c r="J26" s="16"/>
      <c r="K26" s="31"/>
      <c r="L26" s="16"/>
      <c r="M26" s="31"/>
      <c r="N26" s="16"/>
      <c r="O26" s="31"/>
      <c r="P26" s="31"/>
      <c r="Q26" s="31"/>
      <c r="R26" s="31"/>
      <c r="S26" s="31"/>
      <c r="T26" s="31"/>
      <c r="U26" s="31"/>
      <c r="V26" s="31"/>
      <c r="W26" s="16" t="s">
        <v>1007</v>
      </c>
      <c r="X26" s="16" t="s">
        <v>1290</v>
      </c>
      <c r="Y26" s="2" t="s">
        <v>52</v>
      </c>
      <c r="Z26" s="2" t="s">
        <v>52</v>
      </c>
      <c r="AA26" s="32"/>
      <c r="AB26" s="2" t="s">
        <v>52</v>
      </c>
      <c r="AE26" s="16" t="s">
        <v>1008</v>
      </c>
      <c r="AF26" s="16" t="s">
        <v>437</v>
      </c>
      <c r="AG26" s="16" t="s">
        <v>1006</v>
      </c>
      <c r="AH26" s="30" t="s">
        <v>669</v>
      </c>
      <c r="AI26" s="31"/>
      <c r="AJ26" s="16"/>
      <c r="AK26" s="31"/>
      <c r="AL26" s="16"/>
      <c r="AM26" s="31"/>
      <c r="AN26" s="16"/>
      <c r="AO26" s="31"/>
      <c r="AP26" s="16"/>
      <c r="AQ26" s="31"/>
      <c r="AR26" s="16"/>
      <c r="AS26" s="31"/>
      <c r="AT26" s="31"/>
      <c r="AU26" s="31"/>
      <c r="AV26" s="31"/>
      <c r="AW26" s="31"/>
      <c r="AX26" s="31"/>
      <c r="AY26" s="31"/>
      <c r="AZ26" s="31"/>
      <c r="BA26" s="16" t="s">
        <v>1007</v>
      </c>
      <c r="BB26" s="16" t="s">
        <v>1290</v>
      </c>
    </row>
    <row r="27" spans="1:54" ht="30" customHeight="1" x14ac:dyDescent="0.3">
      <c r="A27" s="16" t="s">
        <v>441</v>
      </c>
      <c r="B27" s="16" t="s">
        <v>437</v>
      </c>
      <c r="C27" s="16" t="s">
        <v>438</v>
      </c>
      <c r="D27" s="30" t="s">
        <v>439</v>
      </c>
      <c r="E27" s="31"/>
      <c r="F27" s="16"/>
      <c r="G27" s="31"/>
      <c r="H27" s="16"/>
      <c r="I27" s="31"/>
      <c r="J27" s="16"/>
      <c r="K27" s="31"/>
      <c r="L27" s="16"/>
      <c r="M27" s="31"/>
      <c r="N27" s="16"/>
      <c r="O27" s="31"/>
      <c r="P27" s="31"/>
      <c r="Q27" s="31"/>
      <c r="R27" s="31"/>
      <c r="S27" s="31"/>
      <c r="T27" s="31"/>
      <c r="U27" s="31"/>
      <c r="V27" s="31"/>
      <c r="W27" s="16" t="s">
        <v>440</v>
      </c>
      <c r="X27" s="16" t="s">
        <v>52</v>
      </c>
      <c r="Y27" s="2" t="s">
        <v>52</v>
      </c>
      <c r="Z27" s="2" t="s">
        <v>52</v>
      </c>
      <c r="AA27" s="32"/>
      <c r="AB27" s="2" t="s">
        <v>52</v>
      </c>
      <c r="AE27" s="16" t="s">
        <v>441</v>
      </c>
      <c r="AF27" s="16" t="s">
        <v>437</v>
      </c>
      <c r="AG27" s="16" t="s">
        <v>438</v>
      </c>
      <c r="AH27" s="30" t="s">
        <v>439</v>
      </c>
      <c r="AI27" s="31"/>
      <c r="AJ27" s="16"/>
      <c r="AK27" s="31"/>
      <c r="AL27" s="16"/>
      <c r="AM27" s="31"/>
      <c r="AN27" s="16"/>
      <c r="AO27" s="31"/>
      <c r="AP27" s="16"/>
      <c r="AQ27" s="31"/>
      <c r="AR27" s="16"/>
      <c r="AS27" s="31"/>
      <c r="AT27" s="31"/>
      <c r="AU27" s="31"/>
      <c r="AV27" s="31"/>
      <c r="AW27" s="31"/>
      <c r="AX27" s="31"/>
      <c r="AY27" s="31"/>
      <c r="AZ27" s="31"/>
      <c r="BA27" s="16" t="s">
        <v>440</v>
      </c>
      <c r="BB27" s="16" t="s">
        <v>52</v>
      </c>
    </row>
    <row r="28" spans="1:54" ht="30" customHeight="1" x14ac:dyDescent="0.3">
      <c r="A28" s="16" t="s">
        <v>1015</v>
      </c>
      <c r="B28" s="16" t="s">
        <v>1012</v>
      </c>
      <c r="C28" s="16" t="s">
        <v>1013</v>
      </c>
      <c r="D28" s="30" t="s">
        <v>669</v>
      </c>
      <c r="E28" s="31"/>
      <c r="F28" s="16"/>
      <c r="G28" s="31"/>
      <c r="H28" s="16"/>
      <c r="I28" s="31"/>
      <c r="J28" s="16"/>
      <c r="K28" s="31"/>
      <c r="L28" s="16"/>
      <c r="M28" s="31"/>
      <c r="N28" s="16"/>
      <c r="O28" s="31"/>
      <c r="P28" s="31"/>
      <c r="Q28" s="31"/>
      <c r="R28" s="31"/>
      <c r="S28" s="31"/>
      <c r="T28" s="31"/>
      <c r="U28" s="31"/>
      <c r="V28" s="31"/>
      <c r="W28" s="16" t="s">
        <v>1014</v>
      </c>
      <c r="X28" s="16" t="s">
        <v>52</v>
      </c>
      <c r="Y28" s="2" t="s">
        <v>52</v>
      </c>
      <c r="Z28" s="2" t="s">
        <v>52</v>
      </c>
      <c r="AA28" s="32"/>
      <c r="AB28" s="2" t="s">
        <v>52</v>
      </c>
      <c r="AE28" s="16" t="s">
        <v>1015</v>
      </c>
      <c r="AF28" s="16" t="s">
        <v>1012</v>
      </c>
      <c r="AG28" s="16" t="s">
        <v>1013</v>
      </c>
      <c r="AH28" s="30" t="s">
        <v>669</v>
      </c>
      <c r="AI28" s="31"/>
      <c r="AJ28" s="16"/>
      <c r="AK28" s="31"/>
      <c r="AL28" s="16"/>
      <c r="AM28" s="31"/>
      <c r="AN28" s="16"/>
      <c r="AO28" s="31"/>
      <c r="AP28" s="16"/>
      <c r="AQ28" s="31"/>
      <c r="AR28" s="16"/>
      <c r="AS28" s="31"/>
      <c r="AT28" s="31"/>
      <c r="AU28" s="31"/>
      <c r="AV28" s="31"/>
      <c r="AW28" s="31"/>
      <c r="AX28" s="31"/>
      <c r="AY28" s="31"/>
      <c r="AZ28" s="31"/>
      <c r="BA28" s="16" t="s">
        <v>1014</v>
      </c>
      <c r="BB28" s="16" t="s">
        <v>52</v>
      </c>
    </row>
    <row r="29" spans="1:54" ht="30" customHeight="1" x14ac:dyDescent="0.3">
      <c r="A29" s="16" t="s">
        <v>709</v>
      </c>
      <c r="B29" s="16" t="s">
        <v>706</v>
      </c>
      <c r="C29" s="16" t="s">
        <v>707</v>
      </c>
      <c r="D29" s="30" t="s">
        <v>70</v>
      </c>
      <c r="E29" s="31"/>
      <c r="F29" s="16"/>
      <c r="G29" s="31"/>
      <c r="H29" s="16"/>
      <c r="I29" s="31"/>
      <c r="J29" s="16"/>
      <c r="K29" s="31"/>
      <c r="L29" s="16"/>
      <c r="M29" s="31"/>
      <c r="N29" s="16"/>
      <c r="O29" s="31"/>
      <c r="P29" s="31"/>
      <c r="Q29" s="31"/>
      <c r="R29" s="31"/>
      <c r="S29" s="31"/>
      <c r="T29" s="31"/>
      <c r="U29" s="31"/>
      <c r="V29" s="31"/>
      <c r="W29" s="16" t="s">
        <v>708</v>
      </c>
      <c r="X29" s="16" t="s">
        <v>52</v>
      </c>
      <c r="Y29" s="2" t="s">
        <v>52</v>
      </c>
      <c r="Z29" s="2" t="s">
        <v>52</v>
      </c>
      <c r="AA29" s="32"/>
      <c r="AB29" s="2" t="s">
        <v>52</v>
      </c>
      <c r="AE29" s="16" t="s">
        <v>709</v>
      </c>
      <c r="AF29" s="16" t="s">
        <v>706</v>
      </c>
      <c r="AG29" s="16" t="s">
        <v>707</v>
      </c>
      <c r="AH29" s="30" t="s">
        <v>70</v>
      </c>
      <c r="AI29" s="31"/>
      <c r="AJ29" s="16"/>
      <c r="AK29" s="31"/>
      <c r="AL29" s="16"/>
      <c r="AM29" s="31"/>
      <c r="AN29" s="16"/>
      <c r="AO29" s="31"/>
      <c r="AP29" s="16"/>
      <c r="AQ29" s="31"/>
      <c r="AR29" s="16"/>
      <c r="AS29" s="31"/>
      <c r="AT29" s="31"/>
      <c r="AU29" s="31"/>
      <c r="AV29" s="31"/>
      <c r="AW29" s="31"/>
      <c r="AX29" s="31"/>
      <c r="AY29" s="31"/>
      <c r="AZ29" s="31"/>
      <c r="BA29" s="16" t="s">
        <v>708</v>
      </c>
      <c r="BB29" s="16" t="s">
        <v>52</v>
      </c>
    </row>
    <row r="30" spans="1:54" ht="30" customHeight="1" x14ac:dyDescent="0.3">
      <c r="A30" s="16" t="s">
        <v>690</v>
      </c>
      <c r="B30" s="16" t="s">
        <v>687</v>
      </c>
      <c r="C30" s="16" t="s">
        <v>688</v>
      </c>
      <c r="D30" s="30" t="s">
        <v>70</v>
      </c>
      <c r="E30" s="31"/>
      <c r="F30" s="16"/>
      <c r="G30" s="31"/>
      <c r="H30" s="16"/>
      <c r="I30" s="31"/>
      <c r="J30" s="16"/>
      <c r="K30" s="31"/>
      <c r="L30" s="16"/>
      <c r="M30" s="31"/>
      <c r="N30" s="16"/>
      <c r="O30" s="31"/>
      <c r="P30" s="31"/>
      <c r="Q30" s="31"/>
      <c r="R30" s="31"/>
      <c r="S30" s="31"/>
      <c r="T30" s="31"/>
      <c r="U30" s="31"/>
      <c r="V30" s="31"/>
      <c r="W30" s="16" t="s">
        <v>689</v>
      </c>
      <c r="X30" s="16" t="s">
        <v>52</v>
      </c>
      <c r="Y30" s="2" t="s">
        <v>52</v>
      </c>
      <c r="Z30" s="2" t="s">
        <v>52</v>
      </c>
      <c r="AA30" s="32"/>
      <c r="AB30" s="2" t="s">
        <v>52</v>
      </c>
      <c r="AE30" s="16" t="s">
        <v>690</v>
      </c>
      <c r="AF30" s="16" t="s">
        <v>687</v>
      </c>
      <c r="AG30" s="16" t="s">
        <v>688</v>
      </c>
      <c r="AH30" s="30" t="s">
        <v>70</v>
      </c>
      <c r="AI30" s="31"/>
      <c r="AJ30" s="16"/>
      <c r="AK30" s="31"/>
      <c r="AL30" s="16"/>
      <c r="AM30" s="31"/>
      <c r="AN30" s="16"/>
      <c r="AO30" s="31"/>
      <c r="AP30" s="16"/>
      <c r="AQ30" s="31"/>
      <c r="AR30" s="16"/>
      <c r="AS30" s="31"/>
      <c r="AT30" s="31"/>
      <c r="AU30" s="31"/>
      <c r="AV30" s="31"/>
      <c r="AW30" s="31"/>
      <c r="AX30" s="31"/>
      <c r="AY30" s="31"/>
      <c r="AZ30" s="31"/>
      <c r="BA30" s="16" t="s">
        <v>689</v>
      </c>
      <c r="BB30" s="16" t="s">
        <v>52</v>
      </c>
    </row>
    <row r="31" spans="1:54" ht="30" customHeight="1" x14ac:dyDescent="0.3">
      <c r="A31" s="16" t="s">
        <v>884</v>
      </c>
      <c r="B31" s="44" t="s">
        <v>1370</v>
      </c>
      <c r="C31" s="44" t="s">
        <v>1371</v>
      </c>
      <c r="D31" s="41" t="s">
        <v>433</v>
      </c>
      <c r="E31" s="42"/>
      <c r="F31" s="38"/>
      <c r="G31" s="42"/>
      <c r="H31" s="38"/>
      <c r="I31" s="42"/>
      <c r="J31" s="38"/>
      <c r="K31" s="43"/>
      <c r="L31" s="44"/>
      <c r="M31" s="42"/>
      <c r="N31" s="38"/>
      <c r="O31" s="42"/>
      <c r="P31" s="42"/>
      <c r="Q31" s="42"/>
      <c r="R31" s="42"/>
      <c r="S31" s="42"/>
      <c r="T31" s="42"/>
      <c r="U31" s="42"/>
      <c r="V31" s="42"/>
      <c r="W31" s="38" t="s">
        <v>883</v>
      </c>
      <c r="X31" s="45" t="s">
        <v>1292</v>
      </c>
      <c r="Y31" s="2" t="s">
        <v>52</v>
      </c>
      <c r="Z31" s="2" t="s">
        <v>52</v>
      </c>
      <c r="AA31" s="32"/>
      <c r="AB31" s="2" t="s">
        <v>52</v>
      </c>
      <c r="AE31" s="16" t="s">
        <v>884</v>
      </c>
      <c r="AF31" s="16" t="s">
        <v>881</v>
      </c>
      <c r="AG31" s="16" t="s">
        <v>882</v>
      </c>
      <c r="AH31" s="30" t="s">
        <v>433</v>
      </c>
      <c r="AI31" s="31"/>
      <c r="AJ31" s="16"/>
      <c r="AK31" s="31"/>
      <c r="AL31" s="16"/>
      <c r="AM31" s="31"/>
      <c r="AN31" s="16"/>
      <c r="AO31" s="31"/>
      <c r="AP31" s="16"/>
      <c r="AQ31" s="31"/>
      <c r="AR31" s="16"/>
      <c r="AS31" s="31"/>
      <c r="AT31" s="31"/>
      <c r="AU31" s="31"/>
      <c r="AV31" s="31"/>
      <c r="AW31" s="31"/>
      <c r="AX31" s="31"/>
      <c r="AY31" s="31"/>
      <c r="AZ31" s="31"/>
      <c r="BA31" s="16" t="s">
        <v>883</v>
      </c>
      <c r="BB31" s="16" t="s">
        <v>1292</v>
      </c>
    </row>
    <row r="32" spans="1:54" s="37" customFormat="1" ht="30" customHeight="1" x14ac:dyDescent="0.3">
      <c r="A32" s="47" t="s">
        <v>1069</v>
      </c>
      <c r="B32" s="47" t="s">
        <v>1066</v>
      </c>
      <c r="C32" s="47" t="s">
        <v>1067</v>
      </c>
      <c r="D32" s="48" t="s">
        <v>70</v>
      </c>
      <c r="E32" s="49"/>
      <c r="F32" s="47"/>
      <c r="G32" s="50"/>
      <c r="H32" s="47"/>
      <c r="I32" s="50"/>
      <c r="J32" s="47"/>
      <c r="K32" s="50"/>
      <c r="L32" s="47"/>
      <c r="M32" s="50"/>
      <c r="N32" s="47"/>
      <c r="O32" s="50"/>
      <c r="P32" s="50"/>
      <c r="Q32" s="50"/>
      <c r="R32" s="50"/>
      <c r="S32" s="50"/>
      <c r="T32" s="50"/>
      <c r="U32" s="50"/>
      <c r="V32" s="50"/>
      <c r="W32" s="47" t="s">
        <v>1068</v>
      </c>
      <c r="X32" s="47" t="s">
        <v>52</v>
      </c>
      <c r="Y32" s="40" t="s">
        <v>52</v>
      </c>
      <c r="Z32" s="40" t="s">
        <v>52</v>
      </c>
      <c r="AA32" s="51"/>
      <c r="AB32" s="40" t="s">
        <v>52</v>
      </c>
      <c r="AE32" s="47" t="s">
        <v>1069</v>
      </c>
      <c r="AF32" s="47" t="s">
        <v>1066</v>
      </c>
      <c r="AG32" s="47" t="s">
        <v>1067</v>
      </c>
      <c r="AH32" s="48" t="s">
        <v>70</v>
      </c>
      <c r="AI32" s="50"/>
      <c r="AJ32" s="47"/>
      <c r="AK32" s="50"/>
      <c r="AL32" s="47"/>
      <c r="AM32" s="50"/>
      <c r="AN32" s="47"/>
      <c r="AO32" s="50"/>
      <c r="AP32" s="47"/>
      <c r="AQ32" s="50"/>
      <c r="AR32" s="47"/>
      <c r="AS32" s="50"/>
      <c r="AT32" s="50"/>
      <c r="AU32" s="50"/>
      <c r="AV32" s="50"/>
      <c r="AW32" s="50"/>
      <c r="AX32" s="50"/>
      <c r="AY32" s="50"/>
      <c r="AZ32" s="50"/>
      <c r="BA32" s="47" t="s">
        <v>1068</v>
      </c>
      <c r="BB32" s="47" t="s">
        <v>52</v>
      </c>
    </row>
    <row r="33" spans="1:54" s="36" customFormat="1" ht="30" customHeight="1" x14ac:dyDescent="0.3">
      <c r="A33" s="38" t="s">
        <v>945</v>
      </c>
      <c r="B33" s="38" t="s">
        <v>943</v>
      </c>
      <c r="C33" s="38" t="s">
        <v>1378</v>
      </c>
      <c r="D33" s="41" t="s">
        <v>1374</v>
      </c>
      <c r="E33" s="43"/>
      <c r="F33" s="38"/>
      <c r="G33" s="42"/>
      <c r="H33" s="38"/>
      <c r="I33" s="42"/>
      <c r="J33" s="38"/>
      <c r="K33" s="42"/>
      <c r="L33" s="38"/>
      <c r="M33" s="42"/>
      <c r="N33" s="38"/>
      <c r="O33" s="42"/>
      <c r="P33" s="42"/>
      <c r="Q33" s="42"/>
      <c r="R33" s="42"/>
      <c r="S33" s="42"/>
      <c r="T33" s="42"/>
      <c r="U33" s="42"/>
      <c r="V33" s="42"/>
      <c r="W33" s="38" t="s">
        <v>944</v>
      </c>
      <c r="X33" s="38" t="s">
        <v>52</v>
      </c>
      <c r="Y33" s="39" t="s">
        <v>52</v>
      </c>
      <c r="Z33" s="39" t="s">
        <v>52</v>
      </c>
      <c r="AA33" s="46"/>
      <c r="AB33" s="39" t="s">
        <v>52</v>
      </c>
      <c r="AE33" s="38" t="s">
        <v>945</v>
      </c>
      <c r="AF33" s="38" t="s">
        <v>943</v>
      </c>
      <c r="AG33" s="38" t="s">
        <v>535</v>
      </c>
      <c r="AH33" s="41" t="s">
        <v>70</v>
      </c>
      <c r="AI33" s="42"/>
      <c r="AJ33" s="38"/>
      <c r="AK33" s="42"/>
      <c r="AL33" s="38"/>
      <c r="AM33" s="42"/>
      <c r="AN33" s="38"/>
      <c r="AO33" s="42"/>
      <c r="AP33" s="38"/>
      <c r="AQ33" s="42"/>
      <c r="AR33" s="38"/>
      <c r="AS33" s="42"/>
      <c r="AT33" s="42"/>
      <c r="AU33" s="42"/>
      <c r="AV33" s="42"/>
      <c r="AW33" s="42"/>
      <c r="AX33" s="42"/>
      <c r="AY33" s="42"/>
      <c r="AZ33" s="42"/>
      <c r="BA33" s="38" t="s">
        <v>944</v>
      </c>
      <c r="BB33" s="38" t="s">
        <v>52</v>
      </c>
    </row>
    <row r="34" spans="1:54" s="37" customFormat="1" ht="30" customHeight="1" x14ac:dyDescent="0.3">
      <c r="A34" s="47" t="s">
        <v>98</v>
      </c>
      <c r="B34" s="47" t="s">
        <v>95</v>
      </c>
      <c r="C34" s="47" t="s">
        <v>1372</v>
      </c>
      <c r="D34" s="48" t="s">
        <v>70</v>
      </c>
      <c r="E34" s="50"/>
      <c r="F34" s="47"/>
      <c r="G34" s="50"/>
      <c r="H34" s="47"/>
      <c r="I34" s="50"/>
      <c r="J34" s="47"/>
      <c r="K34" s="50"/>
      <c r="L34" s="47"/>
      <c r="M34" s="50"/>
      <c r="N34" s="47"/>
      <c r="O34" s="50"/>
      <c r="P34" s="50"/>
      <c r="Q34" s="50"/>
      <c r="R34" s="50"/>
      <c r="S34" s="50"/>
      <c r="T34" s="50"/>
      <c r="U34" s="50"/>
      <c r="V34" s="50"/>
      <c r="W34" s="47" t="s">
        <v>97</v>
      </c>
      <c r="X34" s="47" t="s">
        <v>1292</v>
      </c>
      <c r="Y34" s="40" t="s">
        <v>52</v>
      </c>
      <c r="Z34" s="40" t="s">
        <v>52</v>
      </c>
      <c r="AA34" s="51"/>
      <c r="AB34" s="40" t="s">
        <v>52</v>
      </c>
      <c r="AE34" s="47" t="s">
        <v>98</v>
      </c>
      <c r="AF34" s="47" t="s">
        <v>95</v>
      </c>
      <c r="AG34" s="47" t="s">
        <v>96</v>
      </c>
      <c r="AH34" s="48" t="s">
        <v>70</v>
      </c>
      <c r="AI34" s="50"/>
      <c r="AJ34" s="47"/>
      <c r="AK34" s="50"/>
      <c r="AL34" s="47"/>
      <c r="AM34" s="50"/>
      <c r="AN34" s="47"/>
      <c r="AO34" s="50"/>
      <c r="AP34" s="47"/>
      <c r="AQ34" s="50"/>
      <c r="AR34" s="47"/>
      <c r="AS34" s="50"/>
      <c r="AT34" s="50"/>
      <c r="AU34" s="50"/>
      <c r="AV34" s="50"/>
      <c r="AW34" s="50"/>
      <c r="AX34" s="50"/>
      <c r="AY34" s="50"/>
      <c r="AZ34" s="50"/>
      <c r="BA34" s="47" t="s">
        <v>97</v>
      </c>
      <c r="BB34" s="47" t="s">
        <v>1292</v>
      </c>
    </row>
    <row r="35" spans="1:54" s="37" customFormat="1" ht="30" customHeight="1" x14ac:dyDescent="0.3">
      <c r="A35" s="47" t="s">
        <v>103</v>
      </c>
      <c r="B35" s="47" t="s">
        <v>100</v>
      </c>
      <c r="C35" s="47" t="s">
        <v>101</v>
      </c>
      <c r="D35" s="48" t="s">
        <v>70</v>
      </c>
      <c r="E35" s="50"/>
      <c r="F35" s="47"/>
      <c r="G35" s="50"/>
      <c r="H35" s="47"/>
      <c r="I35" s="50"/>
      <c r="J35" s="47"/>
      <c r="K35" s="50"/>
      <c r="L35" s="47"/>
      <c r="M35" s="50"/>
      <c r="N35" s="47"/>
      <c r="O35" s="50"/>
      <c r="P35" s="50"/>
      <c r="Q35" s="50"/>
      <c r="R35" s="50"/>
      <c r="S35" s="50"/>
      <c r="T35" s="50"/>
      <c r="U35" s="50"/>
      <c r="V35" s="50"/>
      <c r="W35" s="47" t="s">
        <v>102</v>
      </c>
      <c r="X35" s="47" t="s">
        <v>1292</v>
      </c>
      <c r="Y35" s="40" t="s">
        <v>52</v>
      </c>
      <c r="Z35" s="40" t="s">
        <v>52</v>
      </c>
      <c r="AA35" s="51"/>
      <c r="AB35" s="40" t="s">
        <v>52</v>
      </c>
      <c r="AE35" s="47" t="s">
        <v>103</v>
      </c>
      <c r="AF35" s="47" t="s">
        <v>100</v>
      </c>
      <c r="AG35" s="47" t="s">
        <v>101</v>
      </c>
      <c r="AH35" s="48" t="s">
        <v>70</v>
      </c>
      <c r="AI35" s="50"/>
      <c r="AJ35" s="47"/>
      <c r="AK35" s="50"/>
      <c r="AL35" s="47"/>
      <c r="AM35" s="50"/>
      <c r="AN35" s="47"/>
      <c r="AO35" s="50"/>
      <c r="AP35" s="47"/>
      <c r="AQ35" s="50"/>
      <c r="AR35" s="47"/>
      <c r="AS35" s="50"/>
      <c r="AT35" s="50"/>
      <c r="AU35" s="50"/>
      <c r="AV35" s="50"/>
      <c r="AW35" s="50"/>
      <c r="AX35" s="50"/>
      <c r="AY35" s="50"/>
      <c r="AZ35" s="50"/>
      <c r="BA35" s="47" t="s">
        <v>102</v>
      </c>
      <c r="BB35" s="47" t="s">
        <v>1292</v>
      </c>
    </row>
    <row r="36" spans="1:54" s="37" customFormat="1" ht="30" customHeight="1" x14ac:dyDescent="0.3">
      <c r="A36" s="47" t="s">
        <v>723</v>
      </c>
      <c r="B36" s="47" t="s">
        <v>720</v>
      </c>
      <c r="C36" s="47" t="s">
        <v>721</v>
      </c>
      <c r="D36" s="48" t="s">
        <v>70</v>
      </c>
      <c r="E36" s="50"/>
      <c r="F36" s="47"/>
      <c r="G36" s="50"/>
      <c r="H36" s="47"/>
      <c r="I36" s="50"/>
      <c r="J36" s="47"/>
      <c r="K36" s="50"/>
      <c r="L36" s="47"/>
      <c r="M36" s="50"/>
      <c r="N36" s="47"/>
      <c r="O36" s="50"/>
      <c r="P36" s="50"/>
      <c r="Q36" s="50"/>
      <c r="R36" s="50"/>
      <c r="S36" s="50"/>
      <c r="T36" s="50"/>
      <c r="U36" s="50"/>
      <c r="V36" s="50"/>
      <c r="W36" s="47" t="s">
        <v>722</v>
      </c>
      <c r="X36" s="47" t="s">
        <v>1292</v>
      </c>
      <c r="Y36" s="40" t="s">
        <v>52</v>
      </c>
      <c r="Z36" s="40" t="s">
        <v>52</v>
      </c>
      <c r="AA36" s="51"/>
      <c r="AB36" s="40" t="s">
        <v>52</v>
      </c>
      <c r="AE36" s="47" t="s">
        <v>723</v>
      </c>
      <c r="AF36" s="47" t="s">
        <v>720</v>
      </c>
      <c r="AG36" s="47" t="s">
        <v>721</v>
      </c>
      <c r="AH36" s="48" t="s">
        <v>70</v>
      </c>
      <c r="AI36" s="50"/>
      <c r="AJ36" s="47"/>
      <c r="AK36" s="50"/>
      <c r="AL36" s="47"/>
      <c r="AM36" s="50"/>
      <c r="AN36" s="47"/>
      <c r="AO36" s="50"/>
      <c r="AP36" s="47"/>
      <c r="AQ36" s="50"/>
      <c r="AR36" s="47"/>
      <c r="AS36" s="50"/>
      <c r="AT36" s="50"/>
      <c r="AU36" s="50"/>
      <c r="AV36" s="50"/>
      <c r="AW36" s="50"/>
      <c r="AX36" s="50"/>
      <c r="AY36" s="50"/>
      <c r="AZ36" s="50"/>
      <c r="BA36" s="47" t="s">
        <v>722</v>
      </c>
      <c r="BB36" s="47" t="s">
        <v>1292</v>
      </c>
    </row>
    <row r="37" spans="1:54" ht="30" customHeight="1" x14ac:dyDescent="0.3">
      <c r="A37" s="16" t="s">
        <v>752</v>
      </c>
      <c r="B37" s="16" t="s">
        <v>743</v>
      </c>
      <c r="C37" s="16" t="s">
        <v>750</v>
      </c>
      <c r="D37" s="30" t="s">
        <v>70</v>
      </c>
      <c r="E37" s="31"/>
      <c r="F37" s="16"/>
      <c r="G37" s="31"/>
      <c r="H37" s="16"/>
      <c r="I37" s="31"/>
      <c r="J37" s="16"/>
      <c r="K37" s="31"/>
      <c r="L37" s="16"/>
      <c r="M37" s="31"/>
      <c r="N37" s="16"/>
      <c r="O37" s="31"/>
      <c r="P37" s="31"/>
      <c r="Q37" s="31"/>
      <c r="R37" s="31"/>
      <c r="S37" s="31"/>
      <c r="T37" s="31"/>
      <c r="U37" s="31"/>
      <c r="V37" s="31"/>
      <c r="W37" s="16" t="s">
        <v>751</v>
      </c>
      <c r="X37" s="16" t="s">
        <v>52</v>
      </c>
      <c r="Y37" s="2" t="s">
        <v>52</v>
      </c>
      <c r="Z37" s="2" t="s">
        <v>52</v>
      </c>
      <c r="AA37" s="32"/>
      <c r="AB37" s="2" t="s">
        <v>52</v>
      </c>
      <c r="AE37" s="16" t="s">
        <v>752</v>
      </c>
      <c r="AF37" s="16" t="s">
        <v>743</v>
      </c>
      <c r="AG37" s="16" t="s">
        <v>750</v>
      </c>
      <c r="AH37" s="30" t="s">
        <v>70</v>
      </c>
      <c r="AI37" s="31"/>
      <c r="AJ37" s="16"/>
      <c r="AK37" s="31"/>
      <c r="AL37" s="16"/>
      <c r="AM37" s="31"/>
      <c r="AN37" s="16"/>
      <c r="AO37" s="31"/>
      <c r="AP37" s="16"/>
      <c r="AQ37" s="31"/>
      <c r="AR37" s="16"/>
      <c r="AS37" s="31"/>
      <c r="AT37" s="31"/>
      <c r="AU37" s="31"/>
      <c r="AV37" s="31"/>
      <c r="AW37" s="31"/>
      <c r="AX37" s="31"/>
      <c r="AY37" s="31"/>
      <c r="AZ37" s="31"/>
      <c r="BA37" s="16" t="s">
        <v>751</v>
      </c>
      <c r="BB37" s="16" t="s">
        <v>52</v>
      </c>
    </row>
    <row r="38" spans="1:54" ht="30" customHeight="1" x14ac:dyDescent="0.3">
      <c r="A38" s="16" t="s">
        <v>1086</v>
      </c>
      <c r="B38" s="16" t="s">
        <v>743</v>
      </c>
      <c r="C38" s="16" t="s">
        <v>1084</v>
      </c>
      <c r="D38" s="30" t="s">
        <v>70</v>
      </c>
      <c r="E38" s="31"/>
      <c r="F38" s="16"/>
      <c r="G38" s="31"/>
      <c r="H38" s="16"/>
      <c r="I38" s="31"/>
      <c r="J38" s="16"/>
      <c r="K38" s="31"/>
      <c r="L38" s="16"/>
      <c r="M38" s="31"/>
      <c r="N38" s="16"/>
      <c r="O38" s="31"/>
      <c r="P38" s="31"/>
      <c r="Q38" s="31"/>
      <c r="R38" s="31"/>
      <c r="S38" s="31"/>
      <c r="T38" s="31"/>
      <c r="U38" s="31"/>
      <c r="V38" s="31"/>
      <c r="W38" s="16" t="s">
        <v>1085</v>
      </c>
      <c r="X38" s="16" t="s">
        <v>52</v>
      </c>
      <c r="Y38" s="2" t="s">
        <v>52</v>
      </c>
      <c r="Z38" s="2" t="s">
        <v>52</v>
      </c>
      <c r="AA38" s="32"/>
      <c r="AB38" s="2" t="s">
        <v>52</v>
      </c>
      <c r="AE38" s="16" t="s">
        <v>1086</v>
      </c>
      <c r="AF38" s="16" t="s">
        <v>743</v>
      </c>
      <c r="AG38" s="16" t="s">
        <v>1084</v>
      </c>
      <c r="AH38" s="30" t="s">
        <v>70</v>
      </c>
      <c r="AI38" s="31"/>
      <c r="AJ38" s="16"/>
      <c r="AK38" s="31"/>
      <c r="AL38" s="16"/>
      <c r="AM38" s="31"/>
      <c r="AN38" s="16"/>
      <c r="AO38" s="31"/>
      <c r="AP38" s="16"/>
      <c r="AQ38" s="31"/>
      <c r="AR38" s="16"/>
      <c r="AS38" s="31"/>
      <c r="AT38" s="31"/>
      <c r="AU38" s="31"/>
      <c r="AV38" s="31"/>
      <c r="AW38" s="31"/>
      <c r="AX38" s="31"/>
      <c r="AY38" s="31"/>
      <c r="AZ38" s="31"/>
      <c r="BA38" s="16" t="s">
        <v>1085</v>
      </c>
      <c r="BB38" s="16" t="s">
        <v>52</v>
      </c>
    </row>
    <row r="39" spans="1:54" ht="30" customHeight="1" x14ac:dyDescent="0.3">
      <c r="A39" s="16" t="s">
        <v>746</v>
      </c>
      <c r="B39" s="16" t="s">
        <v>743</v>
      </c>
      <c r="C39" s="16" t="s">
        <v>744</v>
      </c>
      <c r="D39" s="30" t="s">
        <v>70</v>
      </c>
      <c r="E39" s="31"/>
      <c r="F39" s="16"/>
      <c r="G39" s="31"/>
      <c r="H39" s="16"/>
      <c r="I39" s="31"/>
      <c r="J39" s="16"/>
      <c r="K39" s="31"/>
      <c r="L39" s="16"/>
      <c r="M39" s="31"/>
      <c r="N39" s="16"/>
      <c r="O39" s="31"/>
      <c r="P39" s="31"/>
      <c r="Q39" s="31"/>
      <c r="R39" s="31"/>
      <c r="S39" s="31"/>
      <c r="T39" s="31"/>
      <c r="U39" s="31"/>
      <c r="V39" s="31"/>
      <c r="W39" s="16" t="s">
        <v>745</v>
      </c>
      <c r="X39" s="16" t="s">
        <v>52</v>
      </c>
      <c r="Y39" s="2" t="s">
        <v>52</v>
      </c>
      <c r="Z39" s="2" t="s">
        <v>52</v>
      </c>
      <c r="AA39" s="32"/>
      <c r="AB39" s="2" t="s">
        <v>52</v>
      </c>
      <c r="AE39" s="16" t="s">
        <v>746</v>
      </c>
      <c r="AF39" s="16" t="s">
        <v>743</v>
      </c>
      <c r="AG39" s="16" t="s">
        <v>744</v>
      </c>
      <c r="AH39" s="30" t="s">
        <v>70</v>
      </c>
      <c r="AI39" s="31"/>
      <c r="AJ39" s="16"/>
      <c r="AK39" s="31"/>
      <c r="AL39" s="16"/>
      <c r="AM39" s="31"/>
      <c r="AN39" s="16"/>
      <c r="AO39" s="31"/>
      <c r="AP39" s="16"/>
      <c r="AQ39" s="31"/>
      <c r="AR39" s="16"/>
      <c r="AS39" s="31"/>
      <c r="AT39" s="31"/>
      <c r="AU39" s="31"/>
      <c r="AV39" s="31"/>
      <c r="AW39" s="31"/>
      <c r="AX39" s="31"/>
      <c r="AY39" s="31"/>
      <c r="AZ39" s="31"/>
      <c r="BA39" s="16" t="s">
        <v>745</v>
      </c>
      <c r="BB39" s="16" t="s">
        <v>52</v>
      </c>
    </row>
    <row r="40" spans="1:54" ht="30" customHeight="1" x14ac:dyDescent="0.3">
      <c r="A40" s="16" t="s">
        <v>1062</v>
      </c>
      <c r="B40" s="16" t="s">
        <v>743</v>
      </c>
      <c r="C40" s="16" t="s">
        <v>1060</v>
      </c>
      <c r="D40" s="30" t="s">
        <v>70</v>
      </c>
      <c r="E40" s="31"/>
      <c r="F40" s="16"/>
      <c r="G40" s="31"/>
      <c r="H40" s="16"/>
      <c r="I40" s="31"/>
      <c r="J40" s="16"/>
      <c r="K40" s="31"/>
      <c r="L40" s="16"/>
      <c r="M40" s="31"/>
      <c r="N40" s="16"/>
      <c r="O40" s="31"/>
      <c r="P40" s="31"/>
      <c r="Q40" s="31"/>
      <c r="R40" s="31"/>
      <c r="S40" s="31"/>
      <c r="T40" s="31"/>
      <c r="U40" s="31"/>
      <c r="V40" s="31"/>
      <c r="W40" s="16" t="s">
        <v>1061</v>
      </c>
      <c r="X40" s="16" t="s">
        <v>52</v>
      </c>
      <c r="Y40" s="2" t="s">
        <v>52</v>
      </c>
      <c r="Z40" s="2" t="s">
        <v>52</v>
      </c>
      <c r="AA40" s="32"/>
      <c r="AB40" s="2" t="s">
        <v>52</v>
      </c>
      <c r="AE40" s="16" t="s">
        <v>1062</v>
      </c>
      <c r="AF40" s="16" t="s">
        <v>743</v>
      </c>
      <c r="AG40" s="16" t="s">
        <v>1060</v>
      </c>
      <c r="AH40" s="30" t="s">
        <v>70</v>
      </c>
      <c r="AI40" s="31"/>
      <c r="AJ40" s="16"/>
      <c r="AK40" s="31"/>
      <c r="AL40" s="16"/>
      <c r="AM40" s="31"/>
      <c r="AN40" s="16"/>
      <c r="AO40" s="31"/>
      <c r="AP40" s="16"/>
      <c r="AQ40" s="31"/>
      <c r="AR40" s="16"/>
      <c r="AS40" s="31"/>
      <c r="AT40" s="31"/>
      <c r="AU40" s="31"/>
      <c r="AV40" s="31"/>
      <c r="AW40" s="31"/>
      <c r="AX40" s="31"/>
      <c r="AY40" s="31"/>
      <c r="AZ40" s="31"/>
      <c r="BA40" s="16" t="s">
        <v>1061</v>
      </c>
      <c r="BB40" s="16" t="s">
        <v>52</v>
      </c>
    </row>
    <row r="41" spans="1:54" ht="30" customHeight="1" x14ac:dyDescent="0.3">
      <c r="A41" s="16" t="s">
        <v>742</v>
      </c>
      <c r="B41" s="16" t="s">
        <v>739</v>
      </c>
      <c r="C41" s="16" t="s">
        <v>740</v>
      </c>
      <c r="D41" s="30" t="s">
        <v>70</v>
      </c>
      <c r="E41" s="31"/>
      <c r="F41" s="16"/>
      <c r="G41" s="31"/>
      <c r="H41" s="16"/>
      <c r="I41" s="31"/>
      <c r="J41" s="16"/>
      <c r="K41" s="31"/>
      <c r="L41" s="16"/>
      <c r="M41" s="31"/>
      <c r="N41" s="16"/>
      <c r="O41" s="31"/>
      <c r="P41" s="31"/>
      <c r="Q41" s="31"/>
      <c r="R41" s="31"/>
      <c r="S41" s="31"/>
      <c r="T41" s="31"/>
      <c r="U41" s="31"/>
      <c r="V41" s="31"/>
      <c r="W41" s="16" t="s">
        <v>741</v>
      </c>
      <c r="X41" s="16" t="s">
        <v>52</v>
      </c>
      <c r="Y41" s="2" t="s">
        <v>52</v>
      </c>
      <c r="Z41" s="2" t="s">
        <v>52</v>
      </c>
      <c r="AA41" s="32"/>
      <c r="AB41" s="2" t="s">
        <v>52</v>
      </c>
      <c r="AE41" s="16" t="s">
        <v>742</v>
      </c>
      <c r="AF41" s="16" t="s">
        <v>739</v>
      </c>
      <c r="AG41" s="16" t="s">
        <v>740</v>
      </c>
      <c r="AH41" s="30" t="s">
        <v>70</v>
      </c>
      <c r="AI41" s="31"/>
      <c r="AJ41" s="16"/>
      <c r="AK41" s="31"/>
      <c r="AL41" s="16"/>
      <c r="AM41" s="31"/>
      <c r="AN41" s="16"/>
      <c r="AO41" s="31"/>
      <c r="AP41" s="16"/>
      <c r="AQ41" s="31"/>
      <c r="AR41" s="16"/>
      <c r="AS41" s="31"/>
      <c r="AT41" s="31"/>
      <c r="AU41" s="31"/>
      <c r="AV41" s="31"/>
      <c r="AW41" s="31"/>
      <c r="AX41" s="31"/>
      <c r="AY41" s="31"/>
      <c r="AZ41" s="31"/>
      <c r="BA41" s="16" t="s">
        <v>741</v>
      </c>
      <c r="BB41" s="16" t="s">
        <v>52</v>
      </c>
    </row>
    <row r="42" spans="1:54" s="37" customFormat="1" ht="30" customHeight="1" x14ac:dyDescent="0.3">
      <c r="A42" s="47" t="s">
        <v>174</v>
      </c>
      <c r="B42" s="47" t="s">
        <v>171</v>
      </c>
      <c r="C42" s="47" t="s">
        <v>172</v>
      </c>
      <c r="D42" s="48" t="s">
        <v>70</v>
      </c>
      <c r="E42" s="50"/>
      <c r="F42" s="47"/>
      <c r="G42" s="50"/>
      <c r="H42" s="47"/>
      <c r="I42" s="50"/>
      <c r="J42" s="47"/>
      <c r="K42" s="50"/>
      <c r="L42" s="47"/>
      <c r="M42" s="50"/>
      <c r="N42" s="47"/>
      <c r="O42" s="50"/>
      <c r="P42" s="50"/>
      <c r="Q42" s="50"/>
      <c r="R42" s="50"/>
      <c r="S42" s="50"/>
      <c r="T42" s="50"/>
      <c r="U42" s="50"/>
      <c r="V42" s="50"/>
      <c r="W42" s="47" t="s">
        <v>173</v>
      </c>
      <c r="X42" s="47" t="s">
        <v>1292</v>
      </c>
      <c r="Y42" s="40" t="s">
        <v>52</v>
      </c>
      <c r="Z42" s="40" t="s">
        <v>52</v>
      </c>
      <c r="AA42" s="51"/>
      <c r="AB42" s="40" t="s">
        <v>52</v>
      </c>
      <c r="AE42" s="47" t="s">
        <v>174</v>
      </c>
      <c r="AF42" s="47" t="s">
        <v>171</v>
      </c>
      <c r="AG42" s="47" t="s">
        <v>172</v>
      </c>
      <c r="AH42" s="48" t="s">
        <v>70</v>
      </c>
      <c r="AI42" s="50"/>
      <c r="AJ42" s="47"/>
      <c r="AK42" s="50"/>
      <c r="AL42" s="47"/>
      <c r="AM42" s="50"/>
      <c r="AN42" s="47"/>
      <c r="AO42" s="50"/>
      <c r="AP42" s="47"/>
      <c r="AQ42" s="50"/>
      <c r="AR42" s="47"/>
      <c r="AS42" s="50"/>
      <c r="AT42" s="50"/>
      <c r="AU42" s="50"/>
      <c r="AV42" s="50"/>
      <c r="AW42" s="50"/>
      <c r="AX42" s="50"/>
      <c r="AY42" s="50"/>
      <c r="AZ42" s="50"/>
      <c r="BA42" s="47" t="s">
        <v>173</v>
      </c>
      <c r="BB42" s="47" t="s">
        <v>1292</v>
      </c>
    </row>
    <row r="43" spans="1:54" ht="30" customHeight="1" x14ac:dyDescent="0.3">
      <c r="A43" s="16" t="s">
        <v>819</v>
      </c>
      <c r="B43" s="16" t="s">
        <v>816</v>
      </c>
      <c r="C43" s="16" t="s">
        <v>817</v>
      </c>
      <c r="D43" s="30" t="s">
        <v>189</v>
      </c>
      <c r="E43" s="31"/>
      <c r="F43" s="16"/>
      <c r="G43" s="31"/>
      <c r="H43" s="16"/>
      <c r="I43" s="31"/>
      <c r="J43" s="16"/>
      <c r="K43" s="31"/>
      <c r="L43" s="16"/>
      <c r="M43" s="31"/>
      <c r="N43" s="16"/>
      <c r="O43" s="31"/>
      <c r="P43" s="31"/>
      <c r="Q43" s="31"/>
      <c r="R43" s="31"/>
      <c r="S43" s="31"/>
      <c r="T43" s="31"/>
      <c r="U43" s="31"/>
      <c r="V43" s="31"/>
      <c r="W43" s="16" t="s">
        <v>818</v>
      </c>
      <c r="X43" s="16" t="s">
        <v>52</v>
      </c>
      <c r="Y43" s="2" t="s">
        <v>52</v>
      </c>
      <c r="Z43" s="2" t="s">
        <v>52</v>
      </c>
      <c r="AA43" s="32"/>
      <c r="AB43" s="2" t="s">
        <v>52</v>
      </c>
      <c r="AE43" s="16" t="s">
        <v>819</v>
      </c>
      <c r="AF43" s="16" t="s">
        <v>816</v>
      </c>
      <c r="AG43" s="16" t="s">
        <v>817</v>
      </c>
      <c r="AH43" s="30" t="s">
        <v>189</v>
      </c>
      <c r="AI43" s="31"/>
      <c r="AJ43" s="16"/>
      <c r="AK43" s="31"/>
      <c r="AL43" s="16"/>
      <c r="AM43" s="31"/>
      <c r="AN43" s="16"/>
      <c r="AO43" s="31"/>
      <c r="AP43" s="16"/>
      <c r="AQ43" s="31"/>
      <c r="AR43" s="16"/>
      <c r="AS43" s="31"/>
      <c r="AT43" s="31"/>
      <c r="AU43" s="31"/>
      <c r="AV43" s="31"/>
      <c r="AW43" s="31"/>
      <c r="AX43" s="31"/>
      <c r="AY43" s="31"/>
      <c r="AZ43" s="31"/>
      <c r="BA43" s="16" t="s">
        <v>818</v>
      </c>
      <c r="BB43" s="16" t="s">
        <v>52</v>
      </c>
    </row>
    <row r="44" spans="1:54" ht="30" customHeight="1" x14ac:dyDescent="0.3">
      <c r="A44" s="16" t="s">
        <v>1052</v>
      </c>
      <c r="B44" s="16" t="s">
        <v>1049</v>
      </c>
      <c r="C44" s="16" t="s">
        <v>1050</v>
      </c>
      <c r="D44" s="30" t="s">
        <v>183</v>
      </c>
      <c r="E44" s="31"/>
      <c r="F44" s="16"/>
      <c r="G44" s="31"/>
      <c r="H44" s="16"/>
      <c r="I44" s="31"/>
      <c r="J44" s="16"/>
      <c r="K44" s="31"/>
      <c r="L44" s="16"/>
      <c r="M44" s="31"/>
      <c r="N44" s="16"/>
      <c r="O44" s="31"/>
      <c r="P44" s="31"/>
      <c r="Q44" s="31"/>
      <c r="R44" s="31"/>
      <c r="S44" s="31"/>
      <c r="T44" s="31"/>
      <c r="U44" s="31"/>
      <c r="V44" s="31"/>
      <c r="W44" s="16" t="s">
        <v>1051</v>
      </c>
      <c r="X44" s="16" t="s">
        <v>52</v>
      </c>
      <c r="Y44" s="2" t="s">
        <v>52</v>
      </c>
      <c r="Z44" s="2" t="s">
        <v>52</v>
      </c>
      <c r="AA44" s="32"/>
      <c r="AB44" s="2" t="s">
        <v>52</v>
      </c>
      <c r="AE44" s="16" t="s">
        <v>1052</v>
      </c>
      <c r="AF44" s="16" t="s">
        <v>1049</v>
      </c>
      <c r="AG44" s="16" t="s">
        <v>1050</v>
      </c>
      <c r="AH44" s="30" t="s">
        <v>183</v>
      </c>
      <c r="AI44" s="31"/>
      <c r="AJ44" s="16"/>
      <c r="AK44" s="31"/>
      <c r="AL44" s="16"/>
      <c r="AM44" s="31"/>
      <c r="AN44" s="16"/>
      <c r="AO44" s="31"/>
      <c r="AP44" s="16"/>
      <c r="AQ44" s="31"/>
      <c r="AR44" s="16"/>
      <c r="AS44" s="31"/>
      <c r="AT44" s="31"/>
      <c r="AU44" s="31"/>
      <c r="AV44" s="31"/>
      <c r="AW44" s="31"/>
      <c r="AX44" s="31"/>
      <c r="AY44" s="31"/>
      <c r="AZ44" s="31"/>
      <c r="BA44" s="16" t="s">
        <v>1051</v>
      </c>
      <c r="BB44" s="16" t="s">
        <v>52</v>
      </c>
    </row>
    <row r="45" spans="1:54" ht="30" customHeight="1" x14ac:dyDescent="0.3">
      <c r="A45" s="16" t="s">
        <v>1056</v>
      </c>
      <c r="B45" s="16" t="s">
        <v>1053</v>
      </c>
      <c r="C45" s="16" t="s">
        <v>1054</v>
      </c>
      <c r="D45" s="30" t="s">
        <v>189</v>
      </c>
      <c r="E45" s="31"/>
      <c r="F45" s="16"/>
      <c r="G45" s="31"/>
      <c r="H45" s="16"/>
      <c r="I45" s="31"/>
      <c r="J45" s="16"/>
      <c r="K45" s="31"/>
      <c r="L45" s="16"/>
      <c r="M45" s="31"/>
      <c r="N45" s="16"/>
      <c r="O45" s="31"/>
      <c r="P45" s="31"/>
      <c r="Q45" s="31"/>
      <c r="R45" s="31"/>
      <c r="S45" s="31"/>
      <c r="T45" s="31"/>
      <c r="U45" s="31"/>
      <c r="V45" s="31"/>
      <c r="W45" s="16" t="s">
        <v>1055</v>
      </c>
      <c r="X45" s="16" t="s">
        <v>52</v>
      </c>
      <c r="Y45" s="2" t="s">
        <v>52</v>
      </c>
      <c r="Z45" s="2" t="s">
        <v>52</v>
      </c>
      <c r="AA45" s="32"/>
      <c r="AB45" s="2" t="s">
        <v>52</v>
      </c>
      <c r="AE45" s="16" t="s">
        <v>1056</v>
      </c>
      <c r="AF45" s="16" t="s">
        <v>1053</v>
      </c>
      <c r="AG45" s="16" t="s">
        <v>1054</v>
      </c>
      <c r="AH45" s="30" t="s">
        <v>189</v>
      </c>
      <c r="AI45" s="31"/>
      <c r="AJ45" s="16"/>
      <c r="AK45" s="31"/>
      <c r="AL45" s="16"/>
      <c r="AM45" s="31"/>
      <c r="AN45" s="16"/>
      <c r="AO45" s="31"/>
      <c r="AP45" s="16"/>
      <c r="AQ45" s="31"/>
      <c r="AR45" s="16"/>
      <c r="AS45" s="31"/>
      <c r="AT45" s="31"/>
      <c r="AU45" s="31"/>
      <c r="AV45" s="31"/>
      <c r="AW45" s="31"/>
      <c r="AX45" s="31"/>
      <c r="AY45" s="31"/>
      <c r="AZ45" s="31"/>
      <c r="BA45" s="16" t="s">
        <v>1055</v>
      </c>
      <c r="BB45" s="16" t="s">
        <v>52</v>
      </c>
    </row>
    <row r="46" spans="1:54" ht="30" customHeight="1" x14ac:dyDescent="0.3">
      <c r="A46" s="16" t="s">
        <v>1083</v>
      </c>
      <c r="B46" s="16" t="s">
        <v>1045</v>
      </c>
      <c r="C46" s="16" t="s">
        <v>1081</v>
      </c>
      <c r="D46" s="30" t="s">
        <v>189</v>
      </c>
      <c r="E46" s="31"/>
      <c r="F46" s="16"/>
      <c r="G46" s="31"/>
      <c r="H46" s="16"/>
      <c r="I46" s="31"/>
      <c r="J46" s="16"/>
      <c r="K46" s="31"/>
      <c r="L46" s="16"/>
      <c r="M46" s="31"/>
      <c r="N46" s="16"/>
      <c r="O46" s="31"/>
      <c r="P46" s="31"/>
      <c r="Q46" s="31"/>
      <c r="R46" s="31"/>
      <c r="S46" s="31"/>
      <c r="T46" s="31"/>
      <c r="U46" s="31"/>
      <c r="V46" s="31"/>
      <c r="W46" s="16" t="s">
        <v>1082</v>
      </c>
      <c r="X46" s="16" t="s">
        <v>52</v>
      </c>
      <c r="Y46" s="2" t="s">
        <v>52</v>
      </c>
      <c r="Z46" s="2" t="s">
        <v>52</v>
      </c>
      <c r="AA46" s="32"/>
      <c r="AB46" s="2" t="s">
        <v>52</v>
      </c>
      <c r="AE46" s="16" t="s">
        <v>1083</v>
      </c>
      <c r="AF46" s="16" t="s">
        <v>1045</v>
      </c>
      <c r="AG46" s="16" t="s">
        <v>1081</v>
      </c>
      <c r="AH46" s="30" t="s">
        <v>189</v>
      </c>
      <c r="AI46" s="31"/>
      <c r="AJ46" s="16"/>
      <c r="AK46" s="31"/>
      <c r="AL46" s="16"/>
      <c r="AM46" s="31"/>
      <c r="AN46" s="16"/>
      <c r="AO46" s="31"/>
      <c r="AP46" s="16"/>
      <c r="AQ46" s="31"/>
      <c r="AR46" s="16"/>
      <c r="AS46" s="31"/>
      <c r="AT46" s="31"/>
      <c r="AU46" s="31"/>
      <c r="AV46" s="31"/>
      <c r="AW46" s="31"/>
      <c r="AX46" s="31"/>
      <c r="AY46" s="31"/>
      <c r="AZ46" s="31"/>
      <c r="BA46" s="16" t="s">
        <v>1082</v>
      </c>
      <c r="BB46" s="16" t="s">
        <v>52</v>
      </c>
    </row>
    <row r="47" spans="1:54" ht="30" customHeight="1" x14ac:dyDescent="0.3">
      <c r="A47" s="16" t="s">
        <v>1048</v>
      </c>
      <c r="B47" s="16" t="s">
        <v>1045</v>
      </c>
      <c r="C47" s="16" t="s">
        <v>1046</v>
      </c>
      <c r="D47" s="30" t="s">
        <v>189</v>
      </c>
      <c r="E47" s="31"/>
      <c r="F47" s="16"/>
      <c r="G47" s="31"/>
      <c r="H47" s="16"/>
      <c r="I47" s="31"/>
      <c r="J47" s="16"/>
      <c r="K47" s="31"/>
      <c r="L47" s="16"/>
      <c r="M47" s="31"/>
      <c r="N47" s="16"/>
      <c r="O47" s="31"/>
      <c r="P47" s="31"/>
      <c r="Q47" s="31"/>
      <c r="R47" s="31"/>
      <c r="S47" s="31"/>
      <c r="T47" s="31"/>
      <c r="U47" s="31"/>
      <c r="V47" s="31"/>
      <c r="W47" s="16" t="s">
        <v>1047</v>
      </c>
      <c r="X47" s="16" t="s">
        <v>52</v>
      </c>
      <c r="Y47" s="2" t="s">
        <v>52</v>
      </c>
      <c r="Z47" s="2" t="s">
        <v>52</v>
      </c>
      <c r="AA47" s="32"/>
      <c r="AB47" s="2" t="s">
        <v>52</v>
      </c>
      <c r="AE47" s="16" t="s">
        <v>1048</v>
      </c>
      <c r="AF47" s="16" t="s">
        <v>1045</v>
      </c>
      <c r="AG47" s="16" t="s">
        <v>1046</v>
      </c>
      <c r="AH47" s="30" t="s">
        <v>189</v>
      </c>
      <c r="AI47" s="31"/>
      <c r="AJ47" s="16"/>
      <c r="AK47" s="31"/>
      <c r="AL47" s="16"/>
      <c r="AM47" s="31"/>
      <c r="AN47" s="16"/>
      <c r="AO47" s="31"/>
      <c r="AP47" s="16"/>
      <c r="AQ47" s="31"/>
      <c r="AR47" s="16"/>
      <c r="AS47" s="31"/>
      <c r="AT47" s="31"/>
      <c r="AU47" s="31"/>
      <c r="AV47" s="31"/>
      <c r="AW47" s="31"/>
      <c r="AX47" s="31"/>
      <c r="AY47" s="31"/>
      <c r="AZ47" s="31"/>
      <c r="BA47" s="16" t="s">
        <v>1047</v>
      </c>
      <c r="BB47" s="16" t="s">
        <v>52</v>
      </c>
    </row>
    <row r="48" spans="1:54" ht="30" customHeight="1" x14ac:dyDescent="0.3">
      <c r="A48" s="16" t="s">
        <v>1080</v>
      </c>
      <c r="B48" s="16" t="s">
        <v>1041</v>
      </c>
      <c r="C48" s="16" t="s">
        <v>1078</v>
      </c>
      <c r="D48" s="30" t="s">
        <v>189</v>
      </c>
      <c r="E48" s="31"/>
      <c r="F48" s="16"/>
      <c r="G48" s="31"/>
      <c r="H48" s="16"/>
      <c r="I48" s="31"/>
      <c r="J48" s="16"/>
      <c r="K48" s="31"/>
      <c r="L48" s="16"/>
      <c r="M48" s="31"/>
      <c r="N48" s="16"/>
      <c r="O48" s="31"/>
      <c r="P48" s="31"/>
      <c r="Q48" s="31"/>
      <c r="R48" s="31"/>
      <c r="S48" s="31"/>
      <c r="T48" s="31"/>
      <c r="U48" s="31"/>
      <c r="V48" s="31"/>
      <c r="W48" s="16" t="s">
        <v>1079</v>
      </c>
      <c r="X48" s="16" t="s">
        <v>52</v>
      </c>
      <c r="Y48" s="2" t="s">
        <v>52</v>
      </c>
      <c r="Z48" s="2" t="s">
        <v>52</v>
      </c>
      <c r="AA48" s="32"/>
      <c r="AB48" s="2" t="s">
        <v>52</v>
      </c>
      <c r="AE48" s="16" t="s">
        <v>1080</v>
      </c>
      <c r="AF48" s="16" t="s">
        <v>1041</v>
      </c>
      <c r="AG48" s="16" t="s">
        <v>1078</v>
      </c>
      <c r="AH48" s="30" t="s">
        <v>189</v>
      </c>
      <c r="AI48" s="31"/>
      <c r="AJ48" s="16"/>
      <c r="AK48" s="31"/>
      <c r="AL48" s="16"/>
      <c r="AM48" s="31"/>
      <c r="AN48" s="16"/>
      <c r="AO48" s="31"/>
      <c r="AP48" s="16"/>
      <c r="AQ48" s="31"/>
      <c r="AR48" s="16"/>
      <c r="AS48" s="31"/>
      <c r="AT48" s="31"/>
      <c r="AU48" s="31"/>
      <c r="AV48" s="31"/>
      <c r="AW48" s="31"/>
      <c r="AX48" s="31"/>
      <c r="AY48" s="31"/>
      <c r="AZ48" s="31"/>
      <c r="BA48" s="16" t="s">
        <v>1079</v>
      </c>
      <c r="BB48" s="16" t="s">
        <v>52</v>
      </c>
    </row>
    <row r="49" spans="1:54" ht="30" customHeight="1" x14ac:dyDescent="0.3">
      <c r="A49" s="16" t="s">
        <v>1044</v>
      </c>
      <c r="B49" s="16" t="s">
        <v>1041</v>
      </c>
      <c r="C49" s="16" t="s">
        <v>1042</v>
      </c>
      <c r="D49" s="30" t="s">
        <v>189</v>
      </c>
      <c r="E49" s="31"/>
      <c r="F49" s="16"/>
      <c r="G49" s="31"/>
      <c r="H49" s="16"/>
      <c r="I49" s="31"/>
      <c r="J49" s="16"/>
      <c r="K49" s="31"/>
      <c r="L49" s="16"/>
      <c r="M49" s="31"/>
      <c r="N49" s="16"/>
      <c r="O49" s="31"/>
      <c r="P49" s="31"/>
      <c r="Q49" s="31"/>
      <c r="R49" s="31"/>
      <c r="S49" s="31"/>
      <c r="T49" s="31"/>
      <c r="U49" s="31"/>
      <c r="V49" s="31"/>
      <c r="W49" s="16" t="s">
        <v>1043</v>
      </c>
      <c r="X49" s="16" t="s">
        <v>52</v>
      </c>
      <c r="Y49" s="2" t="s">
        <v>52</v>
      </c>
      <c r="Z49" s="2" t="s">
        <v>52</v>
      </c>
      <c r="AA49" s="32"/>
      <c r="AB49" s="2" t="s">
        <v>52</v>
      </c>
      <c r="AE49" s="16" t="s">
        <v>1044</v>
      </c>
      <c r="AF49" s="16" t="s">
        <v>1041</v>
      </c>
      <c r="AG49" s="16" t="s">
        <v>1042</v>
      </c>
      <c r="AH49" s="30" t="s">
        <v>189</v>
      </c>
      <c r="AI49" s="31"/>
      <c r="AJ49" s="16"/>
      <c r="AK49" s="31"/>
      <c r="AL49" s="16"/>
      <c r="AM49" s="31"/>
      <c r="AN49" s="16"/>
      <c r="AO49" s="31"/>
      <c r="AP49" s="16"/>
      <c r="AQ49" s="31"/>
      <c r="AR49" s="16"/>
      <c r="AS49" s="31"/>
      <c r="AT49" s="31"/>
      <c r="AU49" s="31"/>
      <c r="AV49" s="31"/>
      <c r="AW49" s="31"/>
      <c r="AX49" s="31"/>
      <c r="AY49" s="31"/>
      <c r="AZ49" s="31"/>
      <c r="BA49" s="16" t="s">
        <v>1043</v>
      </c>
      <c r="BB49" s="16" t="s">
        <v>52</v>
      </c>
    </row>
    <row r="50" spans="1:54" ht="30" customHeight="1" x14ac:dyDescent="0.3">
      <c r="A50" s="16" t="s">
        <v>825</v>
      </c>
      <c r="B50" s="16" t="s">
        <v>816</v>
      </c>
      <c r="C50" s="16" t="s">
        <v>823</v>
      </c>
      <c r="D50" s="30" t="s">
        <v>189</v>
      </c>
      <c r="E50" s="31"/>
      <c r="F50" s="16"/>
      <c r="G50" s="31"/>
      <c r="H50" s="16"/>
      <c r="I50" s="31"/>
      <c r="J50" s="16"/>
      <c r="K50" s="31"/>
      <c r="L50" s="16"/>
      <c r="M50" s="31"/>
      <c r="N50" s="16"/>
      <c r="O50" s="31"/>
      <c r="P50" s="31"/>
      <c r="Q50" s="31"/>
      <c r="R50" s="31"/>
      <c r="S50" s="31"/>
      <c r="T50" s="31"/>
      <c r="U50" s="31"/>
      <c r="V50" s="31"/>
      <c r="W50" s="16" t="s">
        <v>824</v>
      </c>
      <c r="X50" s="16" t="s">
        <v>52</v>
      </c>
      <c r="Y50" s="2" t="s">
        <v>52</v>
      </c>
      <c r="Z50" s="2" t="s">
        <v>52</v>
      </c>
      <c r="AA50" s="32"/>
      <c r="AB50" s="2" t="s">
        <v>52</v>
      </c>
      <c r="AE50" s="16" t="s">
        <v>825</v>
      </c>
      <c r="AF50" s="16" t="s">
        <v>816</v>
      </c>
      <c r="AG50" s="16" t="s">
        <v>823</v>
      </c>
      <c r="AH50" s="30" t="s">
        <v>189</v>
      </c>
      <c r="AI50" s="31"/>
      <c r="AJ50" s="16"/>
      <c r="AK50" s="31"/>
      <c r="AL50" s="16"/>
      <c r="AM50" s="31"/>
      <c r="AN50" s="16"/>
      <c r="AO50" s="31"/>
      <c r="AP50" s="16"/>
      <c r="AQ50" s="31"/>
      <c r="AR50" s="16"/>
      <c r="AS50" s="31"/>
      <c r="AT50" s="31"/>
      <c r="AU50" s="31"/>
      <c r="AV50" s="31"/>
      <c r="AW50" s="31"/>
      <c r="AX50" s="31"/>
      <c r="AY50" s="31"/>
      <c r="AZ50" s="31"/>
      <c r="BA50" s="16" t="s">
        <v>824</v>
      </c>
      <c r="BB50" s="16" t="s">
        <v>52</v>
      </c>
    </row>
    <row r="51" spans="1:54" s="36" customFormat="1" ht="30" customHeight="1" x14ac:dyDescent="0.3">
      <c r="A51" s="38" t="s">
        <v>712</v>
      </c>
      <c r="B51" s="38" t="s">
        <v>1379</v>
      </c>
      <c r="C51" s="38" t="s">
        <v>116</v>
      </c>
      <c r="D51" s="41" t="s">
        <v>70</v>
      </c>
      <c r="E51" s="42"/>
      <c r="F51" s="38"/>
      <c r="G51" s="42"/>
      <c r="H51" s="38"/>
      <c r="I51" s="42"/>
      <c r="J51" s="38"/>
      <c r="K51" s="42"/>
      <c r="L51" s="38"/>
      <c r="M51" s="43"/>
      <c r="N51" s="38"/>
      <c r="O51" s="42"/>
      <c r="P51" s="42"/>
      <c r="Q51" s="42"/>
      <c r="R51" s="42"/>
      <c r="S51" s="42"/>
      <c r="T51" s="42"/>
      <c r="U51" s="42"/>
      <c r="V51" s="42"/>
      <c r="W51" s="38" t="s">
        <v>711</v>
      </c>
      <c r="X51" s="38" t="s">
        <v>52</v>
      </c>
      <c r="Y51" s="39" t="s">
        <v>52</v>
      </c>
      <c r="Z51" s="39" t="s">
        <v>52</v>
      </c>
      <c r="AA51" s="46"/>
      <c r="AB51" s="39" t="s">
        <v>52</v>
      </c>
      <c r="AE51" s="38" t="s">
        <v>712</v>
      </c>
      <c r="AF51" s="38" t="s">
        <v>710</v>
      </c>
      <c r="AG51" s="38" t="s">
        <v>116</v>
      </c>
      <c r="AH51" s="41" t="s">
        <v>70</v>
      </c>
      <c r="AI51" s="42"/>
      <c r="AJ51" s="38"/>
      <c r="AK51" s="42"/>
      <c r="AL51" s="38"/>
      <c r="AM51" s="42"/>
      <c r="AN51" s="38"/>
      <c r="AO51" s="42"/>
      <c r="AP51" s="38"/>
      <c r="AQ51" s="42"/>
      <c r="AR51" s="38"/>
      <c r="AS51" s="42"/>
      <c r="AT51" s="42"/>
      <c r="AU51" s="42"/>
      <c r="AV51" s="42"/>
      <c r="AW51" s="42"/>
      <c r="AX51" s="42"/>
      <c r="AY51" s="42"/>
      <c r="AZ51" s="42"/>
      <c r="BA51" s="38" t="s">
        <v>711</v>
      </c>
      <c r="BB51" s="38" t="s">
        <v>52</v>
      </c>
    </row>
    <row r="52" spans="1:54" ht="30" customHeight="1" x14ac:dyDescent="0.3">
      <c r="A52" s="16" t="s">
        <v>938</v>
      </c>
      <c r="B52" s="16" t="s">
        <v>936</v>
      </c>
      <c r="C52" s="16" t="s">
        <v>935</v>
      </c>
      <c r="D52" s="30" t="s">
        <v>70</v>
      </c>
      <c r="E52" s="31"/>
      <c r="F52" s="16"/>
      <c r="G52" s="31"/>
      <c r="H52" s="16"/>
      <c r="I52" s="31"/>
      <c r="J52" s="16"/>
      <c r="K52" s="31"/>
      <c r="L52" s="16"/>
      <c r="M52" s="31"/>
      <c r="N52" s="16"/>
      <c r="O52" s="31"/>
      <c r="P52" s="31"/>
      <c r="Q52" s="31"/>
      <c r="R52" s="31"/>
      <c r="S52" s="31"/>
      <c r="T52" s="31"/>
      <c r="U52" s="31"/>
      <c r="V52" s="31"/>
      <c r="W52" s="16" t="s">
        <v>937</v>
      </c>
      <c r="X52" s="16" t="s">
        <v>52</v>
      </c>
      <c r="Y52" s="2" t="s">
        <v>52</v>
      </c>
      <c r="Z52" s="2" t="s">
        <v>52</v>
      </c>
      <c r="AA52" s="32"/>
      <c r="AB52" s="2" t="s">
        <v>52</v>
      </c>
      <c r="AE52" s="16" t="s">
        <v>938</v>
      </c>
      <c r="AF52" s="16" t="s">
        <v>936</v>
      </c>
      <c r="AG52" s="16" t="s">
        <v>935</v>
      </c>
      <c r="AH52" s="30" t="s">
        <v>70</v>
      </c>
      <c r="AI52" s="31"/>
      <c r="AJ52" s="16"/>
      <c r="AK52" s="31"/>
      <c r="AL52" s="16"/>
      <c r="AM52" s="31"/>
      <c r="AN52" s="16"/>
      <c r="AO52" s="31"/>
      <c r="AP52" s="16"/>
      <c r="AQ52" s="31"/>
      <c r="AR52" s="16"/>
      <c r="AS52" s="31"/>
      <c r="AT52" s="31"/>
      <c r="AU52" s="31"/>
      <c r="AV52" s="31"/>
      <c r="AW52" s="31"/>
      <c r="AX52" s="31"/>
      <c r="AY52" s="31"/>
      <c r="AZ52" s="31"/>
      <c r="BA52" s="16" t="s">
        <v>937</v>
      </c>
      <c r="BB52" s="16" t="s">
        <v>52</v>
      </c>
    </row>
    <row r="53" spans="1:54" ht="30" customHeight="1" x14ac:dyDescent="0.3">
      <c r="A53" s="16" t="s">
        <v>845</v>
      </c>
      <c r="B53" s="16" t="s">
        <v>842</v>
      </c>
      <c r="C53" s="16" t="s">
        <v>843</v>
      </c>
      <c r="D53" s="30" t="s">
        <v>70</v>
      </c>
      <c r="E53" s="31"/>
      <c r="F53" s="16"/>
      <c r="G53" s="31"/>
      <c r="H53" s="16"/>
      <c r="I53" s="31"/>
      <c r="J53" s="16"/>
      <c r="K53" s="31"/>
      <c r="L53" s="16"/>
      <c r="M53" s="31"/>
      <c r="N53" s="16"/>
      <c r="O53" s="31"/>
      <c r="P53" s="31"/>
      <c r="Q53" s="31"/>
      <c r="R53" s="31"/>
      <c r="S53" s="31"/>
      <c r="T53" s="31"/>
      <c r="U53" s="31"/>
      <c r="V53" s="31"/>
      <c r="W53" s="16" t="s">
        <v>844</v>
      </c>
      <c r="X53" s="16" t="s">
        <v>1292</v>
      </c>
      <c r="Y53" s="2" t="s">
        <v>52</v>
      </c>
      <c r="Z53" s="2" t="s">
        <v>52</v>
      </c>
      <c r="AA53" s="32"/>
      <c r="AB53" s="2" t="s">
        <v>52</v>
      </c>
      <c r="AE53" s="16" t="s">
        <v>845</v>
      </c>
      <c r="AF53" s="16" t="s">
        <v>842</v>
      </c>
      <c r="AG53" s="16" t="s">
        <v>843</v>
      </c>
      <c r="AH53" s="30" t="s">
        <v>70</v>
      </c>
      <c r="AI53" s="31"/>
      <c r="AJ53" s="16"/>
      <c r="AK53" s="31"/>
      <c r="AL53" s="16"/>
      <c r="AM53" s="31"/>
      <c r="AN53" s="16"/>
      <c r="AO53" s="31"/>
      <c r="AP53" s="16"/>
      <c r="AQ53" s="31"/>
      <c r="AR53" s="16"/>
      <c r="AS53" s="31"/>
      <c r="AT53" s="31"/>
      <c r="AU53" s="31"/>
      <c r="AV53" s="31"/>
      <c r="AW53" s="31"/>
      <c r="AX53" s="31"/>
      <c r="AY53" s="31"/>
      <c r="AZ53" s="31"/>
      <c r="BA53" s="16" t="s">
        <v>844</v>
      </c>
      <c r="BB53" s="16" t="s">
        <v>1292</v>
      </c>
    </row>
    <row r="54" spans="1:54" ht="30" customHeight="1" x14ac:dyDescent="0.3">
      <c r="A54" s="16" t="s">
        <v>303</v>
      </c>
      <c r="B54" s="16" t="s">
        <v>300</v>
      </c>
      <c r="C54" s="16" t="s">
        <v>301</v>
      </c>
      <c r="D54" s="30" t="s">
        <v>183</v>
      </c>
      <c r="E54" s="31"/>
      <c r="F54" s="16"/>
      <c r="G54" s="31"/>
      <c r="H54" s="16"/>
      <c r="I54" s="31"/>
      <c r="J54" s="16"/>
      <c r="K54" s="31"/>
      <c r="L54" s="16"/>
      <c r="M54" s="31"/>
      <c r="N54" s="16"/>
      <c r="O54" s="31"/>
      <c r="P54" s="31"/>
      <c r="Q54" s="31"/>
      <c r="R54" s="31"/>
      <c r="S54" s="31"/>
      <c r="T54" s="31"/>
      <c r="U54" s="31"/>
      <c r="V54" s="31"/>
      <c r="W54" s="16" t="s">
        <v>302</v>
      </c>
      <c r="X54" s="16" t="s">
        <v>1293</v>
      </c>
      <c r="Y54" s="2" t="s">
        <v>52</v>
      </c>
      <c r="Z54" s="2" t="s">
        <v>52</v>
      </c>
      <c r="AA54" s="32"/>
      <c r="AB54" s="2" t="s">
        <v>52</v>
      </c>
      <c r="AE54" s="16" t="s">
        <v>303</v>
      </c>
      <c r="AF54" s="16" t="s">
        <v>300</v>
      </c>
      <c r="AG54" s="16" t="s">
        <v>301</v>
      </c>
      <c r="AH54" s="30" t="s">
        <v>183</v>
      </c>
      <c r="AI54" s="31"/>
      <c r="AJ54" s="16"/>
      <c r="AK54" s="31"/>
      <c r="AL54" s="16"/>
      <c r="AM54" s="31"/>
      <c r="AN54" s="16"/>
      <c r="AO54" s="31"/>
      <c r="AP54" s="16"/>
      <c r="AQ54" s="31"/>
      <c r="AR54" s="16"/>
      <c r="AS54" s="31"/>
      <c r="AT54" s="31"/>
      <c r="AU54" s="31"/>
      <c r="AV54" s="31"/>
      <c r="AW54" s="31"/>
      <c r="AX54" s="31"/>
      <c r="AY54" s="31"/>
      <c r="AZ54" s="31"/>
      <c r="BA54" s="16" t="s">
        <v>302</v>
      </c>
      <c r="BB54" s="16" t="s">
        <v>1293</v>
      </c>
    </row>
    <row r="55" spans="1:54" ht="30" customHeight="1" x14ac:dyDescent="0.3">
      <c r="A55" s="16" t="s">
        <v>311</v>
      </c>
      <c r="B55" s="16" t="s">
        <v>300</v>
      </c>
      <c r="C55" s="16" t="s">
        <v>309</v>
      </c>
      <c r="D55" s="30" t="s">
        <v>183</v>
      </c>
      <c r="E55" s="31"/>
      <c r="F55" s="16"/>
      <c r="G55" s="31"/>
      <c r="H55" s="16"/>
      <c r="I55" s="31"/>
      <c r="J55" s="16"/>
      <c r="K55" s="31"/>
      <c r="L55" s="16"/>
      <c r="M55" s="31"/>
      <c r="N55" s="16"/>
      <c r="O55" s="31"/>
      <c r="P55" s="31"/>
      <c r="Q55" s="31"/>
      <c r="R55" s="31"/>
      <c r="S55" s="31"/>
      <c r="T55" s="31"/>
      <c r="U55" s="31"/>
      <c r="V55" s="31"/>
      <c r="W55" s="16" t="s">
        <v>310</v>
      </c>
      <c r="X55" s="16" t="s">
        <v>52</v>
      </c>
      <c r="Y55" s="2" t="s">
        <v>52</v>
      </c>
      <c r="Z55" s="2" t="s">
        <v>52</v>
      </c>
      <c r="AA55" s="32"/>
      <c r="AB55" s="2" t="s">
        <v>52</v>
      </c>
      <c r="AE55" s="16" t="s">
        <v>311</v>
      </c>
      <c r="AF55" s="16" t="s">
        <v>300</v>
      </c>
      <c r="AG55" s="16" t="s">
        <v>309</v>
      </c>
      <c r="AH55" s="30" t="s">
        <v>183</v>
      </c>
      <c r="AI55" s="31"/>
      <c r="AJ55" s="16"/>
      <c r="AK55" s="31"/>
      <c r="AL55" s="16"/>
      <c r="AM55" s="31"/>
      <c r="AN55" s="16"/>
      <c r="AO55" s="31"/>
      <c r="AP55" s="16"/>
      <c r="AQ55" s="31"/>
      <c r="AR55" s="16"/>
      <c r="AS55" s="31"/>
      <c r="AT55" s="31"/>
      <c r="AU55" s="31"/>
      <c r="AV55" s="31"/>
      <c r="AW55" s="31"/>
      <c r="AX55" s="31"/>
      <c r="AY55" s="31"/>
      <c r="AZ55" s="31"/>
      <c r="BA55" s="16" t="s">
        <v>310</v>
      </c>
      <c r="BB55" s="16" t="s">
        <v>52</v>
      </c>
    </row>
    <row r="56" spans="1:54" ht="30" customHeight="1" x14ac:dyDescent="0.3">
      <c r="A56" s="16" t="s">
        <v>315</v>
      </c>
      <c r="B56" s="16" t="s">
        <v>300</v>
      </c>
      <c r="C56" s="16" t="s">
        <v>313</v>
      </c>
      <c r="D56" s="30" t="s">
        <v>183</v>
      </c>
      <c r="E56" s="31"/>
      <c r="F56" s="16"/>
      <c r="G56" s="31"/>
      <c r="H56" s="16"/>
      <c r="I56" s="31"/>
      <c r="J56" s="16"/>
      <c r="K56" s="31"/>
      <c r="L56" s="16"/>
      <c r="M56" s="31"/>
      <c r="N56" s="16"/>
      <c r="O56" s="31"/>
      <c r="P56" s="31"/>
      <c r="Q56" s="31"/>
      <c r="R56" s="31"/>
      <c r="S56" s="31"/>
      <c r="T56" s="31"/>
      <c r="U56" s="31"/>
      <c r="V56" s="31"/>
      <c r="W56" s="16" t="s">
        <v>314</v>
      </c>
      <c r="X56" s="16" t="s">
        <v>52</v>
      </c>
      <c r="Y56" s="2" t="s">
        <v>52</v>
      </c>
      <c r="Z56" s="2" t="s">
        <v>52</v>
      </c>
      <c r="AA56" s="32"/>
      <c r="AB56" s="2" t="s">
        <v>52</v>
      </c>
      <c r="AE56" s="16" t="s">
        <v>315</v>
      </c>
      <c r="AF56" s="16" t="s">
        <v>300</v>
      </c>
      <c r="AG56" s="16" t="s">
        <v>313</v>
      </c>
      <c r="AH56" s="30" t="s">
        <v>183</v>
      </c>
      <c r="AI56" s="31"/>
      <c r="AJ56" s="16"/>
      <c r="AK56" s="31"/>
      <c r="AL56" s="16"/>
      <c r="AM56" s="31"/>
      <c r="AN56" s="16"/>
      <c r="AO56" s="31"/>
      <c r="AP56" s="16"/>
      <c r="AQ56" s="31"/>
      <c r="AR56" s="16"/>
      <c r="AS56" s="31"/>
      <c r="AT56" s="31"/>
      <c r="AU56" s="31"/>
      <c r="AV56" s="31"/>
      <c r="AW56" s="31"/>
      <c r="AX56" s="31"/>
      <c r="AY56" s="31"/>
      <c r="AZ56" s="31"/>
      <c r="BA56" s="16" t="s">
        <v>314</v>
      </c>
      <c r="BB56" s="16" t="s">
        <v>52</v>
      </c>
    </row>
    <row r="57" spans="1:54" ht="30" customHeight="1" x14ac:dyDescent="0.3">
      <c r="A57" s="16" t="s">
        <v>307</v>
      </c>
      <c r="B57" s="16" t="s">
        <v>300</v>
      </c>
      <c r="C57" s="16" t="s">
        <v>305</v>
      </c>
      <c r="D57" s="30" t="s">
        <v>183</v>
      </c>
      <c r="E57" s="31"/>
      <c r="F57" s="16"/>
      <c r="G57" s="31"/>
      <c r="H57" s="16"/>
      <c r="I57" s="31"/>
      <c r="J57" s="16"/>
      <c r="K57" s="31"/>
      <c r="L57" s="16"/>
      <c r="M57" s="31"/>
      <c r="N57" s="16"/>
      <c r="O57" s="31"/>
      <c r="P57" s="31"/>
      <c r="Q57" s="31"/>
      <c r="R57" s="31"/>
      <c r="S57" s="31"/>
      <c r="T57" s="31"/>
      <c r="U57" s="31"/>
      <c r="V57" s="31"/>
      <c r="W57" s="16" t="s">
        <v>306</v>
      </c>
      <c r="X57" s="16" t="s">
        <v>52</v>
      </c>
      <c r="Y57" s="2" t="s">
        <v>52</v>
      </c>
      <c r="Z57" s="2" t="s">
        <v>52</v>
      </c>
      <c r="AA57" s="32"/>
      <c r="AB57" s="2" t="s">
        <v>52</v>
      </c>
      <c r="AE57" s="16" t="s">
        <v>307</v>
      </c>
      <c r="AF57" s="16" t="s">
        <v>300</v>
      </c>
      <c r="AG57" s="16" t="s">
        <v>305</v>
      </c>
      <c r="AH57" s="30" t="s">
        <v>183</v>
      </c>
      <c r="AI57" s="31"/>
      <c r="AJ57" s="16"/>
      <c r="AK57" s="31"/>
      <c r="AL57" s="16"/>
      <c r="AM57" s="31"/>
      <c r="AN57" s="16"/>
      <c r="AO57" s="31"/>
      <c r="AP57" s="16"/>
      <c r="AQ57" s="31"/>
      <c r="AR57" s="16"/>
      <c r="AS57" s="31"/>
      <c r="AT57" s="31"/>
      <c r="AU57" s="31"/>
      <c r="AV57" s="31"/>
      <c r="AW57" s="31"/>
      <c r="AX57" s="31"/>
      <c r="AY57" s="31"/>
      <c r="AZ57" s="31"/>
      <c r="BA57" s="16" t="s">
        <v>306</v>
      </c>
      <c r="BB57" s="16" t="s">
        <v>52</v>
      </c>
    </row>
    <row r="58" spans="1:54" ht="30" customHeight="1" x14ac:dyDescent="0.3">
      <c r="A58" s="16" t="s">
        <v>849</v>
      </c>
      <c r="B58" s="16" t="s">
        <v>846</v>
      </c>
      <c r="C58" s="16" t="s">
        <v>847</v>
      </c>
      <c r="D58" s="30" t="s">
        <v>70</v>
      </c>
      <c r="E58" s="31"/>
      <c r="F58" s="16"/>
      <c r="G58" s="31"/>
      <c r="H58" s="16"/>
      <c r="I58" s="31"/>
      <c r="J58" s="16"/>
      <c r="K58" s="31"/>
      <c r="L58" s="16"/>
      <c r="M58" s="31"/>
      <c r="N58" s="16"/>
      <c r="O58" s="31"/>
      <c r="P58" s="31"/>
      <c r="Q58" s="31"/>
      <c r="R58" s="31"/>
      <c r="S58" s="31"/>
      <c r="T58" s="31"/>
      <c r="U58" s="31"/>
      <c r="V58" s="31"/>
      <c r="W58" s="16" t="s">
        <v>848</v>
      </c>
      <c r="X58" s="16" t="s">
        <v>52</v>
      </c>
      <c r="Y58" s="2" t="s">
        <v>52</v>
      </c>
      <c r="Z58" s="2" t="s">
        <v>52</v>
      </c>
      <c r="AA58" s="32"/>
      <c r="AB58" s="2" t="s">
        <v>52</v>
      </c>
      <c r="AE58" s="16" t="s">
        <v>849</v>
      </c>
      <c r="AF58" s="16" t="s">
        <v>846</v>
      </c>
      <c r="AG58" s="16" t="s">
        <v>847</v>
      </c>
      <c r="AH58" s="30" t="s">
        <v>70</v>
      </c>
      <c r="AI58" s="31"/>
      <c r="AJ58" s="16"/>
      <c r="AK58" s="31"/>
      <c r="AL58" s="16"/>
      <c r="AM58" s="31"/>
      <c r="AN58" s="16"/>
      <c r="AO58" s="31"/>
      <c r="AP58" s="16"/>
      <c r="AQ58" s="31"/>
      <c r="AR58" s="16"/>
      <c r="AS58" s="31"/>
      <c r="AT58" s="31"/>
      <c r="AU58" s="31"/>
      <c r="AV58" s="31"/>
      <c r="AW58" s="31"/>
      <c r="AX58" s="31"/>
      <c r="AY58" s="31"/>
      <c r="AZ58" s="31"/>
      <c r="BA58" s="16" t="s">
        <v>848</v>
      </c>
      <c r="BB58" s="16" t="s">
        <v>52</v>
      </c>
    </row>
    <row r="59" spans="1:54" ht="30" customHeight="1" x14ac:dyDescent="0.3">
      <c r="A59" s="16" t="s">
        <v>930</v>
      </c>
      <c r="B59" s="16" t="s">
        <v>927</v>
      </c>
      <c r="C59" s="16" t="s">
        <v>52</v>
      </c>
      <c r="D59" s="30" t="s">
        <v>928</v>
      </c>
      <c r="E59" s="31"/>
      <c r="F59" s="16"/>
      <c r="G59" s="31"/>
      <c r="H59" s="16"/>
      <c r="I59" s="31"/>
      <c r="J59" s="16"/>
      <c r="K59" s="31"/>
      <c r="L59" s="16"/>
      <c r="M59" s="31"/>
      <c r="N59" s="16"/>
      <c r="O59" s="31"/>
      <c r="P59" s="31"/>
      <c r="Q59" s="31"/>
      <c r="R59" s="31"/>
      <c r="S59" s="31"/>
      <c r="T59" s="31"/>
      <c r="U59" s="31"/>
      <c r="V59" s="31"/>
      <c r="W59" s="16" t="s">
        <v>929</v>
      </c>
      <c r="X59" s="16" t="s">
        <v>1292</v>
      </c>
      <c r="Y59" s="2" t="s">
        <v>52</v>
      </c>
      <c r="Z59" s="2" t="s">
        <v>52</v>
      </c>
      <c r="AA59" s="32"/>
      <c r="AB59" s="2" t="s">
        <v>52</v>
      </c>
      <c r="AE59" s="16" t="s">
        <v>930</v>
      </c>
      <c r="AF59" s="16" t="s">
        <v>927</v>
      </c>
      <c r="AG59" s="16" t="s">
        <v>52</v>
      </c>
      <c r="AH59" s="30" t="s">
        <v>928</v>
      </c>
      <c r="AI59" s="31"/>
      <c r="AJ59" s="16"/>
      <c r="AK59" s="31"/>
      <c r="AL59" s="16"/>
      <c r="AM59" s="31"/>
      <c r="AN59" s="16"/>
      <c r="AO59" s="31"/>
      <c r="AP59" s="16"/>
      <c r="AQ59" s="31"/>
      <c r="AR59" s="16"/>
      <c r="AS59" s="31"/>
      <c r="AT59" s="31"/>
      <c r="AU59" s="31"/>
      <c r="AV59" s="31"/>
      <c r="AW59" s="31"/>
      <c r="AX59" s="31"/>
      <c r="AY59" s="31"/>
      <c r="AZ59" s="31"/>
      <c r="BA59" s="16" t="s">
        <v>929</v>
      </c>
      <c r="BB59" s="16" t="s">
        <v>1292</v>
      </c>
    </row>
    <row r="60" spans="1:54" ht="30" customHeight="1" x14ac:dyDescent="0.3">
      <c r="A60" s="16" t="s">
        <v>321</v>
      </c>
      <c r="B60" s="16" t="s">
        <v>317</v>
      </c>
      <c r="C60" s="16" t="s">
        <v>318</v>
      </c>
      <c r="D60" s="30" t="s">
        <v>319</v>
      </c>
      <c r="E60" s="31"/>
      <c r="F60" s="16"/>
      <c r="G60" s="31"/>
      <c r="H60" s="16"/>
      <c r="I60" s="31"/>
      <c r="J60" s="16"/>
      <c r="K60" s="31"/>
      <c r="L60" s="16"/>
      <c r="M60" s="31"/>
      <c r="N60" s="16"/>
      <c r="O60" s="31"/>
      <c r="P60" s="31"/>
      <c r="Q60" s="31"/>
      <c r="R60" s="31"/>
      <c r="S60" s="31"/>
      <c r="T60" s="31"/>
      <c r="U60" s="31"/>
      <c r="V60" s="31"/>
      <c r="W60" s="16" t="s">
        <v>320</v>
      </c>
      <c r="X60" s="16" t="s">
        <v>52</v>
      </c>
      <c r="Y60" s="2" t="s">
        <v>52</v>
      </c>
      <c r="Z60" s="2" t="s">
        <v>52</v>
      </c>
      <c r="AA60" s="32"/>
      <c r="AB60" s="2" t="s">
        <v>52</v>
      </c>
      <c r="AE60" s="16" t="s">
        <v>321</v>
      </c>
      <c r="AF60" s="16" t="s">
        <v>317</v>
      </c>
      <c r="AG60" s="16" t="s">
        <v>318</v>
      </c>
      <c r="AH60" s="30" t="s">
        <v>319</v>
      </c>
      <c r="AI60" s="31"/>
      <c r="AJ60" s="16"/>
      <c r="AK60" s="31"/>
      <c r="AL60" s="16"/>
      <c r="AM60" s="31"/>
      <c r="AN60" s="16"/>
      <c r="AO60" s="31"/>
      <c r="AP60" s="16"/>
      <c r="AQ60" s="31"/>
      <c r="AR60" s="16"/>
      <c r="AS60" s="31"/>
      <c r="AT60" s="31"/>
      <c r="AU60" s="31"/>
      <c r="AV60" s="31"/>
      <c r="AW60" s="31"/>
      <c r="AX60" s="31"/>
      <c r="AY60" s="31"/>
      <c r="AZ60" s="31"/>
      <c r="BA60" s="16" t="s">
        <v>320</v>
      </c>
      <c r="BB60" s="16" t="s">
        <v>52</v>
      </c>
    </row>
    <row r="61" spans="1:54" s="37" customFormat="1" ht="30" customHeight="1" x14ac:dyDescent="0.3">
      <c r="A61" s="47" t="s">
        <v>727</v>
      </c>
      <c r="B61" s="47" t="s">
        <v>724</v>
      </c>
      <c r="C61" s="47" t="s">
        <v>725</v>
      </c>
      <c r="D61" s="48" t="s">
        <v>70</v>
      </c>
      <c r="E61" s="50"/>
      <c r="F61" s="47"/>
      <c r="G61" s="50"/>
      <c r="H61" s="47"/>
      <c r="I61" s="50"/>
      <c r="J61" s="47"/>
      <c r="K61" s="50"/>
      <c r="L61" s="47"/>
      <c r="M61" s="50"/>
      <c r="N61" s="47"/>
      <c r="O61" s="50"/>
      <c r="P61" s="50"/>
      <c r="Q61" s="50"/>
      <c r="R61" s="50"/>
      <c r="S61" s="50"/>
      <c r="T61" s="50"/>
      <c r="U61" s="50"/>
      <c r="V61" s="50"/>
      <c r="W61" s="47" t="s">
        <v>726</v>
      </c>
      <c r="X61" s="47" t="s">
        <v>52</v>
      </c>
      <c r="Y61" s="40" t="s">
        <v>52</v>
      </c>
      <c r="Z61" s="40" t="s">
        <v>52</v>
      </c>
      <c r="AA61" s="51"/>
      <c r="AB61" s="40" t="s">
        <v>52</v>
      </c>
      <c r="AE61" s="47" t="s">
        <v>727</v>
      </c>
      <c r="AF61" s="47" t="s">
        <v>724</v>
      </c>
      <c r="AG61" s="47" t="s">
        <v>725</v>
      </c>
      <c r="AH61" s="48" t="s">
        <v>70</v>
      </c>
      <c r="AI61" s="50"/>
      <c r="AJ61" s="47"/>
      <c r="AK61" s="50"/>
      <c r="AL61" s="47"/>
      <c r="AM61" s="50"/>
      <c r="AN61" s="47"/>
      <c r="AO61" s="50"/>
      <c r="AP61" s="47"/>
      <c r="AQ61" s="50"/>
      <c r="AR61" s="47"/>
      <c r="AS61" s="50"/>
      <c r="AT61" s="50"/>
      <c r="AU61" s="50"/>
      <c r="AV61" s="50"/>
      <c r="AW61" s="50"/>
      <c r="AX61" s="50"/>
      <c r="AY61" s="50"/>
      <c r="AZ61" s="50"/>
      <c r="BA61" s="47" t="s">
        <v>726</v>
      </c>
      <c r="BB61" s="47" t="s">
        <v>52</v>
      </c>
    </row>
    <row r="62" spans="1:54" s="37" customFormat="1" ht="30" customHeight="1" x14ac:dyDescent="0.3">
      <c r="A62" s="47" t="s">
        <v>730</v>
      </c>
      <c r="B62" s="47" t="s">
        <v>724</v>
      </c>
      <c r="C62" s="47" t="s">
        <v>728</v>
      </c>
      <c r="D62" s="48" t="s">
        <v>70</v>
      </c>
      <c r="E62" s="50"/>
      <c r="F62" s="47"/>
      <c r="G62" s="50"/>
      <c r="H62" s="47"/>
      <c r="I62" s="50"/>
      <c r="J62" s="47"/>
      <c r="K62" s="50"/>
      <c r="L62" s="47"/>
      <c r="M62" s="50"/>
      <c r="N62" s="47"/>
      <c r="O62" s="50"/>
      <c r="P62" s="50"/>
      <c r="Q62" s="50"/>
      <c r="R62" s="50"/>
      <c r="S62" s="50"/>
      <c r="T62" s="50"/>
      <c r="U62" s="50"/>
      <c r="V62" s="50"/>
      <c r="W62" s="47" t="s">
        <v>729</v>
      </c>
      <c r="X62" s="47" t="s">
        <v>52</v>
      </c>
      <c r="Y62" s="40" t="s">
        <v>52</v>
      </c>
      <c r="Z62" s="40" t="s">
        <v>52</v>
      </c>
      <c r="AA62" s="51"/>
      <c r="AB62" s="40" t="s">
        <v>52</v>
      </c>
      <c r="AE62" s="47" t="s">
        <v>730</v>
      </c>
      <c r="AF62" s="47" t="s">
        <v>724</v>
      </c>
      <c r="AG62" s="47" t="s">
        <v>728</v>
      </c>
      <c r="AH62" s="48" t="s">
        <v>70</v>
      </c>
      <c r="AI62" s="50"/>
      <c r="AJ62" s="47"/>
      <c r="AK62" s="50"/>
      <c r="AL62" s="47"/>
      <c r="AM62" s="50"/>
      <c r="AN62" s="47"/>
      <c r="AO62" s="50"/>
      <c r="AP62" s="47"/>
      <c r="AQ62" s="50"/>
      <c r="AR62" s="47"/>
      <c r="AS62" s="50"/>
      <c r="AT62" s="50"/>
      <c r="AU62" s="50"/>
      <c r="AV62" s="50"/>
      <c r="AW62" s="50"/>
      <c r="AX62" s="50"/>
      <c r="AY62" s="50"/>
      <c r="AZ62" s="50"/>
      <c r="BA62" s="47" t="s">
        <v>729</v>
      </c>
      <c r="BB62" s="47" t="s">
        <v>52</v>
      </c>
    </row>
    <row r="63" spans="1:54" s="36" customFormat="1" ht="30" customHeight="1" x14ac:dyDescent="0.3">
      <c r="A63" s="38" t="s">
        <v>326</v>
      </c>
      <c r="B63" s="38" t="s">
        <v>1380</v>
      </c>
      <c r="C63" s="38" t="s">
        <v>1383</v>
      </c>
      <c r="D63" s="41" t="s">
        <v>70</v>
      </c>
      <c r="E63" s="42"/>
      <c r="F63" s="38"/>
      <c r="G63" s="42"/>
      <c r="H63" s="38"/>
      <c r="I63" s="42"/>
      <c r="J63" s="38"/>
      <c r="K63" s="42"/>
      <c r="L63" s="38"/>
      <c r="M63" s="43"/>
      <c r="N63" s="38"/>
      <c r="O63" s="42"/>
      <c r="P63" s="42"/>
      <c r="Q63" s="42"/>
      <c r="R63" s="42"/>
      <c r="S63" s="42"/>
      <c r="T63" s="42"/>
      <c r="U63" s="42"/>
      <c r="V63" s="42"/>
      <c r="W63" s="38" t="s">
        <v>325</v>
      </c>
      <c r="X63" s="38" t="s">
        <v>52</v>
      </c>
      <c r="Y63" s="39" t="s">
        <v>52</v>
      </c>
      <c r="Z63" s="39" t="s">
        <v>52</v>
      </c>
      <c r="AA63" s="46"/>
      <c r="AB63" s="39" t="s">
        <v>52</v>
      </c>
      <c r="AE63" s="38" t="s">
        <v>326</v>
      </c>
      <c r="AF63" s="38" t="s">
        <v>323</v>
      </c>
      <c r="AG63" s="38" t="s">
        <v>324</v>
      </c>
      <c r="AH63" s="41" t="s">
        <v>70</v>
      </c>
      <c r="AI63" s="42"/>
      <c r="AJ63" s="38"/>
      <c r="AK63" s="42"/>
      <c r="AL63" s="38"/>
      <c r="AM63" s="42"/>
      <c r="AN63" s="38"/>
      <c r="AO63" s="42"/>
      <c r="AP63" s="38"/>
      <c r="AQ63" s="42"/>
      <c r="AR63" s="38"/>
      <c r="AS63" s="42"/>
      <c r="AT63" s="42"/>
      <c r="AU63" s="42"/>
      <c r="AV63" s="42"/>
      <c r="AW63" s="42"/>
      <c r="AX63" s="42"/>
      <c r="AY63" s="42"/>
      <c r="AZ63" s="42"/>
      <c r="BA63" s="38" t="s">
        <v>325</v>
      </c>
      <c r="BB63" s="38" t="s">
        <v>52</v>
      </c>
    </row>
    <row r="64" spans="1:54" s="36" customFormat="1" ht="30" customHeight="1" x14ac:dyDescent="0.3">
      <c r="A64" s="38" t="s">
        <v>334</v>
      </c>
      <c r="B64" s="38" t="s">
        <v>1381</v>
      </c>
      <c r="C64" s="38" t="s">
        <v>1383</v>
      </c>
      <c r="D64" s="41" t="s">
        <v>70</v>
      </c>
      <c r="E64" s="42"/>
      <c r="F64" s="38"/>
      <c r="G64" s="42"/>
      <c r="H64" s="38"/>
      <c r="I64" s="42"/>
      <c r="J64" s="38"/>
      <c r="K64" s="42"/>
      <c r="L64" s="38"/>
      <c r="M64" s="43"/>
      <c r="N64" s="38"/>
      <c r="O64" s="42"/>
      <c r="P64" s="42"/>
      <c r="Q64" s="42"/>
      <c r="R64" s="42"/>
      <c r="S64" s="42"/>
      <c r="T64" s="42"/>
      <c r="U64" s="42"/>
      <c r="V64" s="42"/>
      <c r="W64" s="38" t="s">
        <v>333</v>
      </c>
      <c r="X64" s="38" t="s">
        <v>52</v>
      </c>
      <c r="Y64" s="39" t="s">
        <v>52</v>
      </c>
      <c r="Z64" s="39" t="s">
        <v>52</v>
      </c>
      <c r="AA64" s="46"/>
      <c r="AB64" s="39" t="s">
        <v>52</v>
      </c>
      <c r="AE64" s="38" t="s">
        <v>334</v>
      </c>
      <c r="AF64" s="38" t="s">
        <v>332</v>
      </c>
      <c r="AG64" s="38" t="s">
        <v>324</v>
      </c>
      <c r="AH64" s="41" t="s">
        <v>70</v>
      </c>
      <c r="AI64" s="42"/>
      <c r="AJ64" s="38"/>
      <c r="AK64" s="42"/>
      <c r="AL64" s="38"/>
      <c r="AM64" s="42"/>
      <c r="AN64" s="38"/>
      <c r="AO64" s="42"/>
      <c r="AP64" s="38"/>
      <c r="AQ64" s="42"/>
      <c r="AR64" s="38"/>
      <c r="AS64" s="42"/>
      <c r="AT64" s="42"/>
      <c r="AU64" s="42"/>
      <c r="AV64" s="42"/>
      <c r="AW64" s="42"/>
      <c r="AX64" s="42"/>
      <c r="AY64" s="42"/>
      <c r="AZ64" s="42"/>
      <c r="BA64" s="38" t="s">
        <v>333</v>
      </c>
      <c r="BB64" s="38" t="s">
        <v>52</v>
      </c>
    </row>
    <row r="65" spans="1:54" s="36" customFormat="1" ht="30" customHeight="1" x14ac:dyDescent="0.3">
      <c r="A65" s="38" t="s">
        <v>330</v>
      </c>
      <c r="B65" s="38" t="s">
        <v>1382</v>
      </c>
      <c r="C65" s="38" t="s">
        <v>1383</v>
      </c>
      <c r="D65" s="41" t="s">
        <v>70</v>
      </c>
      <c r="E65" s="42"/>
      <c r="F65" s="38"/>
      <c r="G65" s="42"/>
      <c r="H65" s="38"/>
      <c r="I65" s="42"/>
      <c r="J65" s="38"/>
      <c r="K65" s="42"/>
      <c r="L65" s="38"/>
      <c r="M65" s="43"/>
      <c r="N65" s="38"/>
      <c r="O65" s="42"/>
      <c r="P65" s="42"/>
      <c r="Q65" s="42"/>
      <c r="R65" s="42"/>
      <c r="S65" s="42"/>
      <c r="T65" s="42"/>
      <c r="U65" s="42"/>
      <c r="V65" s="42"/>
      <c r="W65" s="38" t="s">
        <v>329</v>
      </c>
      <c r="X65" s="38" t="s">
        <v>52</v>
      </c>
      <c r="Y65" s="39" t="s">
        <v>52</v>
      </c>
      <c r="Z65" s="39" t="s">
        <v>52</v>
      </c>
      <c r="AA65" s="46"/>
      <c r="AB65" s="39" t="s">
        <v>52</v>
      </c>
      <c r="AE65" s="38" t="s">
        <v>330</v>
      </c>
      <c r="AF65" s="38" t="s">
        <v>328</v>
      </c>
      <c r="AG65" s="38" t="s">
        <v>324</v>
      </c>
      <c r="AH65" s="41" t="s">
        <v>70</v>
      </c>
      <c r="AI65" s="42"/>
      <c r="AJ65" s="38"/>
      <c r="AK65" s="42"/>
      <c r="AL65" s="38"/>
      <c r="AM65" s="42"/>
      <c r="AN65" s="38"/>
      <c r="AO65" s="42"/>
      <c r="AP65" s="38"/>
      <c r="AQ65" s="42"/>
      <c r="AR65" s="38"/>
      <c r="AS65" s="42"/>
      <c r="AT65" s="42"/>
      <c r="AU65" s="42"/>
      <c r="AV65" s="42"/>
      <c r="AW65" s="42"/>
      <c r="AX65" s="42"/>
      <c r="AY65" s="42"/>
      <c r="AZ65" s="42"/>
      <c r="BA65" s="38" t="s">
        <v>329</v>
      </c>
      <c r="BB65" s="38" t="s">
        <v>52</v>
      </c>
    </row>
    <row r="66" spans="1:54" s="37" customFormat="1" ht="30" customHeight="1" x14ac:dyDescent="0.3">
      <c r="A66" s="47" t="s">
        <v>857</v>
      </c>
      <c r="B66" s="47" t="s">
        <v>854</v>
      </c>
      <c r="C66" s="47" t="s">
        <v>855</v>
      </c>
      <c r="D66" s="48" t="s">
        <v>189</v>
      </c>
      <c r="E66" s="50"/>
      <c r="F66" s="47"/>
      <c r="G66" s="50"/>
      <c r="H66" s="47"/>
      <c r="I66" s="50"/>
      <c r="J66" s="47"/>
      <c r="K66" s="50"/>
      <c r="L66" s="47"/>
      <c r="M66" s="50"/>
      <c r="N66" s="47"/>
      <c r="O66" s="50"/>
      <c r="P66" s="50"/>
      <c r="Q66" s="50"/>
      <c r="R66" s="50"/>
      <c r="S66" s="50"/>
      <c r="T66" s="50"/>
      <c r="U66" s="50"/>
      <c r="V66" s="50"/>
      <c r="W66" s="47" t="s">
        <v>856</v>
      </c>
      <c r="X66" s="47" t="s">
        <v>1292</v>
      </c>
      <c r="Y66" s="40" t="s">
        <v>52</v>
      </c>
      <c r="Z66" s="40" t="s">
        <v>52</v>
      </c>
      <c r="AA66" s="51"/>
      <c r="AB66" s="40" t="s">
        <v>52</v>
      </c>
      <c r="AE66" s="47" t="s">
        <v>857</v>
      </c>
      <c r="AF66" s="47" t="s">
        <v>854</v>
      </c>
      <c r="AG66" s="47" t="s">
        <v>855</v>
      </c>
      <c r="AH66" s="48" t="s">
        <v>189</v>
      </c>
      <c r="AI66" s="50"/>
      <c r="AJ66" s="47"/>
      <c r="AK66" s="50"/>
      <c r="AL66" s="47"/>
      <c r="AM66" s="50"/>
      <c r="AN66" s="47"/>
      <c r="AO66" s="50"/>
      <c r="AP66" s="47"/>
      <c r="AQ66" s="50"/>
      <c r="AR66" s="47"/>
      <c r="AS66" s="50"/>
      <c r="AT66" s="50"/>
      <c r="AU66" s="50"/>
      <c r="AV66" s="50"/>
      <c r="AW66" s="50"/>
      <c r="AX66" s="50"/>
      <c r="AY66" s="50"/>
      <c r="AZ66" s="50"/>
      <c r="BA66" s="47" t="s">
        <v>856</v>
      </c>
      <c r="BB66" s="47" t="s">
        <v>1292</v>
      </c>
    </row>
    <row r="67" spans="1:54" ht="30" customHeight="1" x14ac:dyDescent="0.3">
      <c r="A67" s="16" t="s">
        <v>860</v>
      </c>
      <c r="B67" s="16" t="s">
        <v>858</v>
      </c>
      <c r="C67" s="16" t="s">
        <v>855</v>
      </c>
      <c r="D67" s="30" t="s">
        <v>189</v>
      </c>
      <c r="E67" s="31"/>
      <c r="F67" s="16"/>
      <c r="G67" s="31"/>
      <c r="H67" s="16"/>
      <c r="I67" s="31"/>
      <c r="J67" s="16"/>
      <c r="K67" s="31"/>
      <c r="L67" s="16"/>
      <c r="M67" s="31"/>
      <c r="N67" s="16"/>
      <c r="O67" s="31"/>
      <c r="P67" s="31"/>
      <c r="Q67" s="31"/>
      <c r="R67" s="31"/>
      <c r="S67" s="31"/>
      <c r="T67" s="31"/>
      <c r="U67" s="31"/>
      <c r="V67" s="31"/>
      <c r="W67" s="16" t="s">
        <v>859</v>
      </c>
      <c r="X67" s="16" t="s">
        <v>1292</v>
      </c>
      <c r="Y67" s="2" t="s">
        <v>52</v>
      </c>
      <c r="Z67" s="2" t="s">
        <v>52</v>
      </c>
      <c r="AA67" s="32"/>
      <c r="AB67" s="2" t="s">
        <v>52</v>
      </c>
      <c r="AE67" s="16" t="s">
        <v>860</v>
      </c>
      <c r="AF67" s="16" t="s">
        <v>858</v>
      </c>
      <c r="AG67" s="16" t="s">
        <v>855</v>
      </c>
      <c r="AH67" s="30" t="s">
        <v>189</v>
      </c>
      <c r="AI67" s="31"/>
      <c r="AJ67" s="16"/>
      <c r="AK67" s="31"/>
      <c r="AL67" s="16"/>
      <c r="AM67" s="31"/>
      <c r="AN67" s="16"/>
      <c r="AO67" s="31"/>
      <c r="AP67" s="16"/>
      <c r="AQ67" s="31"/>
      <c r="AR67" s="16"/>
      <c r="AS67" s="31"/>
      <c r="AT67" s="31"/>
      <c r="AU67" s="31"/>
      <c r="AV67" s="31"/>
      <c r="AW67" s="31"/>
      <c r="AX67" s="31"/>
      <c r="AY67" s="31"/>
      <c r="AZ67" s="31"/>
      <c r="BA67" s="16" t="s">
        <v>859</v>
      </c>
      <c r="BB67" s="16" t="s">
        <v>1292</v>
      </c>
    </row>
    <row r="68" spans="1:54" ht="30" customHeight="1" x14ac:dyDescent="0.3">
      <c r="A68" s="16" t="s">
        <v>864</v>
      </c>
      <c r="B68" s="16" t="s">
        <v>861</v>
      </c>
      <c r="C68" s="16" t="s">
        <v>862</v>
      </c>
      <c r="D68" s="30" t="s">
        <v>189</v>
      </c>
      <c r="E68" s="31"/>
      <c r="F68" s="16"/>
      <c r="G68" s="31"/>
      <c r="H68" s="16"/>
      <c r="I68" s="31"/>
      <c r="J68" s="16"/>
      <c r="K68" s="31"/>
      <c r="L68" s="16"/>
      <c r="M68" s="31"/>
      <c r="N68" s="16"/>
      <c r="O68" s="31"/>
      <c r="P68" s="31"/>
      <c r="Q68" s="31"/>
      <c r="R68" s="31"/>
      <c r="S68" s="31"/>
      <c r="T68" s="31"/>
      <c r="U68" s="31"/>
      <c r="V68" s="31"/>
      <c r="W68" s="16" t="s">
        <v>863</v>
      </c>
      <c r="X68" s="16" t="s">
        <v>1292</v>
      </c>
      <c r="Y68" s="2" t="s">
        <v>52</v>
      </c>
      <c r="Z68" s="2" t="s">
        <v>52</v>
      </c>
      <c r="AA68" s="32"/>
      <c r="AB68" s="2" t="s">
        <v>52</v>
      </c>
      <c r="AE68" s="16" t="s">
        <v>864</v>
      </c>
      <c r="AF68" s="16" t="s">
        <v>861</v>
      </c>
      <c r="AG68" s="16" t="s">
        <v>862</v>
      </c>
      <c r="AH68" s="30" t="s">
        <v>189</v>
      </c>
      <c r="AI68" s="31"/>
      <c r="AJ68" s="16"/>
      <c r="AK68" s="31"/>
      <c r="AL68" s="16"/>
      <c r="AM68" s="31"/>
      <c r="AN68" s="16"/>
      <c r="AO68" s="31"/>
      <c r="AP68" s="16"/>
      <c r="AQ68" s="31"/>
      <c r="AR68" s="16"/>
      <c r="AS68" s="31"/>
      <c r="AT68" s="31"/>
      <c r="AU68" s="31"/>
      <c r="AV68" s="31"/>
      <c r="AW68" s="31"/>
      <c r="AX68" s="31"/>
      <c r="AY68" s="31"/>
      <c r="AZ68" s="31"/>
      <c r="BA68" s="16" t="s">
        <v>863</v>
      </c>
      <c r="BB68" s="16" t="s">
        <v>1292</v>
      </c>
    </row>
    <row r="69" spans="1:54" ht="30" customHeight="1" x14ac:dyDescent="0.3">
      <c r="A69" s="16" t="s">
        <v>867</v>
      </c>
      <c r="B69" s="16" t="s">
        <v>865</v>
      </c>
      <c r="C69" s="16" t="s">
        <v>855</v>
      </c>
      <c r="D69" s="30" t="s">
        <v>189</v>
      </c>
      <c r="E69" s="31"/>
      <c r="F69" s="16"/>
      <c r="G69" s="31"/>
      <c r="H69" s="16"/>
      <c r="I69" s="31"/>
      <c r="J69" s="16"/>
      <c r="K69" s="31"/>
      <c r="L69" s="16"/>
      <c r="M69" s="31"/>
      <c r="N69" s="16"/>
      <c r="O69" s="31"/>
      <c r="P69" s="31"/>
      <c r="Q69" s="31"/>
      <c r="R69" s="31"/>
      <c r="S69" s="31"/>
      <c r="T69" s="31"/>
      <c r="U69" s="31"/>
      <c r="V69" s="31"/>
      <c r="W69" s="16" t="s">
        <v>866</v>
      </c>
      <c r="X69" s="16" t="s">
        <v>1292</v>
      </c>
      <c r="Y69" s="2" t="s">
        <v>52</v>
      </c>
      <c r="Z69" s="2" t="s">
        <v>52</v>
      </c>
      <c r="AA69" s="32"/>
      <c r="AB69" s="2" t="s">
        <v>52</v>
      </c>
      <c r="AE69" s="16" t="s">
        <v>867</v>
      </c>
      <c r="AF69" s="16" t="s">
        <v>865</v>
      </c>
      <c r="AG69" s="16" t="s">
        <v>855</v>
      </c>
      <c r="AH69" s="30" t="s">
        <v>189</v>
      </c>
      <c r="AI69" s="31"/>
      <c r="AJ69" s="16"/>
      <c r="AK69" s="31"/>
      <c r="AL69" s="16"/>
      <c r="AM69" s="31"/>
      <c r="AN69" s="16"/>
      <c r="AO69" s="31"/>
      <c r="AP69" s="16"/>
      <c r="AQ69" s="31"/>
      <c r="AR69" s="16"/>
      <c r="AS69" s="31"/>
      <c r="AT69" s="31"/>
      <c r="AU69" s="31"/>
      <c r="AV69" s="31"/>
      <c r="AW69" s="31"/>
      <c r="AX69" s="31"/>
      <c r="AY69" s="31"/>
      <c r="AZ69" s="31"/>
      <c r="BA69" s="16" t="s">
        <v>866</v>
      </c>
      <c r="BB69" s="16" t="s">
        <v>1292</v>
      </c>
    </row>
    <row r="70" spans="1:54" ht="30" customHeight="1" x14ac:dyDescent="0.3">
      <c r="A70" s="16" t="s">
        <v>108</v>
      </c>
      <c r="B70" s="16" t="s">
        <v>105</v>
      </c>
      <c r="C70" s="16" t="s">
        <v>1294</v>
      </c>
      <c r="D70" s="30" t="s">
        <v>70</v>
      </c>
      <c r="E70" s="31"/>
      <c r="F70" s="16"/>
      <c r="G70" s="31"/>
      <c r="H70" s="16"/>
      <c r="I70" s="31"/>
      <c r="J70" s="16"/>
      <c r="K70" s="31"/>
      <c r="L70" s="16"/>
      <c r="M70" s="31"/>
      <c r="N70" s="16"/>
      <c r="O70" s="31"/>
      <c r="P70" s="31"/>
      <c r="Q70" s="31"/>
      <c r="R70" s="31"/>
      <c r="S70" s="31"/>
      <c r="T70" s="31"/>
      <c r="U70" s="31"/>
      <c r="V70" s="31"/>
      <c r="W70" s="16" t="s">
        <v>107</v>
      </c>
      <c r="X70" s="16" t="s">
        <v>1292</v>
      </c>
      <c r="Y70" s="2" t="s">
        <v>52</v>
      </c>
      <c r="Z70" s="2" t="s">
        <v>52</v>
      </c>
      <c r="AA70" s="32"/>
      <c r="AB70" s="2" t="s">
        <v>52</v>
      </c>
      <c r="AE70" s="16" t="s">
        <v>108</v>
      </c>
      <c r="AF70" s="16" t="s">
        <v>105</v>
      </c>
      <c r="AG70" s="16" t="s">
        <v>1294</v>
      </c>
      <c r="AH70" s="30" t="s">
        <v>70</v>
      </c>
      <c r="AI70" s="31"/>
      <c r="AJ70" s="16"/>
      <c r="AK70" s="31"/>
      <c r="AL70" s="16"/>
      <c r="AM70" s="31"/>
      <c r="AN70" s="16"/>
      <c r="AO70" s="31"/>
      <c r="AP70" s="16"/>
      <c r="AQ70" s="31"/>
      <c r="AR70" s="16"/>
      <c r="AS70" s="31"/>
      <c r="AT70" s="31"/>
      <c r="AU70" s="31"/>
      <c r="AV70" s="31"/>
      <c r="AW70" s="31"/>
      <c r="AX70" s="31"/>
      <c r="AY70" s="31"/>
      <c r="AZ70" s="31"/>
      <c r="BA70" s="16" t="s">
        <v>107</v>
      </c>
      <c r="BB70" s="16" t="s">
        <v>1292</v>
      </c>
    </row>
    <row r="71" spans="1:54" ht="30" customHeight="1" x14ac:dyDescent="0.3">
      <c r="A71" s="16" t="s">
        <v>923</v>
      </c>
      <c r="B71" s="16" t="s">
        <v>469</v>
      </c>
      <c r="C71" s="16" t="s">
        <v>52</v>
      </c>
      <c r="D71" s="30" t="s">
        <v>111</v>
      </c>
      <c r="E71" s="31"/>
      <c r="F71" s="16"/>
      <c r="G71" s="31"/>
      <c r="H71" s="16"/>
      <c r="I71" s="31"/>
      <c r="J71" s="16"/>
      <c r="K71" s="31"/>
      <c r="L71" s="16"/>
      <c r="M71" s="31"/>
      <c r="N71" s="16"/>
      <c r="O71" s="31"/>
      <c r="P71" s="31"/>
      <c r="Q71" s="31"/>
      <c r="R71" s="31"/>
      <c r="S71" s="31"/>
      <c r="T71" s="31"/>
      <c r="U71" s="31"/>
      <c r="V71" s="31"/>
      <c r="W71" s="16" t="s">
        <v>922</v>
      </c>
      <c r="X71" s="16" t="s">
        <v>52</v>
      </c>
      <c r="Y71" s="2" t="s">
        <v>52</v>
      </c>
      <c r="Z71" s="2" t="s">
        <v>52</v>
      </c>
      <c r="AA71" s="32"/>
      <c r="AB71" s="2" t="s">
        <v>52</v>
      </c>
      <c r="AE71" s="16" t="s">
        <v>923</v>
      </c>
      <c r="AF71" s="16" t="s">
        <v>469</v>
      </c>
      <c r="AG71" s="16" t="s">
        <v>52</v>
      </c>
      <c r="AH71" s="30" t="s">
        <v>111</v>
      </c>
      <c r="AI71" s="31"/>
      <c r="AJ71" s="16"/>
      <c r="AK71" s="31"/>
      <c r="AL71" s="16"/>
      <c r="AM71" s="31"/>
      <c r="AN71" s="16"/>
      <c r="AO71" s="31"/>
      <c r="AP71" s="16"/>
      <c r="AQ71" s="31"/>
      <c r="AR71" s="16"/>
      <c r="AS71" s="31"/>
      <c r="AT71" s="31"/>
      <c r="AU71" s="31"/>
      <c r="AV71" s="31"/>
      <c r="AW71" s="31"/>
      <c r="AX71" s="31"/>
      <c r="AY71" s="31"/>
      <c r="AZ71" s="31"/>
      <c r="BA71" s="16" t="s">
        <v>922</v>
      </c>
      <c r="BB71" s="16" t="s">
        <v>52</v>
      </c>
    </row>
    <row r="72" spans="1:54" ht="30" customHeight="1" x14ac:dyDescent="0.3">
      <c r="A72" s="16" t="s">
        <v>113</v>
      </c>
      <c r="B72" s="16" t="s">
        <v>110</v>
      </c>
      <c r="C72" s="16" t="s">
        <v>52</v>
      </c>
      <c r="D72" s="30" t="s">
        <v>111</v>
      </c>
      <c r="E72" s="31"/>
      <c r="F72" s="16"/>
      <c r="G72" s="31"/>
      <c r="H72" s="16"/>
      <c r="I72" s="31"/>
      <c r="J72" s="16"/>
      <c r="K72" s="31"/>
      <c r="L72" s="16"/>
      <c r="M72" s="31"/>
      <c r="N72" s="16"/>
      <c r="O72" s="31"/>
      <c r="P72" s="31"/>
      <c r="Q72" s="31"/>
      <c r="R72" s="31"/>
      <c r="S72" s="31"/>
      <c r="T72" s="31"/>
      <c r="U72" s="31"/>
      <c r="V72" s="31"/>
      <c r="W72" s="16" t="s">
        <v>112</v>
      </c>
      <c r="X72" s="16" t="s">
        <v>1292</v>
      </c>
      <c r="Y72" s="2" t="s">
        <v>52</v>
      </c>
      <c r="Z72" s="2" t="s">
        <v>52</v>
      </c>
      <c r="AA72" s="32"/>
      <c r="AB72" s="2" t="s">
        <v>52</v>
      </c>
      <c r="AE72" s="16" t="s">
        <v>113</v>
      </c>
      <c r="AF72" s="16" t="s">
        <v>110</v>
      </c>
      <c r="AG72" s="16" t="s">
        <v>52</v>
      </c>
      <c r="AH72" s="30" t="s">
        <v>111</v>
      </c>
      <c r="AI72" s="31"/>
      <c r="AJ72" s="16"/>
      <c r="AK72" s="31"/>
      <c r="AL72" s="16"/>
      <c r="AM72" s="31"/>
      <c r="AN72" s="16"/>
      <c r="AO72" s="31"/>
      <c r="AP72" s="16"/>
      <c r="AQ72" s="31"/>
      <c r="AR72" s="16"/>
      <c r="AS72" s="31"/>
      <c r="AT72" s="31"/>
      <c r="AU72" s="31"/>
      <c r="AV72" s="31"/>
      <c r="AW72" s="31"/>
      <c r="AX72" s="31"/>
      <c r="AY72" s="31"/>
      <c r="AZ72" s="31"/>
      <c r="BA72" s="16" t="s">
        <v>112</v>
      </c>
      <c r="BB72" s="16" t="s">
        <v>1292</v>
      </c>
    </row>
    <row r="73" spans="1:54" ht="30" customHeight="1" x14ac:dyDescent="0.3">
      <c r="A73" s="16" t="s">
        <v>629</v>
      </c>
      <c r="B73" s="16" t="s">
        <v>626</v>
      </c>
      <c r="C73" s="16" t="s">
        <v>627</v>
      </c>
      <c r="D73" s="30" t="s">
        <v>183</v>
      </c>
      <c r="E73" s="31"/>
      <c r="F73" s="16"/>
      <c r="G73" s="31"/>
      <c r="H73" s="16"/>
      <c r="I73" s="31"/>
      <c r="J73" s="16"/>
      <c r="K73" s="31"/>
      <c r="L73" s="16"/>
      <c r="M73" s="31"/>
      <c r="N73" s="16"/>
      <c r="O73" s="31"/>
      <c r="P73" s="31"/>
      <c r="Q73" s="31"/>
      <c r="R73" s="31"/>
      <c r="S73" s="31"/>
      <c r="T73" s="31"/>
      <c r="U73" s="31"/>
      <c r="V73" s="31"/>
      <c r="W73" s="16" t="s">
        <v>628</v>
      </c>
      <c r="X73" s="16" t="s">
        <v>52</v>
      </c>
      <c r="Y73" s="2" t="s">
        <v>52</v>
      </c>
      <c r="Z73" s="2" t="s">
        <v>52</v>
      </c>
      <c r="AA73" s="32"/>
      <c r="AB73" s="2" t="s">
        <v>52</v>
      </c>
      <c r="AE73" s="16" t="s">
        <v>629</v>
      </c>
      <c r="AF73" s="16" t="s">
        <v>626</v>
      </c>
      <c r="AG73" s="16" t="s">
        <v>627</v>
      </c>
      <c r="AH73" s="30" t="s">
        <v>183</v>
      </c>
      <c r="AI73" s="31"/>
      <c r="AJ73" s="16"/>
      <c r="AK73" s="31"/>
      <c r="AL73" s="16"/>
      <c r="AM73" s="31"/>
      <c r="AN73" s="16"/>
      <c r="AO73" s="31"/>
      <c r="AP73" s="16"/>
      <c r="AQ73" s="31"/>
      <c r="AR73" s="16"/>
      <c r="AS73" s="31"/>
      <c r="AT73" s="31"/>
      <c r="AU73" s="31"/>
      <c r="AV73" s="31"/>
      <c r="AW73" s="31"/>
      <c r="AX73" s="31"/>
      <c r="AY73" s="31"/>
      <c r="AZ73" s="31"/>
      <c r="BA73" s="16" t="s">
        <v>628</v>
      </c>
      <c r="BB73" s="16" t="s">
        <v>52</v>
      </c>
    </row>
    <row r="74" spans="1:54" ht="30" customHeight="1" x14ac:dyDescent="0.3">
      <c r="A74" s="16" t="s">
        <v>632</v>
      </c>
      <c r="B74" s="16" t="s">
        <v>626</v>
      </c>
      <c r="C74" s="16" t="s">
        <v>630</v>
      </c>
      <c r="D74" s="30" t="s">
        <v>183</v>
      </c>
      <c r="E74" s="31"/>
      <c r="F74" s="16"/>
      <c r="G74" s="31"/>
      <c r="H74" s="16"/>
      <c r="I74" s="31"/>
      <c r="J74" s="16"/>
      <c r="K74" s="31"/>
      <c r="L74" s="16"/>
      <c r="M74" s="31"/>
      <c r="N74" s="16"/>
      <c r="O74" s="31"/>
      <c r="P74" s="31"/>
      <c r="Q74" s="31"/>
      <c r="R74" s="31"/>
      <c r="S74" s="31"/>
      <c r="T74" s="31"/>
      <c r="U74" s="31"/>
      <c r="V74" s="31"/>
      <c r="W74" s="16" t="s">
        <v>631</v>
      </c>
      <c r="X74" s="16" t="s">
        <v>52</v>
      </c>
      <c r="Y74" s="2" t="s">
        <v>52</v>
      </c>
      <c r="Z74" s="2" t="s">
        <v>52</v>
      </c>
      <c r="AA74" s="32"/>
      <c r="AB74" s="2" t="s">
        <v>52</v>
      </c>
      <c r="AE74" s="16" t="s">
        <v>632</v>
      </c>
      <c r="AF74" s="16" t="s">
        <v>626</v>
      </c>
      <c r="AG74" s="16" t="s">
        <v>630</v>
      </c>
      <c r="AH74" s="30" t="s">
        <v>183</v>
      </c>
      <c r="AI74" s="31"/>
      <c r="AJ74" s="16"/>
      <c r="AK74" s="31"/>
      <c r="AL74" s="16"/>
      <c r="AM74" s="31"/>
      <c r="AN74" s="16"/>
      <c r="AO74" s="31"/>
      <c r="AP74" s="16"/>
      <c r="AQ74" s="31"/>
      <c r="AR74" s="16"/>
      <c r="AS74" s="31"/>
      <c r="AT74" s="31"/>
      <c r="AU74" s="31"/>
      <c r="AV74" s="31"/>
      <c r="AW74" s="31"/>
      <c r="AX74" s="31"/>
      <c r="AY74" s="31"/>
      <c r="AZ74" s="31"/>
      <c r="BA74" s="16" t="s">
        <v>631</v>
      </c>
      <c r="BB74" s="16" t="s">
        <v>52</v>
      </c>
    </row>
    <row r="75" spans="1:54" ht="30" customHeight="1" x14ac:dyDescent="0.3">
      <c r="A75" s="16" t="s">
        <v>635</v>
      </c>
      <c r="B75" s="16" t="s">
        <v>626</v>
      </c>
      <c r="C75" s="16" t="s">
        <v>633</v>
      </c>
      <c r="D75" s="30" t="s">
        <v>183</v>
      </c>
      <c r="E75" s="31"/>
      <c r="F75" s="16"/>
      <c r="G75" s="31"/>
      <c r="H75" s="16"/>
      <c r="I75" s="31"/>
      <c r="J75" s="16"/>
      <c r="K75" s="31"/>
      <c r="L75" s="16"/>
      <c r="M75" s="31"/>
      <c r="N75" s="16"/>
      <c r="O75" s="31"/>
      <c r="P75" s="31"/>
      <c r="Q75" s="31"/>
      <c r="R75" s="31"/>
      <c r="S75" s="31"/>
      <c r="T75" s="31"/>
      <c r="U75" s="31"/>
      <c r="V75" s="31"/>
      <c r="W75" s="16" t="s">
        <v>634</v>
      </c>
      <c r="X75" s="16" t="s">
        <v>52</v>
      </c>
      <c r="Y75" s="2" t="s">
        <v>52</v>
      </c>
      <c r="Z75" s="2" t="s">
        <v>52</v>
      </c>
      <c r="AA75" s="32"/>
      <c r="AB75" s="2" t="s">
        <v>52</v>
      </c>
      <c r="AE75" s="16" t="s">
        <v>635</v>
      </c>
      <c r="AF75" s="16" t="s">
        <v>626</v>
      </c>
      <c r="AG75" s="16" t="s">
        <v>633</v>
      </c>
      <c r="AH75" s="30" t="s">
        <v>183</v>
      </c>
      <c r="AI75" s="31"/>
      <c r="AJ75" s="16"/>
      <c r="AK75" s="31"/>
      <c r="AL75" s="16"/>
      <c r="AM75" s="31"/>
      <c r="AN75" s="16"/>
      <c r="AO75" s="31"/>
      <c r="AP75" s="16"/>
      <c r="AQ75" s="31"/>
      <c r="AR75" s="16"/>
      <c r="AS75" s="31"/>
      <c r="AT75" s="31"/>
      <c r="AU75" s="31"/>
      <c r="AV75" s="31"/>
      <c r="AW75" s="31"/>
      <c r="AX75" s="31"/>
      <c r="AY75" s="31"/>
      <c r="AZ75" s="31"/>
      <c r="BA75" s="16" t="s">
        <v>634</v>
      </c>
      <c r="BB75" s="16" t="s">
        <v>52</v>
      </c>
    </row>
    <row r="76" spans="1:54" ht="30" customHeight="1" x14ac:dyDescent="0.3">
      <c r="A76" s="16" t="s">
        <v>641</v>
      </c>
      <c r="B76" s="16" t="s">
        <v>626</v>
      </c>
      <c r="C76" s="16" t="s">
        <v>639</v>
      </c>
      <c r="D76" s="30" t="s">
        <v>183</v>
      </c>
      <c r="E76" s="31"/>
      <c r="F76" s="16"/>
      <c r="G76" s="31"/>
      <c r="H76" s="16"/>
      <c r="I76" s="31"/>
      <c r="J76" s="16"/>
      <c r="K76" s="31"/>
      <c r="L76" s="16"/>
      <c r="M76" s="31"/>
      <c r="N76" s="16"/>
      <c r="O76" s="31"/>
      <c r="P76" s="31"/>
      <c r="Q76" s="31"/>
      <c r="R76" s="31"/>
      <c r="S76" s="31"/>
      <c r="T76" s="31"/>
      <c r="U76" s="31"/>
      <c r="V76" s="31"/>
      <c r="W76" s="16" t="s">
        <v>640</v>
      </c>
      <c r="X76" s="16" t="s">
        <v>52</v>
      </c>
      <c r="Y76" s="2" t="s">
        <v>52</v>
      </c>
      <c r="Z76" s="2" t="s">
        <v>52</v>
      </c>
      <c r="AA76" s="32"/>
      <c r="AB76" s="2" t="s">
        <v>52</v>
      </c>
      <c r="AE76" s="16" t="s">
        <v>641</v>
      </c>
      <c r="AF76" s="16" t="s">
        <v>626</v>
      </c>
      <c r="AG76" s="16" t="s">
        <v>639</v>
      </c>
      <c r="AH76" s="30" t="s">
        <v>183</v>
      </c>
      <c r="AI76" s="31"/>
      <c r="AJ76" s="16"/>
      <c r="AK76" s="31"/>
      <c r="AL76" s="16"/>
      <c r="AM76" s="31"/>
      <c r="AN76" s="16"/>
      <c r="AO76" s="31"/>
      <c r="AP76" s="16"/>
      <c r="AQ76" s="31"/>
      <c r="AR76" s="16"/>
      <c r="AS76" s="31"/>
      <c r="AT76" s="31"/>
      <c r="AU76" s="31"/>
      <c r="AV76" s="31"/>
      <c r="AW76" s="31"/>
      <c r="AX76" s="31"/>
      <c r="AY76" s="31"/>
      <c r="AZ76" s="31"/>
      <c r="BA76" s="16" t="s">
        <v>640</v>
      </c>
      <c r="BB76" s="16" t="s">
        <v>52</v>
      </c>
    </row>
    <row r="77" spans="1:54" ht="30" customHeight="1" x14ac:dyDescent="0.3">
      <c r="A77" s="16" t="s">
        <v>644</v>
      </c>
      <c r="B77" s="16" t="s">
        <v>626</v>
      </c>
      <c r="C77" s="16" t="s">
        <v>642</v>
      </c>
      <c r="D77" s="30" t="s">
        <v>183</v>
      </c>
      <c r="E77" s="31"/>
      <c r="F77" s="16"/>
      <c r="G77" s="31"/>
      <c r="H77" s="16"/>
      <c r="I77" s="31"/>
      <c r="J77" s="16"/>
      <c r="K77" s="31"/>
      <c r="L77" s="16"/>
      <c r="M77" s="31"/>
      <c r="N77" s="16"/>
      <c r="O77" s="31"/>
      <c r="P77" s="31"/>
      <c r="Q77" s="31"/>
      <c r="R77" s="31"/>
      <c r="S77" s="31"/>
      <c r="T77" s="31"/>
      <c r="U77" s="31"/>
      <c r="V77" s="31"/>
      <c r="W77" s="16" t="s">
        <v>643</v>
      </c>
      <c r="X77" s="16" t="s">
        <v>52</v>
      </c>
      <c r="Y77" s="2" t="s">
        <v>52</v>
      </c>
      <c r="Z77" s="2" t="s">
        <v>52</v>
      </c>
      <c r="AA77" s="32"/>
      <c r="AB77" s="2" t="s">
        <v>52</v>
      </c>
      <c r="AE77" s="16" t="s">
        <v>644</v>
      </c>
      <c r="AF77" s="16" t="s">
        <v>626</v>
      </c>
      <c r="AG77" s="16" t="s">
        <v>642</v>
      </c>
      <c r="AH77" s="30" t="s">
        <v>183</v>
      </c>
      <c r="AI77" s="31"/>
      <c r="AJ77" s="16"/>
      <c r="AK77" s="31"/>
      <c r="AL77" s="16"/>
      <c r="AM77" s="31"/>
      <c r="AN77" s="16"/>
      <c r="AO77" s="31"/>
      <c r="AP77" s="16"/>
      <c r="AQ77" s="31"/>
      <c r="AR77" s="16"/>
      <c r="AS77" s="31"/>
      <c r="AT77" s="31"/>
      <c r="AU77" s="31"/>
      <c r="AV77" s="31"/>
      <c r="AW77" s="31"/>
      <c r="AX77" s="31"/>
      <c r="AY77" s="31"/>
      <c r="AZ77" s="31"/>
      <c r="BA77" s="16" t="s">
        <v>643</v>
      </c>
      <c r="BB77" s="16" t="s">
        <v>52</v>
      </c>
    </row>
    <row r="78" spans="1:54" ht="30" customHeight="1" x14ac:dyDescent="0.3">
      <c r="A78" s="16" t="s">
        <v>638</v>
      </c>
      <c r="B78" s="16" t="s">
        <v>626</v>
      </c>
      <c r="C78" s="16" t="s">
        <v>636</v>
      </c>
      <c r="D78" s="30" t="s">
        <v>183</v>
      </c>
      <c r="E78" s="31"/>
      <c r="F78" s="16"/>
      <c r="G78" s="31"/>
      <c r="H78" s="16"/>
      <c r="I78" s="31"/>
      <c r="J78" s="16"/>
      <c r="K78" s="31"/>
      <c r="L78" s="16"/>
      <c r="M78" s="31"/>
      <c r="N78" s="16"/>
      <c r="O78" s="31"/>
      <c r="P78" s="31"/>
      <c r="Q78" s="31"/>
      <c r="R78" s="31"/>
      <c r="S78" s="31"/>
      <c r="T78" s="31"/>
      <c r="U78" s="31"/>
      <c r="V78" s="31"/>
      <c r="W78" s="16" t="s">
        <v>637</v>
      </c>
      <c r="X78" s="16" t="s">
        <v>52</v>
      </c>
      <c r="Y78" s="2" t="s">
        <v>52</v>
      </c>
      <c r="Z78" s="2" t="s">
        <v>52</v>
      </c>
      <c r="AA78" s="32"/>
      <c r="AB78" s="2" t="s">
        <v>52</v>
      </c>
      <c r="AE78" s="16" t="s">
        <v>638</v>
      </c>
      <c r="AF78" s="16" t="s">
        <v>626</v>
      </c>
      <c r="AG78" s="16" t="s">
        <v>636</v>
      </c>
      <c r="AH78" s="30" t="s">
        <v>183</v>
      </c>
      <c r="AI78" s="31"/>
      <c r="AJ78" s="16"/>
      <c r="AK78" s="31"/>
      <c r="AL78" s="16"/>
      <c r="AM78" s="31"/>
      <c r="AN78" s="16"/>
      <c r="AO78" s="31"/>
      <c r="AP78" s="16"/>
      <c r="AQ78" s="31"/>
      <c r="AR78" s="16"/>
      <c r="AS78" s="31"/>
      <c r="AT78" s="31"/>
      <c r="AU78" s="31"/>
      <c r="AV78" s="31"/>
      <c r="AW78" s="31"/>
      <c r="AX78" s="31"/>
      <c r="AY78" s="31"/>
      <c r="AZ78" s="31"/>
      <c r="BA78" s="16" t="s">
        <v>637</v>
      </c>
      <c r="BB78" s="16" t="s">
        <v>52</v>
      </c>
    </row>
    <row r="79" spans="1:54" ht="30" customHeight="1" x14ac:dyDescent="0.3">
      <c r="A79" s="16" t="s">
        <v>647</v>
      </c>
      <c r="B79" s="16" t="s">
        <v>626</v>
      </c>
      <c r="C79" s="16" t="s">
        <v>645</v>
      </c>
      <c r="D79" s="30" t="s">
        <v>183</v>
      </c>
      <c r="E79" s="31"/>
      <c r="F79" s="16"/>
      <c r="G79" s="31"/>
      <c r="H79" s="16"/>
      <c r="I79" s="31"/>
      <c r="J79" s="16"/>
      <c r="K79" s="31"/>
      <c r="L79" s="16"/>
      <c r="M79" s="31"/>
      <c r="N79" s="16"/>
      <c r="O79" s="31"/>
      <c r="P79" s="31"/>
      <c r="Q79" s="31"/>
      <c r="R79" s="31"/>
      <c r="S79" s="31"/>
      <c r="T79" s="31"/>
      <c r="U79" s="31"/>
      <c r="V79" s="31"/>
      <c r="W79" s="16" t="s">
        <v>646</v>
      </c>
      <c r="X79" s="16" t="s">
        <v>52</v>
      </c>
      <c r="Y79" s="2" t="s">
        <v>52</v>
      </c>
      <c r="Z79" s="2" t="s">
        <v>52</v>
      </c>
      <c r="AA79" s="32"/>
      <c r="AB79" s="2" t="s">
        <v>52</v>
      </c>
      <c r="AE79" s="16" t="s">
        <v>647</v>
      </c>
      <c r="AF79" s="16" t="s">
        <v>626</v>
      </c>
      <c r="AG79" s="16" t="s">
        <v>645</v>
      </c>
      <c r="AH79" s="30" t="s">
        <v>183</v>
      </c>
      <c r="AI79" s="31"/>
      <c r="AJ79" s="16"/>
      <c r="AK79" s="31"/>
      <c r="AL79" s="16"/>
      <c r="AM79" s="31"/>
      <c r="AN79" s="16"/>
      <c r="AO79" s="31"/>
      <c r="AP79" s="16"/>
      <c r="AQ79" s="31"/>
      <c r="AR79" s="16"/>
      <c r="AS79" s="31"/>
      <c r="AT79" s="31"/>
      <c r="AU79" s="31"/>
      <c r="AV79" s="31"/>
      <c r="AW79" s="31"/>
      <c r="AX79" s="31"/>
      <c r="AY79" s="31"/>
      <c r="AZ79" s="31"/>
      <c r="BA79" s="16" t="s">
        <v>646</v>
      </c>
      <c r="BB79" s="16" t="s">
        <v>52</v>
      </c>
    </row>
    <row r="80" spans="1:54" ht="30" customHeight="1" x14ac:dyDescent="0.3">
      <c r="A80" s="16" t="s">
        <v>650</v>
      </c>
      <c r="B80" s="16" t="s">
        <v>626</v>
      </c>
      <c r="C80" s="16" t="s">
        <v>648</v>
      </c>
      <c r="D80" s="30" t="s">
        <v>183</v>
      </c>
      <c r="E80" s="31"/>
      <c r="F80" s="16"/>
      <c r="G80" s="31"/>
      <c r="H80" s="16"/>
      <c r="I80" s="31"/>
      <c r="J80" s="16"/>
      <c r="K80" s="31"/>
      <c r="L80" s="16"/>
      <c r="M80" s="31"/>
      <c r="N80" s="16"/>
      <c r="O80" s="31"/>
      <c r="P80" s="31"/>
      <c r="Q80" s="31"/>
      <c r="R80" s="31"/>
      <c r="S80" s="31"/>
      <c r="T80" s="31"/>
      <c r="U80" s="31"/>
      <c r="V80" s="31"/>
      <c r="W80" s="16" t="s">
        <v>649</v>
      </c>
      <c r="X80" s="16" t="s">
        <v>52</v>
      </c>
      <c r="Y80" s="2" t="s">
        <v>52</v>
      </c>
      <c r="Z80" s="2" t="s">
        <v>52</v>
      </c>
      <c r="AA80" s="32"/>
      <c r="AB80" s="2" t="s">
        <v>52</v>
      </c>
      <c r="AE80" s="16" t="s">
        <v>650</v>
      </c>
      <c r="AF80" s="16" t="s">
        <v>626</v>
      </c>
      <c r="AG80" s="16" t="s">
        <v>648</v>
      </c>
      <c r="AH80" s="30" t="s">
        <v>183</v>
      </c>
      <c r="AI80" s="31"/>
      <c r="AJ80" s="16"/>
      <c r="AK80" s="31"/>
      <c r="AL80" s="16"/>
      <c r="AM80" s="31"/>
      <c r="AN80" s="16"/>
      <c r="AO80" s="31"/>
      <c r="AP80" s="16"/>
      <c r="AQ80" s="31"/>
      <c r="AR80" s="16"/>
      <c r="AS80" s="31"/>
      <c r="AT80" s="31"/>
      <c r="AU80" s="31"/>
      <c r="AV80" s="31"/>
      <c r="AW80" s="31"/>
      <c r="AX80" s="31"/>
      <c r="AY80" s="31"/>
      <c r="AZ80" s="31"/>
      <c r="BA80" s="16" t="s">
        <v>649</v>
      </c>
      <c r="BB80" s="16" t="s">
        <v>52</v>
      </c>
    </row>
    <row r="81" spans="1:54" ht="30" customHeight="1" x14ac:dyDescent="0.3">
      <c r="A81" s="16" t="s">
        <v>654</v>
      </c>
      <c r="B81" s="16" t="s">
        <v>626</v>
      </c>
      <c r="C81" s="16" t="s">
        <v>651</v>
      </c>
      <c r="D81" s="30" t="s">
        <v>652</v>
      </c>
      <c r="E81" s="31"/>
      <c r="F81" s="16"/>
      <c r="G81" s="31"/>
      <c r="H81" s="16"/>
      <c r="I81" s="31"/>
      <c r="J81" s="16"/>
      <c r="K81" s="31"/>
      <c r="L81" s="16"/>
      <c r="M81" s="31"/>
      <c r="N81" s="16"/>
      <c r="O81" s="31"/>
      <c r="P81" s="31"/>
      <c r="Q81" s="31"/>
      <c r="R81" s="31"/>
      <c r="S81" s="31"/>
      <c r="T81" s="31"/>
      <c r="U81" s="31"/>
      <c r="V81" s="31"/>
      <c r="W81" s="16" t="s">
        <v>653</v>
      </c>
      <c r="X81" s="16" t="s">
        <v>52</v>
      </c>
      <c r="Y81" s="2" t="s">
        <v>52</v>
      </c>
      <c r="Z81" s="2" t="s">
        <v>52</v>
      </c>
      <c r="AA81" s="32"/>
      <c r="AB81" s="2" t="s">
        <v>52</v>
      </c>
      <c r="AE81" s="16" t="s">
        <v>654</v>
      </c>
      <c r="AF81" s="16" t="s">
        <v>626</v>
      </c>
      <c r="AG81" s="16" t="s">
        <v>651</v>
      </c>
      <c r="AH81" s="30" t="s">
        <v>652</v>
      </c>
      <c r="AI81" s="31"/>
      <c r="AJ81" s="16"/>
      <c r="AK81" s="31"/>
      <c r="AL81" s="16"/>
      <c r="AM81" s="31"/>
      <c r="AN81" s="16"/>
      <c r="AO81" s="31"/>
      <c r="AP81" s="16"/>
      <c r="AQ81" s="31"/>
      <c r="AR81" s="16"/>
      <c r="AS81" s="31"/>
      <c r="AT81" s="31"/>
      <c r="AU81" s="31"/>
      <c r="AV81" s="31"/>
      <c r="AW81" s="31"/>
      <c r="AX81" s="31"/>
      <c r="AY81" s="31"/>
      <c r="AZ81" s="31"/>
      <c r="BA81" s="16" t="s">
        <v>653</v>
      </c>
      <c r="BB81" s="16" t="s">
        <v>52</v>
      </c>
    </row>
    <row r="82" spans="1:54" ht="30" customHeight="1" x14ac:dyDescent="0.3">
      <c r="A82" s="16" t="s">
        <v>982</v>
      </c>
      <c r="B82" s="16" t="s">
        <v>979</v>
      </c>
      <c r="C82" s="16" t="s">
        <v>980</v>
      </c>
      <c r="D82" s="30" t="s">
        <v>183</v>
      </c>
      <c r="E82" s="31"/>
      <c r="F82" s="16"/>
      <c r="G82" s="31"/>
      <c r="H82" s="16"/>
      <c r="I82" s="31"/>
      <c r="J82" s="16"/>
      <c r="K82" s="31"/>
      <c r="L82" s="16"/>
      <c r="M82" s="31"/>
      <c r="N82" s="16"/>
      <c r="O82" s="31"/>
      <c r="P82" s="31"/>
      <c r="Q82" s="31"/>
      <c r="R82" s="31"/>
      <c r="S82" s="31"/>
      <c r="T82" s="31"/>
      <c r="U82" s="31"/>
      <c r="V82" s="31"/>
      <c r="W82" s="16" t="s">
        <v>981</v>
      </c>
      <c r="X82" s="16" t="s">
        <v>52</v>
      </c>
      <c r="Y82" s="2" t="s">
        <v>52</v>
      </c>
      <c r="Z82" s="2" t="s">
        <v>52</v>
      </c>
      <c r="AA82" s="32"/>
      <c r="AB82" s="2" t="s">
        <v>52</v>
      </c>
      <c r="AE82" s="16" t="s">
        <v>982</v>
      </c>
      <c r="AF82" s="16" t="s">
        <v>979</v>
      </c>
      <c r="AG82" s="16" t="s">
        <v>980</v>
      </c>
      <c r="AH82" s="30" t="s">
        <v>183</v>
      </c>
      <c r="AI82" s="31"/>
      <c r="AJ82" s="16"/>
      <c r="AK82" s="31"/>
      <c r="AL82" s="16"/>
      <c r="AM82" s="31"/>
      <c r="AN82" s="16"/>
      <c r="AO82" s="31"/>
      <c r="AP82" s="16"/>
      <c r="AQ82" s="31"/>
      <c r="AR82" s="16"/>
      <c r="AS82" s="31"/>
      <c r="AT82" s="31"/>
      <c r="AU82" s="31"/>
      <c r="AV82" s="31"/>
      <c r="AW82" s="31"/>
      <c r="AX82" s="31"/>
      <c r="AY82" s="31"/>
      <c r="AZ82" s="31"/>
      <c r="BA82" s="16" t="s">
        <v>981</v>
      </c>
      <c r="BB82" s="16" t="s">
        <v>52</v>
      </c>
    </row>
    <row r="83" spans="1:54" ht="30" customHeight="1" x14ac:dyDescent="0.3">
      <c r="A83" s="16" t="s">
        <v>339</v>
      </c>
      <c r="B83" s="16" t="s">
        <v>336</v>
      </c>
      <c r="C83" s="16" t="s">
        <v>337</v>
      </c>
      <c r="D83" s="30" t="s">
        <v>319</v>
      </c>
      <c r="E83" s="31"/>
      <c r="F83" s="16"/>
      <c r="G83" s="31"/>
      <c r="H83" s="16"/>
      <c r="I83" s="31"/>
      <c r="J83" s="16"/>
      <c r="K83" s="31"/>
      <c r="L83" s="16"/>
      <c r="M83" s="31"/>
      <c r="N83" s="16"/>
      <c r="O83" s="31"/>
      <c r="P83" s="31"/>
      <c r="Q83" s="31"/>
      <c r="R83" s="31"/>
      <c r="S83" s="31"/>
      <c r="T83" s="31"/>
      <c r="U83" s="31"/>
      <c r="V83" s="31"/>
      <c r="W83" s="16" t="s">
        <v>338</v>
      </c>
      <c r="X83" s="16" t="s">
        <v>52</v>
      </c>
      <c r="Y83" s="2" t="s">
        <v>52</v>
      </c>
      <c r="Z83" s="2" t="s">
        <v>52</v>
      </c>
      <c r="AA83" s="32"/>
      <c r="AB83" s="2" t="s">
        <v>52</v>
      </c>
      <c r="AE83" s="16" t="s">
        <v>339</v>
      </c>
      <c r="AF83" s="16" t="s">
        <v>336</v>
      </c>
      <c r="AG83" s="16" t="s">
        <v>337</v>
      </c>
      <c r="AH83" s="30" t="s">
        <v>319</v>
      </c>
      <c r="AI83" s="31"/>
      <c r="AJ83" s="16"/>
      <c r="AK83" s="31"/>
      <c r="AL83" s="16"/>
      <c r="AM83" s="31"/>
      <c r="AN83" s="16"/>
      <c r="AO83" s="31"/>
      <c r="AP83" s="16"/>
      <c r="AQ83" s="31"/>
      <c r="AR83" s="16"/>
      <c r="AS83" s="31"/>
      <c r="AT83" s="31"/>
      <c r="AU83" s="31"/>
      <c r="AV83" s="31"/>
      <c r="AW83" s="31"/>
      <c r="AX83" s="31"/>
      <c r="AY83" s="31"/>
      <c r="AZ83" s="31"/>
      <c r="BA83" s="16" t="s">
        <v>338</v>
      </c>
      <c r="BB83" s="16" t="s">
        <v>52</v>
      </c>
    </row>
    <row r="84" spans="1:54" ht="30" customHeight="1" x14ac:dyDescent="0.3">
      <c r="A84" s="16" t="s">
        <v>344</v>
      </c>
      <c r="B84" s="16" t="s">
        <v>341</v>
      </c>
      <c r="C84" s="16" t="s">
        <v>342</v>
      </c>
      <c r="D84" s="30" t="s">
        <v>319</v>
      </c>
      <c r="E84" s="31"/>
      <c r="F84" s="16"/>
      <c r="G84" s="31"/>
      <c r="H84" s="16"/>
      <c r="I84" s="31"/>
      <c r="J84" s="16"/>
      <c r="K84" s="31"/>
      <c r="L84" s="16"/>
      <c r="M84" s="31"/>
      <c r="N84" s="16"/>
      <c r="O84" s="31"/>
      <c r="P84" s="31"/>
      <c r="Q84" s="31"/>
      <c r="R84" s="31"/>
      <c r="S84" s="31"/>
      <c r="T84" s="31"/>
      <c r="U84" s="31"/>
      <c r="V84" s="31"/>
      <c r="W84" s="16" t="s">
        <v>343</v>
      </c>
      <c r="X84" s="16" t="s">
        <v>52</v>
      </c>
      <c r="Y84" s="2" t="s">
        <v>52</v>
      </c>
      <c r="Z84" s="2" t="s">
        <v>52</v>
      </c>
      <c r="AA84" s="32"/>
      <c r="AB84" s="2" t="s">
        <v>52</v>
      </c>
      <c r="AE84" s="16" t="s">
        <v>344</v>
      </c>
      <c r="AF84" s="16" t="s">
        <v>341</v>
      </c>
      <c r="AG84" s="16" t="s">
        <v>342</v>
      </c>
      <c r="AH84" s="30" t="s">
        <v>319</v>
      </c>
      <c r="AI84" s="31"/>
      <c r="AJ84" s="16"/>
      <c r="AK84" s="31"/>
      <c r="AL84" s="16"/>
      <c r="AM84" s="31"/>
      <c r="AN84" s="16"/>
      <c r="AO84" s="31"/>
      <c r="AP84" s="16"/>
      <c r="AQ84" s="31"/>
      <c r="AR84" s="16"/>
      <c r="AS84" s="31"/>
      <c r="AT84" s="31"/>
      <c r="AU84" s="31"/>
      <c r="AV84" s="31"/>
      <c r="AW84" s="31"/>
      <c r="AX84" s="31"/>
      <c r="AY84" s="31"/>
      <c r="AZ84" s="31"/>
      <c r="BA84" s="16" t="s">
        <v>343</v>
      </c>
      <c r="BB84" s="16" t="s">
        <v>52</v>
      </c>
    </row>
    <row r="85" spans="1:54" ht="30" customHeight="1" x14ac:dyDescent="0.3">
      <c r="A85" s="16" t="s">
        <v>349</v>
      </c>
      <c r="B85" s="16" t="s">
        <v>346</v>
      </c>
      <c r="C85" s="16" t="s">
        <v>347</v>
      </c>
      <c r="D85" s="30" t="s">
        <v>319</v>
      </c>
      <c r="E85" s="31"/>
      <c r="F85" s="16"/>
      <c r="G85" s="31"/>
      <c r="H85" s="16"/>
      <c r="I85" s="31"/>
      <c r="J85" s="16"/>
      <c r="K85" s="31"/>
      <c r="L85" s="16"/>
      <c r="M85" s="31"/>
      <c r="N85" s="16"/>
      <c r="O85" s="31"/>
      <c r="P85" s="31"/>
      <c r="Q85" s="31"/>
      <c r="R85" s="31"/>
      <c r="S85" s="31"/>
      <c r="T85" s="31"/>
      <c r="U85" s="31"/>
      <c r="V85" s="31"/>
      <c r="W85" s="16" t="s">
        <v>348</v>
      </c>
      <c r="X85" s="16" t="s">
        <v>52</v>
      </c>
      <c r="Y85" s="2" t="s">
        <v>52</v>
      </c>
      <c r="Z85" s="2" t="s">
        <v>52</v>
      </c>
      <c r="AA85" s="32"/>
      <c r="AB85" s="2" t="s">
        <v>52</v>
      </c>
      <c r="AE85" s="16" t="s">
        <v>349</v>
      </c>
      <c r="AF85" s="16" t="s">
        <v>346</v>
      </c>
      <c r="AG85" s="16" t="s">
        <v>347</v>
      </c>
      <c r="AH85" s="30" t="s">
        <v>319</v>
      </c>
      <c r="AI85" s="31"/>
      <c r="AJ85" s="16"/>
      <c r="AK85" s="31"/>
      <c r="AL85" s="16"/>
      <c r="AM85" s="31"/>
      <c r="AN85" s="16"/>
      <c r="AO85" s="31"/>
      <c r="AP85" s="16"/>
      <c r="AQ85" s="31"/>
      <c r="AR85" s="16"/>
      <c r="AS85" s="31"/>
      <c r="AT85" s="31"/>
      <c r="AU85" s="31"/>
      <c r="AV85" s="31"/>
      <c r="AW85" s="31"/>
      <c r="AX85" s="31"/>
      <c r="AY85" s="31"/>
      <c r="AZ85" s="31"/>
      <c r="BA85" s="16" t="s">
        <v>348</v>
      </c>
      <c r="BB85" s="16" t="s">
        <v>52</v>
      </c>
    </row>
    <row r="86" spans="1:54" ht="30" customHeight="1" x14ac:dyDescent="0.3">
      <c r="A86" s="16" t="s">
        <v>354</v>
      </c>
      <c r="B86" s="16" t="s">
        <v>351</v>
      </c>
      <c r="C86" s="16" t="s">
        <v>352</v>
      </c>
      <c r="D86" s="30" t="s">
        <v>183</v>
      </c>
      <c r="E86" s="31"/>
      <c r="F86" s="16"/>
      <c r="G86" s="31"/>
      <c r="H86" s="16"/>
      <c r="I86" s="31"/>
      <c r="J86" s="16"/>
      <c r="K86" s="31"/>
      <c r="L86" s="16"/>
      <c r="M86" s="31"/>
      <c r="N86" s="16"/>
      <c r="O86" s="31"/>
      <c r="P86" s="31"/>
      <c r="Q86" s="31"/>
      <c r="R86" s="31"/>
      <c r="S86" s="31"/>
      <c r="T86" s="31"/>
      <c r="U86" s="31"/>
      <c r="V86" s="31"/>
      <c r="W86" s="16" t="s">
        <v>353</v>
      </c>
      <c r="X86" s="16" t="s">
        <v>52</v>
      </c>
      <c r="Y86" s="2" t="s">
        <v>52</v>
      </c>
      <c r="Z86" s="2" t="s">
        <v>52</v>
      </c>
      <c r="AA86" s="32"/>
      <c r="AB86" s="2" t="s">
        <v>52</v>
      </c>
      <c r="AE86" s="16" t="s">
        <v>354</v>
      </c>
      <c r="AF86" s="16" t="s">
        <v>351</v>
      </c>
      <c r="AG86" s="16" t="s">
        <v>352</v>
      </c>
      <c r="AH86" s="30" t="s">
        <v>183</v>
      </c>
      <c r="AI86" s="31"/>
      <c r="AJ86" s="16"/>
      <c r="AK86" s="31"/>
      <c r="AL86" s="16"/>
      <c r="AM86" s="31"/>
      <c r="AN86" s="16"/>
      <c r="AO86" s="31"/>
      <c r="AP86" s="16"/>
      <c r="AQ86" s="31"/>
      <c r="AR86" s="16"/>
      <c r="AS86" s="31"/>
      <c r="AT86" s="31"/>
      <c r="AU86" s="31"/>
      <c r="AV86" s="31"/>
      <c r="AW86" s="31"/>
      <c r="AX86" s="31"/>
      <c r="AY86" s="31"/>
      <c r="AZ86" s="31"/>
      <c r="BA86" s="16" t="s">
        <v>353</v>
      </c>
      <c r="BB86" s="16" t="s">
        <v>52</v>
      </c>
    </row>
    <row r="87" spans="1:54" ht="30" customHeight="1" x14ac:dyDescent="0.3">
      <c r="A87" s="16" t="s">
        <v>1133</v>
      </c>
      <c r="B87" s="16" t="s">
        <v>1130</v>
      </c>
      <c r="C87" s="16" t="s">
        <v>1131</v>
      </c>
      <c r="D87" s="30" t="s">
        <v>652</v>
      </c>
      <c r="E87" s="31"/>
      <c r="F87" s="16"/>
      <c r="G87" s="31"/>
      <c r="H87" s="16"/>
      <c r="I87" s="31"/>
      <c r="J87" s="16"/>
      <c r="K87" s="31"/>
      <c r="L87" s="16"/>
      <c r="M87" s="31"/>
      <c r="N87" s="16"/>
      <c r="O87" s="31"/>
      <c r="P87" s="31"/>
      <c r="Q87" s="31"/>
      <c r="R87" s="31"/>
      <c r="S87" s="31"/>
      <c r="T87" s="31"/>
      <c r="U87" s="31"/>
      <c r="V87" s="31"/>
      <c r="W87" s="16" t="s">
        <v>1132</v>
      </c>
      <c r="X87" s="16" t="s">
        <v>52</v>
      </c>
      <c r="Y87" s="2" t="s">
        <v>52</v>
      </c>
      <c r="Z87" s="2" t="s">
        <v>52</v>
      </c>
      <c r="AA87" s="32"/>
      <c r="AB87" s="2" t="s">
        <v>52</v>
      </c>
      <c r="AE87" s="16" t="s">
        <v>1133</v>
      </c>
      <c r="AF87" s="16" t="s">
        <v>1130</v>
      </c>
      <c r="AG87" s="16" t="s">
        <v>1131</v>
      </c>
      <c r="AH87" s="30" t="s">
        <v>652</v>
      </c>
      <c r="AI87" s="31"/>
      <c r="AJ87" s="16"/>
      <c r="AK87" s="31"/>
      <c r="AL87" s="16"/>
      <c r="AM87" s="31"/>
      <c r="AN87" s="16"/>
      <c r="AO87" s="31"/>
      <c r="AP87" s="16"/>
      <c r="AQ87" s="31"/>
      <c r="AR87" s="16"/>
      <c r="AS87" s="31"/>
      <c r="AT87" s="31"/>
      <c r="AU87" s="31"/>
      <c r="AV87" s="31"/>
      <c r="AW87" s="31"/>
      <c r="AX87" s="31"/>
      <c r="AY87" s="31"/>
      <c r="AZ87" s="31"/>
      <c r="BA87" s="16" t="s">
        <v>1132</v>
      </c>
      <c r="BB87" s="16" t="s">
        <v>52</v>
      </c>
    </row>
    <row r="88" spans="1:54" ht="30" customHeight="1" x14ac:dyDescent="0.3">
      <c r="A88" s="16" t="s">
        <v>1028</v>
      </c>
      <c r="B88" s="16" t="s">
        <v>1025</v>
      </c>
      <c r="C88" s="16" t="s">
        <v>1026</v>
      </c>
      <c r="D88" s="30" t="s">
        <v>669</v>
      </c>
      <c r="E88" s="31"/>
      <c r="F88" s="16"/>
      <c r="G88" s="31"/>
      <c r="H88" s="16"/>
      <c r="I88" s="31"/>
      <c r="J88" s="16"/>
      <c r="K88" s="31"/>
      <c r="L88" s="16"/>
      <c r="M88" s="31"/>
      <c r="N88" s="16"/>
      <c r="O88" s="31"/>
      <c r="P88" s="31"/>
      <c r="Q88" s="31"/>
      <c r="R88" s="31"/>
      <c r="S88" s="31"/>
      <c r="T88" s="31"/>
      <c r="U88" s="31"/>
      <c r="V88" s="31"/>
      <c r="W88" s="16" t="s">
        <v>1027</v>
      </c>
      <c r="X88" s="16" t="s">
        <v>52</v>
      </c>
      <c r="Y88" s="2" t="s">
        <v>52</v>
      </c>
      <c r="Z88" s="2" t="s">
        <v>52</v>
      </c>
      <c r="AA88" s="32"/>
      <c r="AB88" s="2" t="s">
        <v>52</v>
      </c>
      <c r="AE88" s="16" t="s">
        <v>1028</v>
      </c>
      <c r="AF88" s="16" t="s">
        <v>1025</v>
      </c>
      <c r="AG88" s="16" t="s">
        <v>1026</v>
      </c>
      <c r="AH88" s="30" t="s">
        <v>669</v>
      </c>
      <c r="AI88" s="31"/>
      <c r="AJ88" s="16"/>
      <c r="AK88" s="31"/>
      <c r="AL88" s="16"/>
      <c r="AM88" s="31"/>
      <c r="AN88" s="16"/>
      <c r="AO88" s="31"/>
      <c r="AP88" s="16"/>
      <c r="AQ88" s="31"/>
      <c r="AR88" s="16"/>
      <c r="AS88" s="31"/>
      <c r="AT88" s="31"/>
      <c r="AU88" s="31"/>
      <c r="AV88" s="31"/>
      <c r="AW88" s="31"/>
      <c r="AX88" s="31"/>
      <c r="AY88" s="31"/>
      <c r="AZ88" s="31"/>
      <c r="BA88" s="16" t="s">
        <v>1027</v>
      </c>
      <c r="BB88" s="16" t="s">
        <v>52</v>
      </c>
    </row>
    <row r="89" spans="1:54" ht="30" customHeight="1" x14ac:dyDescent="0.3">
      <c r="A89" s="16" t="s">
        <v>671</v>
      </c>
      <c r="B89" s="16" t="s">
        <v>667</v>
      </c>
      <c r="C89" s="16" t="s">
        <v>668</v>
      </c>
      <c r="D89" s="30" t="s">
        <v>669</v>
      </c>
      <c r="E89" s="31"/>
      <c r="F89" s="16"/>
      <c r="G89" s="31"/>
      <c r="H89" s="16"/>
      <c r="I89" s="31"/>
      <c r="J89" s="16"/>
      <c r="K89" s="31"/>
      <c r="L89" s="16"/>
      <c r="M89" s="31"/>
      <c r="N89" s="16"/>
      <c r="O89" s="31"/>
      <c r="P89" s="31"/>
      <c r="Q89" s="31"/>
      <c r="R89" s="31"/>
      <c r="S89" s="31"/>
      <c r="T89" s="31"/>
      <c r="U89" s="31"/>
      <c r="V89" s="31"/>
      <c r="W89" s="16" t="s">
        <v>670</v>
      </c>
      <c r="X89" s="16" t="s">
        <v>52</v>
      </c>
      <c r="Y89" s="2" t="s">
        <v>52</v>
      </c>
      <c r="Z89" s="2" t="s">
        <v>52</v>
      </c>
      <c r="AA89" s="32"/>
      <c r="AB89" s="2" t="s">
        <v>52</v>
      </c>
      <c r="AE89" s="16" t="s">
        <v>671</v>
      </c>
      <c r="AF89" s="16" t="s">
        <v>667</v>
      </c>
      <c r="AG89" s="16" t="s">
        <v>668</v>
      </c>
      <c r="AH89" s="30" t="s">
        <v>669</v>
      </c>
      <c r="AI89" s="31"/>
      <c r="AJ89" s="16"/>
      <c r="AK89" s="31"/>
      <c r="AL89" s="16"/>
      <c r="AM89" s="31"/>
      <c r="AN89" s="16"/>
      <c r="AO89" s="31"/>
      <c r="AP89" s="16"/>
      <c r="AQ89" s="31"/>
      <c r="AR89" s="16"/>
      <c r="AS89" s="31"/>
      <c r="AT89" s="31"/>
      <c r="AU89" s="31"/>
      <c r="AV89" s="31"/>
      <c r="AW89" s="31"/>
      <c r="AX89" s="31"/>
      <c r="AY89" s="31"/>
      <c r="AZ89" s="31"/>
      <c r="BA89" s="16" t="s">
        <v>670</v>
      </c>
      <c r="BB89" s="16" t="s">
        <v>52</v>
      </c>
    </row>
    <row r="90" spans="1:54" ht="30" customHeight="1" x14ac:dyDescent="0.3">
      <c r="A90" s="16" t="s">
        <v>1139</v>
      </c>
      <c r="B90" s="16" t="s">
        <v>1126</v>
      </c>
      <c r="C90" s="16" t="s">
        <v>1137</v>
      </c>
      <c r="D90" s="30" t="s">
        <v>669</v>
      </c>
      <c r="E90" s="31"/>
      <c r="F90" s="16"/>
      <c r="G90" s="31"/>
      <c r="H90" s="16"/>
      <c r="I90" s="31"/>
      <c r="J90" s="16"/>
      <c r="K90" s="31"/>
      <c r="L90" s="16"/>
      <c r="M90" s="31"/>
      <c r="N90" s="16"/>
      <c r="O90" s="31"/>
      <c r="P90" s="31"/>
      <c r="Q90" s="31"/>
      <c r="R90" s="31"/>
      <c r="S90" s="31"/>
      <c r="T90" s="31"/>
      <c r="U90" s="31"/>
      <c r="V90" s="31"/>
      <c r="W90" s="16" t="s">
        <v>1138</v>
      </c>
      <c r="X90" s="16" t="s">
        <v>52</v>
      </c>
      <c r="Y90" s="2" t="s">
        <v>52</v>
      </c>
      <c r="Z90" s="2" t="s">
        <v>52</v>
      </c>
      <c r="AA90" s="32"/>
      <c r="AB90" s="2" t="s">
        <v>52</v>
      </c>
      <c r="AE90" s="16" t="s">
        <v>1139</v>
      </c>
      <c r="AF90" s="16" t="s">
        <v>1126</v>
      </c>
      <c r="AG90" s="16" t="s">
        <v>1137</v>
      </c>
      <c r="AH90" s="30" t="s">
        <v>669</v>
      </c>
      <c r="AI90" s="31"/>
      <c r="AJ90" s="16"/>
      <c r="AK90" s="31"/>
      <c r="AL90" s="16"/>
      <c r="AM90" s="31"/>
      <c r="AN90" s="16"/>
      <c r="AO90" s="31"/>
      <c r="AP90" s="16"/>
      <c r="AQ90" s="31"/>
      <c r="AR90" s="16"/>
      <c r="AS90" s="31"/>
      <c r="AT90" s="31"/>
      <c r="AU90" s="31"/>
      <c r="AV90" s="31"/>
      <c r="AW90" s="31"/>
      <c r="AX90" s="31"/>
      <c r="AY90" s="31"/>
      <c r="AZ90" s="31"/>
      <c r="BA90" s="16" t="s">
        <v>1138</v>
      </c>
      <c r="BB90" s="16" t="s">
        <v>52</v>
      </c>
    </row>
    <row r="91" spans="1:54" ht="30" customHeight="1" x14ac:dyDescent="0.3">
      <c r="A91" s="16" t="s">
        <v>1129</v>
      </c>
      <c r="B91" s="16" t="s">
        <v>1126</v>
      </c>
      <c r="C91" s="16" t="s">
        <v>1127</v>
      </c>
      <c r="D91" s="30" t="s">
        <v>669</v>
      </c>
      <c r="E91" s="31"/>
      <c r="F91" s="16"/>
      <c r="G91" s="31"/>
      <c r="H91" s="16"/>
      <c r="I91" s="31"/>
      <c r="J91" s="16"/>
      <c r="K91" s="31"/>
      <c r="L91" s="16"/>
      <c r="M91" s="31"/>
      <c r="N91" s="16"/>
      <c r="O91" s="31"/>
      <c r="P91" s="31"/>
      <c r="Q91" s="31"/>
      <c r="R91" s="31"/>
      <c r="S91" s="31"/>
      <c r="T91" s="31"/>
      <c r="U91" s="31"/>
      <c r="V91" s="31"/>
      <c r="W91" s="16" t="s">
        <v>1128</v>
      </c>
      <c r="X91" s="16" t="s">
        <v>1295</v>
      </c>
      <c r="Y91" s="2" t="s">
        <v>52</v>
      </c>
      <c r="Z91" s="2" t="s">
        <v>52</v>
      </c>
      <c r="AA91" s="32"/>
      <c r="AB91" s="2" t="s">
        <v>52</v>
      </c>
      <c r="AE91" s="16" t="s">
        <v>1129</v>
      </c>
      <c r="AF91" s="16" t="s">
        <v>1126</v>
      </c>
      <c r="AG91" s="16" t="s">
        <v>1127</v>
      </c>
      <c r="AH91" s="30" t="s">
        <v>669</v>
      </c>
      <c r="AI91" s="31"/>
      <c r="AJ91" s="16"/>
      <c r="AK91" s="31"/>
      <c r="AL91" s="16"/>
      <c r="AM91" s="31"/>
      <c r="AN91" s="16"/>
      <c r="AO91" s="31"/>
      <c r="AP91" s="16"/>
      <c r="AQ91" s="31"/>
      <c r="AR91" s="16"/>
      <c r="AS91" s="31"/>
      <c r="AT91" s="31"/>
      <c r="AU91" s="31"/>
      <c r="AV91" s="31"/>
      <c r="AW91" s="31"/>
      <c r="AX91" s="31"/>
      <c r="AY91" s="31"/>
      <c r="AZ91" s="31"/>
      <c r="BA91" s="16" t="s">
        <v>1128</v>
      </c>
      <c r="BB91" s="16" t="s">
        <v>1295</v>
      </c>
    </row>
    <row r="92" spans="1:54" ht="30" customHeight="1" x14ac:dyDescent="0.3">
      <c r="A92" s="16" t="s">
        <v>1136</v>
      </c>
      <c r="B92" s="16" t="s">
        <v>1134</v>
      </c>
      <c r="C92" s="16" t="s">
        <v>52</v>
      </c>
      <c r="D92" s="30" t="s">
        <v>669</v>
      </c>
      <c r="E92" s="31"/>
      <c r="F92" s="16"/>
      <c r="G92" s="31"/>
      <c r="H92" s="16"/>
      <c r="I92" s="31"/>
      <c r="J92" s="16"/>
      <c r="K92" s="31"/>
      <c r="L92" s="16"/>
      <c r="M92" s="31"/>
      <c r="N92" s="16"/>
      <c r="O92" s="31"/>
      <c r="P92" s="31"/>
      <c r="Q92" s="31"/>
      <c r="R92" s="31"/>
      <c r="S92" s="31"/>
      <c r="T92" s="31"/>
      <c r="U92" s="31"/>
      <c r="V92" s="31"/>
      <c r="W92" s="16" t="s">
        <v>1135</v>
      </c>
      <c r="X92" s="16" t="s">
        <v>52</v>
      </c>
      <c r="Y92" s="2" t="s">
        <v>52</v>
      </c>
      <c r="Z92" s="2" t="s">
        <v>52</v>
      </c>
      <c r="AA92" s="32"/>
      <c r="AB92" s="2" t="s">
        <v>52</v>
      </c>
      <c r="AE92" s="16" t="s">
        <v>1136</v>
      </c>
      <c r="AF92" s="16" t="s">
        <v>1134</v>
      </c>
      <c r="AG92" s="16" t="s">
        <v>52</v>
      </c>
      <c r="AH92" s="30" t="s">
        <v>669</v>
      </c>
      <c r="AI92" s="31"/>
      <c r="AJ92" s="16"/>
      <c r="AK92" s="31"/>
      <c r="AL92" s="16"/>
      <c r="AM92" s="31"/>
      <c r="AN92" s="16"/>
      <c r="AO92" s="31"/>
      <c r="AP92" s="16"/>
      <c r="AQ92" s="31"/>
      <c r="AR92" s="16"/>
      <c r="AS92" s="31"/>
      <c r="AT92" s="31"/>
      <c r="AU92" s="31"/>
      <c r="AV92" s="31"/>
      <c r="AW92" s="31"/>
      <c r="AX92" s="31"/>
      <c r="AY92" s="31"/>
      <c r="AZ92" s="31"/>
      <c r="BA92" s="16" t="s">
        <v>1135</v>
      </c>
      <c r="BB92" s="16" t="s">
        <v>52</v>
      </c>
    </row>
    <row r="93" spans="1:54" ht="30" customHeight="1" x14ac:dyDescent="0.3">
      <c r="A93" s="16" t="s">
        <v>1143</v>
      </c>
      <c r="B93" s="16" t="s">
        <v>1140</v>
      </c>
      <c r="C93" s="16" t="s">
        <v>1141</v>
      </c>
      <c r="D93" s="30" t="s">
        <v>875</v>
      </c>
      <c r="E93" s="31"/>
      <c r="F93" s="16"/>
      <c r="G93" s="31"/>
      <c r="H93" s="16"/>
      <c r="I93" s="31"/>
      <c r="J93" s="16"/>
      <c r="K93" s="31"/>
      <c r="L93" s="16"/>
      <c r="M93" s="31"/>
      <c r="N93" s="16"/>
      <c r="O93" s="31"/>
      <c r="P93" s="31"/>
      <c r="Q93" s="31"/>
      <c r="R93" s="31"/>
      <c r="S93" s="31"/>
      <c r="T93" s="31"/>
      <c r="U93" s="31"/>
      <c r="V93" s="31"/>
      <c r="W93" s="16" t="s">
        <v>1142</v>
      </c>
      <c r="X93" s="16" t="s">
        <v>52</v>
      </c>
      <c r="Y93" s="2" t="s">
        <v>52</v>
      </c>
      <c r="Z93" s="2" t="s">
        <v>52</v>
      </c>
      <c r="AA93" s="32"/>
      <c r="AB93" s="2" t="s">
        <v>52</v>
      </c>
      <c r="AE93" s="16" t="s">
        <v>1143</v>
      </c>
      <c r="AF93" s="16" t="s">
        <v>1140</v>
      </c>
      <c r="AG93" s="16" t="s">
        <v>1141</v>
      </c>
      <c r="AH93" s="30" t="s">
        <v>875</v>
      </c>
      <c r="AI93" s="31"/>
      <c r="AJ93" s="16"/>
      <c r="AK93" s="31"/>
      <c r="AL93" s="16"/>
      <c r="AM93" s="31"/>
      <c r="AN93" s="16"/>
      <c r="AO93" s="31"/>
      <c r="AP93" s="16"/>
      <c r="AQ93" s="31"/>
      <c r="AR93" s="16"/>
      <c r="AS93" s="31"/>
      <c r="AT93" s="31"/>
      <c r="AU93" s="31"/>
      <c r="AV93" s="31"/>
      <c r="AW93" s="31"/>
      <c r="AX93" s="31"/>
      <c r="AY93" s="31"/>
      <c r="AZ93" s="31"/>
      <c r="BA93" s="16" t="s">
        <v>1142</v>
      </c>
      <c r="BB93" s="16" t="s">
        <v>52</v>
      </c>
    </row>
    <row r="94" spans="1:54" ht="30" customHeight="1" x14ac:dyDescent="0.3">
      <c r="A94" s="16" t="s">
        <v>1125</v>
      </c>
      <c r="B94" s="16" t="s">
        <v>1122</v>
      </c>
      <c r="C94" s="16" t="s">
        <v>1123</v>
      </c>
      <c r="D94" s="30" t="s">
        <v>875</v>
      </c>
      <c r="E94" s="31"/>
      <c r="F94" s="16"/>
      <c r="G94" s="31"/>
      <c r="H94" s="16"/>
      <c r="I94" s="31"/>
      <c r="J94" s="16"/>
      <c r="K94" s="31"/>
      <c r="L94" s="16"/>
      <c r="M94" s="31"/>
      <c r="N94" s="16"/>
      <c r="O94" s="31"/>
      <c r="P94" s="31"/>
      <c r="Q94" s="31"/>
      <c r="R94" s="31"/>
      <c r="S94" s="31"/>
      <c r="T94" s="31"/>
      <c r="U94" s="31"/>
      <c r="V94" s="31"/>
      <c r="W94" s="16" t="s">
        <v>1124</v>
      </c>
      <c r="X94" s="16" t="s">
        <v>52</v>
      </c>
      <c r="Y94" s="2" t="s">
        <v>52</v>
      </c>
      <c r="Z94" s="2" t="s">
        <v>52</v>
      </c>
      <c r="AA94" s="32"/>
      <c r="AB94" s="2" t="s">
        <v>52</v>
      </c>
      <c r="AE94" s="16" t="s">
        <v>1125</v>
      </c>
      <c r="AF94" s="16" t="s">
        <v>1122</v>
      </c>
      <c r="AG94" s="16" t="s">
        <v>1123</v>
      </c>
      <c r="AH94" s="30" t="s">
        <v>875</v>
      </c>
      <c r="AI94" s="31"/>
      <c r="AJ94" s="16"/>
      <c r="AK94" s="31"/>
      <c r="AL94" s="16"/>
      <c r="AM94" s="31"/>
      <c r="AN94" s="16"/>
      <c r="AO94" s="31"/>
      <c r="AP94" s="16"/>
      <c r="AQ94" s="31"/>
      <c r="AR94" s="16"/>
      <c r="AS94" s="31"/>
      <c r="AT94" s="31"/>
      <c r="AU94" s="31"/>
      <c r="AV94" s="31"/>
      <c r="AW94" s="31"/>
      <c r="AX94" s="31"/>
      <c r="AY94" s="31"/>
      <c r="AZ94" s="31"/>
      <c r="BA94" s="16" t="s">
        <v>1124</v>
      </c>
      <c r="BB94" s="16" t="s">
        <v>52</v>
      </c>
    </row>
    <row r="95" spans="1:54" ht="30" customHeight="1" x14ac:dyDescent="0.3">
      <c r="A95" s="16" t="s">
        <v>1103</v>
      </c>
      <c r="B95" s="16" t="s">
        <v>1100</v>
      </c>
      <c r="C95" s="16" t="s">
        <v>1101</v>
      </c>
      <c r="D95" s="30" t="s">
        <v>875</v>
      </c>
      <c r="E95" s="31"/>
      <c r="F95" s="16"/>
      <c r="G95" s="31"/>
      <c r="H95" s="16"/>
      <c r="I95" s="31"/>
      <c r="J95" s="16"/>
      <c r="K95" s="31"/>
      <c r="L95" s="16"/>
      <c r="M95" s="31"/>
      <c r="N95" s="16"/>
      <c r="O95" s="31"/>
      <c r="P95" s="31"/>
      <c r="Q95" s="31"/>
      <c r="R95" s="31"/>
      <c r="S95" s="31"/>
      <c r="T95" s="31"/>
      <c r="U95" s="31"/>
      <c r="V95" s="31"/>
      <c r="W95" s="16" t="s">
        <v>1102</v>
      </c>
      <c r="X95" s="16" t="s">
        <v>52</v>
      </c>
      <c r="Y95" s="2" t="s">
        <v>52</v>
      </c>
      <c r="Z95" s="2" t="s">
        <v>52</v>
      </c>
      <c r="AA95" s="32"/>
      <c r="AB95" s="2" t="s">
        <v>52</v>
      </c>
      <c r="AE95" s="16" t="s">
        <v>1103</v>
      </c>
      <c r="AF95" s="16" t="s">
        <v>1100</v>
      </c>
      <c r="AG95" s="16" t="s">
        <v>1101</v>
      </c>
      <c r="AH95" s="30" t="s">
        <v>875</v>
      </c>
      <c r="AI95" s="31"/>
      <c r="AJ95" s="16"/>
      <c r="AK95" s="31"/>
      <c r="AL95" s="16"/>
      <c r="AM95" s="31"/>
      <c r="AN95" s="16"/>
      <c r="AO95" s="31"/>
      <c r="AP95" s="16"/>
      <c r="AQ95" s="31"/>
      <c r="AR95" s="16"/>
      <c r="AS95" s="31"/>
      <c r="AT95" s="31"/>
      <c r="AU95" s="31"/>
      <c r="AV95" s="31"/>
      <c r="AW95" s="31"/>
      <c r="AX95" s="31"/>
      <c r="AY95" s="31"/>
      <c r="AZ95" s="31"/>
      <c r="BA95" s="16" t="s">
        <v>1102</v>
      </c>
      <c r="BB95" s="16" t="s">
        <v>52</v>
      </c>
    </row>
    <row r="96" spans="1:54" ht="30" customHeight="1" x14ac:dyDescent="0.3">
      <c r="A96" s="16" t="s">
        <v>1166</v>
      </c>
      <c r="B96" s="16" t="s">
        <v>1163</v>
      </c>
      <c r="C96" s="16" t="s">
        <v>1164</v>
      </c>
      <c r="D96" s="30" t="s">
        <v>875</v>
      </c>
      <c r="E96" s="31"/>
      <c r="F96" s="16"/>
      <c r="G96" s="31"/>
      <c r="H96" s="16"/>
      <c r="I96" s="31"/>
      <c r="J96" s="16"/>
      <c r="K96" s="31"/>
      <c r="L96" s="16"/>
      <c r="M96" s="31"/>
      <c r="N96" s="16"/>
      <c r="O96" s="31"/>
      <c r="P96" s="31"/>
      <c r="Q96" s="31"/>
      <c r="R96" s="31"/>
      <c r="S96" s="31"/>
      <c r="T96" s="31"/>
      <c r="U96" s="31"/>
      <c r="V96" s="31"/>
      <c r="W96" s="16" t="s">
        <v>1165</v>
      </c>
      <c r="X96" s="16" t="s">
        <v>52</v>
      </c>
      <c r="Y96" s="2" t="s">
        <v>52</v>
      </c>
      <c r="Z96" s="2" t="s">
        <v>52</v>
      </c>
      <c r="AA96" s="32"/>
      <c r="AB96" s="2" t="s">
        <v>52</v>
      </c>
      <c r="AE96" s="16" t="s">
        <v>1166</v>
      </c>
      <c r="AF96" s="16" t="s">
        <v>1163</v>
      </c>
      <c r="AG96" s="16" t="s">
        <v>1164</v>
      </c>
      <c r="AH96" s="30" t="s">
        <v>875</v>
      </c>
      <c r="AI96" s="31"/>
      <c r="AJ96" s="16"/>
      <c r="AK96" s="31"/>
      <c r="AL96" s="16"/>
      <c r="AM96" s="31"/>
      <c r="AN96" s="16"/>
      <c r="AO96" s="31"/>
      <c r="AP96" s="16"/>
      <c r="AQ96" s="31"/>
      <c r="AR96" s="16"/>
      <c r="AS96" s="31"/>
      <c r="AT96" s="31"/>
      <c r="AU96" s="31"/>
      <c r="AV96" s="31"/>
      <c r="AW96" s="31"/>
      <c r="AX96" s="31"/>
      <c r="AY96" s="31"/>
      <c r="AZ96" s="31"/>
      <c r="BA96" s="16" t="s">
        <v>1165</v>
      </c>
      <c r="BB96" s="16" t="s">
        <v>52</v>
      </c>
    </row>
    <row r="97" spans="1:54" s="36" customFormat="1" ht="30" customHeight="1" x14ac:dyDescent="0.3">
      <c r="A97" s="38" t="s">
        <v>1111</v>
      </c>
      <c r="B97" s="38" t="s">
        <v>1108</v>
      </c>
      <c r="C97" s="38" t="s">
        <v>1384</v>
      </c>
      <c r="D97" s="41" t="s">
        <v>875</v>
      </c>
      <c r="E97" s="42"/>
      <c r="F97" s="38"/>
      <c r="G97" s="42"/>
      <c r="H97" s="38"/>
      <c r="I97" s="42"/>
      <c r="J97" s="38"/>
      <c r="K97" s="42"/>
      <c r="L97" s="38"/>
      <c r="M97" s="43"/>
      <c r="N97" s="44"/>
      <c r="O97" s="42"/>
      <c r="P97" s="42"/>
      <c r="Q97" s="42"/>
      <c r="R97" s="42"/>
      <c r="S97" s="42"/>
      <c r="T97" s="42"/>
      <c r="U97" s="42"/>
      <c r="V97" s="42"/>
      <c r="W97" s="38" t="s">
        <v>1110</v>
      </c>
      <c r="X97" s="38" t="s">
        <v>52</v>
      </c>
      <c r="Y97" s="39" t="s">
        <v>52</v>
      </c>
      <c r="Z97" s="39" t="s">
        <v>52</v>
      </c>
      <c r="AA97" s="46"/>
      <c r="AB97" s="39" t="s">
        <v>52</v>
      </c>
      <c r="AE97" s="38" t="s">
        <v>1111</v>
      </c>
      <c r="AF97" s="38" t="s">
        <v>1108</v>
      </c>
      <c r="AG97" s="38" t="s">
        <v>1109</v>
      </c>
      <c r="AH97" s="41" t="s">
        <v>875</v>
      </c>
      <c r="AI97" s="42"/>
      <c r="AJ97" s="38"/>
      <c r="AK97" s="42"/>
      <c r="AL97" s="38"/>
      <c r="AM97" s="42"/>
      <c r="AN97" s="38"/>
      <c r="AO97" s="42"/>
      <c r="AP97" s="38"/>
      <c r="AQ97" s="42"/>
      <c r="AR97" s="38"/>
      <c r="AS97" s="42"/>
      <c r="AT97" s="42"/>
      <c r="AU97" s="42"/>
      <c r="AV97" s="42"/>
      <c r="AW97" s="42"/>
      <c r="AX97" s="42"/>
      <c r="AY97" s="42"/>
      <c r="AZ97" s="42"/>
      <c r="BA97" s="38" t="s">
        <v>1110</v>
      </c>
      <c r="BB97" s="38" t="s">
        <v>52</v>
      </c>
    </row>
    <row r="98" spans="1:54" s="36" customFormat="1" ht="30" customHeight="1" x14ac:dyDescent="0.3">
      <c r="A98" s="38" t="s">
        <v>1117</v>
      </c>
      <c r="B98" s="38" t="s">
        <v>1108</v>
      </c>
      <c r="C98" s="38" t="s">
        <v>1385</v>
      </c>
      <c r="D98" s="41" t="s">
        <v>875</v>
      </c>
      <c r="E98" s="42"/>
      <c r="F98" s="38"/>
      <c r="G98" s="42"/>
      <c r="H98" s="38"/>
      <c r="I98" s="42"/>
      <c r="J98" s="38"/>
      <c r="K98" s="42"/>
      <c r="L98" s="38"/>
      <c r="M98" s="43"/>
      <c r="N98" s="44"/>
      <c r="O98" s="42"/>
      <c r="P98" s="42"/>
      <c r="Q98" s="42"/>
      <c r="R98" s="42"/>
      <c r="S98" s="42"/>
      <c r="T98" s="42"/>
      <c r="U98" s="42"/>
      <c r="V98" s="42"/>
      <c r="W98" s="38" t="s">
        <v>1116</v>
      </c>
      <c r="X98" s="38" t="s">
        <v>52</v>
      </c>
      <c r="Y98" s="39" t="s">
        <v>52</v>
      </c>
      <c r="Z98" s="39" t="s">
        <v>52</v>
      </c>
      <c r="AA98" s="46"/>
      <c r="AB98" s="39" t="s">
        <v>52</v>
      </c>
      <c r="AE98" s="38" t="s">
        <v>1117</v>
      </c>
      <c r="AF98" s="38" t="s">
        <v>1108</v>
      </c>
      <c r="AG98" s="38" t="s">
        <v>1115</v>
      </c>
      <c r="AH98" s="41" t="s">
        <v>875</v>
      </c>
      <c r="AI98" s="42"/>
      <c r="AJ98" s="38"/>
      <c r="AK98" s="42"/>
      <c r="AL98" s="38"/>
      <c r="AM98" s="42"/>
      <c r="AN98" s="38"/>
      <c r="AO98" s="42"/>
      <c r="AP98" s="38"/>
      <c r="AQ98" s="42"/>
      <c r="AR98" s="38"/>
      <c r="AS98" s="42"/>
      <c r="AT98" s="42"/>
      <c r="AU98" s="42"/>
      <c r="AV98" s="42"/>
      <c r="AW98" s="42"/>
      <c r="AX98" s="42"/>
      <c r="AY98" s="42"/>
      <c r="AZ98" s="42"/>
      <c r="BA98" s="38" t="s">
        <v>1116</v>
      </c>
      <c r="BB98" s="38" t="s">
        <v>52</v>
      </c>
    </row>
    <row r="99" spans="1:54" ht="30" customHeight="1" x14ac:dyDescent="0.3">
      <c r="A99" s="16" t="s">
        <v>877</v>
      </c>
      <c r="B99" s="16" t="s">
        <v>873</v>
      </c>
      <c r="C99" s="16" t="s">
        <v>874</v>
      </c>
      <c r="D99" s="30" t="s">
        <v>875</v>
      </c>
      <c r="E99" s="31"/>
      <c r="F99" s="16"/>
      <c r="G99" s="31"/>
      <c r="H99" s="16"/>
      <c r="I99" s="31"/>
      <c r="J99" s="16"/>
      <c r="K99" s="31"/>
      <c r="L99" s="16"/>
      <c r="M99" s="31"/>
      <c r="N99" s="16"/>
      <c r="O99" s="31"/>
      <c r="P99" s="31"/>
      <c r="Q99" s="31"/>
      <c r="R99" s="31"/>
      <c r="S99" s="31"/>
      <c r="T99" s="31"/>
      <c r="U99" s="31"/>
      <c r="V99" s="31"/>
      <c r="W99" s="16" t="s">
        <v>876</v>
      </c>
      <c r="X99" s="16" t="s">
        <v>52</v>
      </c>
      <c r="Y99" s="2" t="s">
        <v>52</v>
      </c>
      <c r="Z99" s="2" t="s">
        <v>52</v>
      </c>
      <c r="AA99" s="32"/>
      <c r="AB99" s="2" t="s">
        <v>52</v>
      </c>
      <c r="AE99" s="16" t="s">
        <v>877</v>
      </c>
      <c r="AF99" s="16" t="s">
        <v>873</v>
      </c>
      <c r="AG99" s="16" t="s">
        <v>874</v>
      </c>
      <c r="AH99" s="30" t="s">
        <v>875</v>
      </c>
      <c r="AI99" s="31"/>
      <c r="AJ99" s="16"/>
      <c r="AK99" s="31"/>
      <c r="AL99" s="16"/>
      <c r="AM99" s="31"/>
      <c r="AN99" s="16"/>
      <c r="AO99" s="31"/>
      <c r="AP99" s="16"/>
      <c r="AQ99" s="31"/>
      <c r="AR99" s="16"/>
      <c r="AS99" s="31"/>
      <c r="AT99" s="31"/>
      <c r="AU99" s="31"/>
      <c r="AV99" s="31"/>
      <c r="AW99" s="31"/>
      <c r="AX99" s="31"/>
      <c r="AY99" s="31"/>
      <c r="AZ99" s="31"/>
      <c r="BA99" s="16" t="s">
        <v>876</v>
      </c>
      <c r="BB99" s="16" t="s">
        <v>52</v>
      </c>
    </row>
    <row r="100" spans="1:54" s="36" customFormat="1" ht="30" customHeight="1" x14ac:dyDescent="0.3">
      <c r="A100" s="38" t="s">
        <v>1107</v>
      </c>
      <c r="B100" s="38" t="s">
        <v>1104</v>
      </c>
      <c r="C100" s="38" t="s">
        <v>1386</v>
      </c>
      <c r="D100" s="41" t="s">
        <v>875</v>
      </c>
      <c r="E100" s="43"/>
      <c r="F100" s="38"/>
      <c r="G100" s="42"/>
      <c r="H100" s="38"/>
      <c r="I100" s="42"/>
      <c r="J100" s="38"/>
      <c r="K100" s="42"/>
      <c r="L100" s="38"/>
      <c r="M100" s="42"/>
      <c r="N100" s="38"/>
      <c r="O100" s="42"/>
      <c r="P100" s="42"/>
      <c r="Q100" s="42"/>
      <c r="R100" s="42"/>
      <c r="S100" s="42"/>
      <c r="T100" s="42"/>
      <c r="U100" s="42"/>
      <c r="V100" s="42"/>
      <c r="W100" s="38" t="s">
        <v>1106</v>
      </c>
      <c r="X100" s="38" t="s">
        <v>52</v>
      </c>
      <c r="Y100" s="39" t="s">
        <v>52</v>
      </c>
      <c r="Z100" s="39" t="s">
        <v>52</v>
      </c>
      <c r="AA100" s="46"/>
      <c r="AB100" s="39" t="s">
        <v>52</v>
      </c>
      <c r="AE100" s="38" t="s">
        <v>1107</v>
      </c>
      <c r="AF100" s="38" t="s">
        <v>1104</v>
      </c>
      <c r="AG100" s="38" t="s">
        <v>1105</v>
      </c>
      <c r="AH100" s="41" t="s">
        <v>875</v>
      </c>
      <c r="AI100" s="42"/>
      <c r="AJ100" s="38"/>
      <c r="AK100" s="42"/>
      <c r="AL100" s="38"/>
      <c r="AM100" s="42"/>
      <c r="AN100" s="38"/>
      <c r="AO100" s="42"/>
      <c r="AP100" s="38"/>
      <c r="AQ100" s="42"/>
      <c r="AR100" s="38"/>
      <c r="AS100" s="42"/>
      <c r="AT100" s="42"/>
      <c r="AU100" s="42"/>
      <c r="AV100" s="42"/>
      <c r="AW100" s="42"/>
      <c r="AX100" s="42"/>
      <c r="AY100" s="42"/>
      <c r="AZ100" s="42"/>
      <c r="BA100" s="38" t="s">
        <v>1106</v>
      </c>
      <c r="BB100" s="38" t="s">
        <v>52</v>
      </c>
    </row>
    <row r="101" spans="1:54" ht="30" customHeight="1" x14ac:dyDescent="0.3">
      <c r="A101" s="16" t="s">
        <v>399</v>
      </c>
      <c r="B101" s="16" t="s">
        <v>395</v>
      </c>
      <c r="C101" s="16" t="s">
        <v>396</v>
      </c>
      <c r="D101" s="30" t="s">
        <v>397</v>
      </c>
      <c r="E101" s="31"/>
      <c r="F101" s="16"/>
      <c r="G101" s="31"/>
      <c r="H101" s="16"/>
      <c r="I101" s="31"/>
      <c r="J101" s="16"/>
      <c r="K101" s="31"/>
      <c r="L101" s="16"/>
      <c r="M101" s="31"/>
      <c r="N101" s="16"/>
      <c r="O101" s="31"/>
      <c r="P101" s="31"/>
      <c r="Q101" s="31"/>
      <c r="R101" s="31"/>
      <c r="S101" s="31"/>
      <c r="T101" s="31"/>
      <c r="U101" s="31"/>
      <c r="V101" s="31"/>
      <c r="W101" s="16" t="s">
        <v>398</v>
      </c>
      <c r="X101" s="16" t="s">
        <v>52</v>
      </c>
      <c r="Y101" s="2" t="s">
        <v>1296</v>
      </c>
      <c r="Z101" s="2" t="s">
        <v>52</v>
      </c>
      <c r="AA101" s="32"/>
      <c r="AB101" s="2" t="s">
        <v>52</v>
      </c>
      <c r="AE101" s="16" t="s">
        <v>399</v>
      </c>
      <c r="AF101" s="16" t="s">
        <v>395</v>
      </c>
      <c r="AG101" s="16" t="s">
        <v>396</v>
      </c>
      <c r="AH101" s="30" t="s">
        <v>397</v>
      </c>
      <c r="AI101" s="31"/>
      <c r="AJ101" s="16"/>
      <c r="AK101" s="31"/>
      <c r="AL101" s="16"/>
      <c r="AM101" s="31"/>
      <c r="AN101" s="16"/>
      <c r="AO101" s="31"/>
      <c r="AP101" s="16"/>
      <c r="AQ101" s="31"/>
      <c r="AR101" s="16"/>
      <c r="AS101" s="31"/>
      <c r="AT101" s="31"/>
      <c r="AU101" s="31"/>
      <c r="AV101" s="31"/>
      <c r="AW101" s="31"/>
      <c r="AX101" s="31"/>
      <c r="AY101" s="31"/>
      <c r="AZ101" s="31"/>
      <c r="BA101" s="16" t="s">
        <v>398</v>
      </c>
      <c r="BB101" s="16" t="s">
        <v>52</v>
      </c>
    </row>
    <row r="102" spans="1:54" ht="30" customHeight="1" x14ac:dyDescent="0.3">
      <c r="A102" s="16" t="s">
        <v>872</v>
      </c>
      <c r="B102" s="16" t="s">
        <v>868</v>
      </c>
      <c r="C102" s="16" t="s">
        <v>869</v>
      </c>
      <c r="D102" s="30" t="s">
        <v>870</v>
      </c>
      <c r="E102" s="31"/>
      <c r="F102" s="16"/>
      <c r="G102" s="31"/>
      <c r="H102" s="16"/>
      <c r="I102" s="31"/>
      <c r="J102" s="16"/>
      <c r="K102" s="31"/>
      <c r="L102" s="16"/>
      <c r="M102" s="31"/>
      <c r="N102" s="16"/>
      <c r="O102" s="31"/>
      <c r="P102" s="31"/>
      <c r="Q102" s="31"/>
      <c r="R102" s="31"/>
      <c r="S102" s="31"/>
      <c r="T102" s="31"/>
      <c r="U102" s="31"/>
      <c r="V102" s="31"/>
      <c r="W102" s="16" t="s">
        <v>871</v>
      </c>
      <c r="X102" s="16" t="s">
        <v>52</v>
      </c>
      <c r="Y102" s="2" t="s">
        <v>1296</v>
      </c>
      <c r="Z102" s="2" t="s">
        <v>52</v>
      </c>
      <c r="AA102" s="32"/>
      <c r="AB102" s="2" t="s">
        <v>52</v>
      </c>
      <c r="AE102" s="16" t="s">
        <v>872</v>
      </c>
      <c r="AF102" s="16" t="s">
        <v>868</v>
      </c>
      <c r="AG102" s="16" t="s">
        <v>869</v>
      </c>
      <c r="AH102" s="30" t="s">
        <v>870</v>
      </c>
      <c r="AI102" s="31"/>
      <c r="AJ102" s="16"/>
      <c r="AK102" s="31"/>
      <c r="AL102" s="16"/>
      <c r="AM102" s="31"/>
      <c r="AN102" s="16"/>
      <c r="AO102" s="31"/>
      <c r="AP102" s="16"/>
      <c r="AQ102" s="31"/>
      <c r="AR102" s="16"/>
      <c r="AS102" s="31"/>
      <c r="AT102" s="31"/>
      <c r="AU102" s="31"/>
      <c r="AV102" s="31"/>
      <c r="AW102" s="31"/>
      <c r="AX102" s="31"/>
      <c r="AY102" s="31"/>
      <c r="AZ102" s="31"/>
      <c r="BA102" s="16" t="s">
        <v>871</v>
      </c>
      <c r="BB102" s="16" t="s">
        <v>52</v>
      </c>
    </row>
    <row r="103" spans="1:54" ht="30" customHeight="1" x14ac:dyDescent="0.3">
      <c r="A103" s="16" t="s">
        <v>958</v>
      </c>
      <c r="B103" s="16" t="s">
        <v>955</v>
      </c>
      <c r="C103" s="16" t="s">
        <v>956</v>
      </c>
      <c r="D103" s="30" t="s">
        <v>397</v>
      </c>
      <c r="E103" s="31"/>
      <c r="F103" s="16"/>
      <c r="G103" s="31"/>
      <c r="H103" s="16"/>
      <c r="I103" s="31"/>
      <c r="J103" s="16"/>
      <c r="K103" s="31"/>
      <c r="L103" s="16"/>
      <c r="M103" s="31"/>
      <c r="N103" s="16"/>
      <c r="O103" s="31"/>
      <c r="P103" s="31"/>
      <c r="Q103" s="31"/>
      <c r="R103" s="31"/>
      <c r="S103" s="31"/>
      <c r="T103" s="31"/>
      <c r="U103" s="31"/>
      <c r="V103" s="31"/>
      <c r="W103" s="16" t="s">
        <v>957</v>
      </c>
      <c r="X103" s="16" t="s">
        <v>52</v>
      </c>
      <c r="Y103" s="2" t="s">
        <v>1296</v>
      </c>
      <c r="Z103" s="2" t="s">
        <v>52</v>
      </c>
      <c r="AA103" s="32"/>
      <c r="AB103" s="2" t="s">
        <v>52</v>
      </c>
      <c r="AE103" s="16" t="s">
        <v>958</v>
      </c>
      <c r="AF103" s="16" t="s">
        <v>955</v>
      </c>
      <c r="AG103" s="16" t="s">
        <v>956</v>
      </c>
      <c r="AH103" s="30" t="s">
        <v>397</v>
      </c>
      <c r="AI103" s="31"/>
      <c r="AJ103" s="16"/>
      <c r="AK103" s="31"/>
      <c r="AL103" s="16"/>
      <c r="AM103" s="31"/>
      <c r="AN103" s="16"/>
      <c r="AO103" s="31"/>
      <c r="AP103" s="16"/>
      <c r="AQ103" s="31"/>
      <c r="AR103" s="16"/>
      <c r="AS103" s="31"/>
      <c r="AT103" s="31"/>
      <c r="AU103" s="31"/>
      <c r="AV103" s="31"/>
      <c r="AW103" s="31"/>
      <c r="AX103" s="31"/>
      <c r="AY103" s="31"/>
      <c r="AZ103" s="31"/>
      <c r="BA103" s="16" t="s">
        <v>957</v>
      </c>
      <c r="BB103" s="16" t="s">
        <v>52</v>
      </c>
    </row>
    <row r="104" spans="1:54" ht="30" customHeight="1" x14ac:dyDescent="0.3">
      <c r="A104" s="16" t="s">
        <v>662</v>
      </c>
      <c r="B104" s="16" t="s">
        <v>658</v>
      </c>
      <c r="C104" s="16" t="s">
        <v>659</v>
      </c>
      <c r="D104" s="30" t="s">
        <v>660</v>
      </c>
      <c r="E104" s="31"/>
      <c r="F104" s="16"/>
      <c r="G104" s="31"/>
      <c r="H104" s="16"/>
      <c r="I104" s="31"/>
      <c r="J104" s="16"/>
      <c r="K104" s="31"/>
      <c r="L104" s="16"/>
      <c r="M104" s="31"/>
      <c r="N104" s="16"/>
      <c r="O104" s="31"/>
      <c r="P104" s="31"/>
      <c r="Q104" s="31"/>
      <c r="R104" s="31"/>
      <c r="S104" s="31"/>
      <c r="T104" s="31"/>
      <c r="U104" s="31"/>
      <c r="V104" s="31"/>
      <c r="W104" s="16" t="s">
        <v>661</v>
      </c>
      <c r="X104" s="16" t="s">
        <v>52</v>
      </c>
      <c r="Y104" s="2" t="s">
        <v>1297</v>
      </c>
      <c r="Z104" s="2" t="s">
        <v>52</v>
      </c>
      <c r="AA104" s="32"/>
      <c r="AB104" s="2" t="s">
        <v>52</v>
      </c>
      <c r="AE104" s="16" t="s">
        <v>662</v>
      </c>
      <c r="AF104" s="16" t="s">
        <v>658</v>
      </c>
      <c r="AG104" s="16" t="s">
        <v>659</v>
      </c>
      <c r="AH104" s="30" t="s">
        <v>660</v>
      </c>
      <c r="AI104" s="31"/>
      <c r="AJ104" s="16"/>
      <c r="AK104" s="31"/>
      <c r="AL104" s="16"/>
      <c r="AM104" s="31"/>
      <c r="AN104" s="16"/>
      <c r="AO104" s="31"/>
      <c r="AP104" s="16"/>
      <c r="AQ104" s="31"/>
      <c r="AR104" s="16"/>
      <c r="AS104" s="31"/>
      <c r="AT104" s="31"/>
      <c r="AU104" s="31"/>
      <c r="AV104" s="31"/>
      <c r="AW104" s="31"/>
      <c r="AX104" s="31"/>
      <c r="AY104" s="31"/>
      <c r="AZ104" s="31"/>
      <c r="BA104" s="16" t="s">
        <v>661</v>
      </c>
      <c r="BB104" s="16" t="s">
        <v>52</v>
      </c>
    </row>
    <row r="105" spans="1:54" ht="30" customHeight="1" x14ac:dyDescent="0.3">
      <c r="A105" s="16" t="s">
        <v>926</v>
      </c>
      <c r="B105" s="16" t="s">
        <v>924</v>
      </c>
      <c r="C105" s="16" t="s">
        <v>659</v>
      </c>
      <c r="D105" s="30" t="s">
        <v>660</v>
      </c>
      <c r="E105" s="31"/>
      <c r="F105" s="16"/>
      <c r="G105" s="31"/>
      <c r="H105" s="16"/>
      <c r="I105" s="31"/>
      <c r="J105" s="16"/>
      <c r="K105" s="31"/>
      <c r="L105" s="16"/>
      <c r="M105" s="31"/>
      <c r="N105" s="16"/>
      <c r="O105" s="31"/>
      <c r="P105" s="31"/>
      <c r="Q105" s="31"/>
      <c r="R105" s="31"/>
      <c r="S105" s="31"/>
      <c r="T105" s="31"/>
      <c r="U105" s="31"/>
      <c r="V105" s="31"/>
      <c r="W105" s="16" t="s">
        <v>925</v>
      </c>
      <c r="X105" s="16" t="s">
        <v>52</v>
      </c>
      <c r="Y105" s="2" t="s">
        <v>1297</v>
      </c>
      <c r="Z105" s="2" t="s">
        <v>52</v>
      </c>
      <c r="AA105" s="32"/>
      <c r="AB105" s="2" t="s">
        <v>52</v>
      </c>
      <c r="AE105" s="16" t="s">
        <v>926</v>
      </c>
      <c r="AF105" s="16" t="s">
        <v>924</v>
      </c>
      <c r="AG105" s="16" t="s">
        <v>659</v>
      </c>
      <c r="AH105" s="30" t="s">
        <v>660</v>
      </c>
      <c r="AI105" s="31"/>
      <c r="AJ105" s="16"/>
      <c r="AK105" s="31"/>
      <c r="AL105" s="16"/>
      <c r="AM105" s="31"/>
      <c r="AN105" s="16"/>
      <c r="AO105" s="31"/>
      <c r="AP105" s="16"/>
      <c r="AQ105" s="31"/>
      <c r="AR105" s="16"/>
      <c r="AS105" s="31"/>
      <c r="AT105" s="31"/>
      <c r="AU105" s="31"/>
      <c r="AV105" s="31"/>
      <c r="AW105" s="31"/>
      <c r="AX105" s="31"/>
      <c r="AY105" s="31"/>
      <c r="AZ105" s="31"/>
      <c r="BA105" s="16" t="s">
        <v>925</v>
      </c>
      <c r="BB105" s="16" t="s">
        <v>52</v>
      </c>
    </row>
    <row r="106" spans="1:54" ht="30" customHeight="1" x14ac:dyDescent="0.3">
      <c r="A106" s="16" t="s">
        <v>1005</v>
      </c>
      <c r="B106" s="16" t="s">
        <v>1003</v>
      </c>
      <c r="C106" s="16" t="s">
        <v>659</v>
      </c>
      <c r="D106" s="30" t="s">
        <v>660</v>
      </c>
      <c r="E106" s="31"/>
      <c r="F106" s="16"/>
      <c r="G106" s="31"/>
      <c r="H106" s="16"/>
      <c r="I106" s="31"/>
      <c r="J106" s="16"/>
      <c r="K106" s="31"/>
      <c r="L106" s="16"/>
      <c r="M106" s="31"/>
      <c r="N106" s="16"/>
      <c r="O106" s="31"/>
      <c r="P106" s="31"/>
      <c r="Q106" s="31"/>
      <c r="R106" s="31"/>
      <c r="S106" s="31"/>
      <c r="T106" s="31"/>
      <c r="U106" s="31"/>
      <c r="V106" s="31"/>
      <c r="W106" s="16" t="s">
        <v>1004</v>
      </c>
      <c r="X106" s="16" t="s">
        <v>52</v>
      </c>
      <c r="Y106" s="2" t="s">
        <v>1297</v>
      </c>
      <c r="Z106" s="2" t="s">
        <v>52</v>
      </c>
      <c r="AA106" s="32"/>
      <c r="AB106" s="2" t="s">
        <v>52</v>
      </c>
      <c r="AE106" s="16" t="s">
        <v>1005</v>
      </c>
      <c r="AF106" s="16" t="s">
        <v>1003</v>
      </c>
      <c r="AG106" s="16" t="s">
        <v>659</v>
      </c>
      <c r="AH106" s="30" t="s">
        <v>660</v>
      </c>
      <c r="AI106" s="31"/>
      <c r="AJ106" s="16"/>
      <c r="AK106" s="31"/>
      <c r="AL106" s="16"/>
      <c r="AM106" s="31"/>
      <c r="AN106" s="16"/>
      <c r="AO106" s="31"/>
      <c r="AP106" s="16"/>
      <c r="AQ106" s="31"/>
      <c r="AR106" s="16"/>
      <c r="AS106" s="31"/>
      <c r="AT106" s="31"/>
      <c r="AU106" s="31"/>
      <c r="AV106" s="31"/>
      <c r="AW106" s="31"/>
      <c r="AX106" s="31"/>
      <c r="AY106" s="31"/>
      <c r="AZ106" s="31"/>
      <c r="BA106" s="16" t="s">
        <v>1004</v>
      </c>
      <c r="BB106" s="16" t="s">
        <v>52</v>
      </c>
    </row>
    <row r="107" spans="1:54" ht="30" customHeight="1" x14ac:dyDescent="0.3">
      <c r="A107" s="16" t="s">
        <v>1037</v>
      </c>
      <c r="B107" s="16" t="s">
        <v>1035</v>
      </c>
      <c r="C107" s="16" t="s">
        <v>659</v>
      </c>
      <c r="D107" s="30" t="s">
        <v>660</v>
      </c>
      <c r="E107" s="31"/>
      <c r="F107" s="16"/>
      <c r="G107" s="31"/>
      <c r="H107" s="16"/>
      <c r="I107" s="31"/>
      <c r="J107" s="16"/>
      <c r="K107" s="31"/>
      <c r="L107" s="16"/>
      <c r="M107" s="31"/>
      <c r="N107" s="16"/>
      <c r="O107" s="31"/>
      <c r="P107" s="31"/>
      <c r="Q107" s="31"/>
      <c r="R107" s="31"/>
      <c r="S107" s="31"/>
      <c r="T107" s="31"/>
      <c r="U107" s="31"/>
      <c r="V107" s="31"/>
      <c r="W107" s="16" t="s">
        <v>1036</v>
      </c>
      <c r="X107" s="16" t="s">
        <v>52</v>
      </c>
      <c r="Y107" s="2" t="s">
        <v>1297</v>
      </c>
      <c r="Z107" s="2" t="s">
        <v>52</v>
      </c>
      <c r="AA107" s="32"/>
      <c r="AB107" s="2" t="s">
        <v>52</v>
      </c>
      <c r="AE107" s="16" t="s">
        <v>1037</v>
      </c>
      <c r="AF107" s="16" t="s">
        <v>1035</v>
      </c>
      <c r="AG107" s="16" t="s">
        <v>659</v>
      </c>
      <c r="AH107" s="30" t="s">
        <v>660</v>
      </c>
      <c r="AI107" s="31"/>
      <c r="AJ107" s="16"/>
      <c r="AK107" s="31"/>
      <c r="AL107" s="16"/>
      <c r="AM107" s="31"/>
      <c r="AN107" s="16"/>
      <c r="AO107" s="31"/>
      <c r="AP107" s="16"/>
      <c r="AQ107" s="31"/>
      <c r="AR107" s="16"/>
      <c r="AS107" s="31"/>
      <c r="AT107" s="31"/>
      <c r="AU107" s="31"/>
      <c r="AV107" s="31"/>
      <c r="AW107" s="31"/>
      <c r="AX107" s="31"/>
      <c r="AY107" s="31"/>
      <c r="AZ107" s="31"/>
      <c r="BA107" s="16" t="s">
        <v>1036</v>
      </c>
      <c r="BB107" s="16" t="s">
        <v>52</v>
      </c>
    </row>
    <row r="108" spans="1:54" ht="30" customHeight="1" x14ac:dyDescent="0.3">
      <c r="A108" s="16" t="s">
        <v>1040</v>
      </c>
      <c r="B108" s="16" t="s">
        <v>1038</v>
      </c>
      <c r="C108" s="16" t="s">
        <v>659</v>
      </c>
      <c r="D108" s="30" t="s">
        <v>660</v>
      </c>
      <c r="E108" s="31"/>
      <c r="F108" s="16"/>
      <c r="G108" s="31"/>
      <c r="H108" s="16"/>
      <c r="I108" s="31"/>
      <c r="J108" s="16"/>
      <c r="K108" s="31"/>
      <c r="L108" s="16"/>
      <c r="M108" s="31"/>
      <c r="N108" s="16"/>
      <c r="O108" s="31"/>
      <c r="P108" s="31"/>
      <c r="Q108" s="31"/>
      <c r="R108" s="31"/>
      <c r="S108" s="31"/>
      <c r="T108" s="31"/>
      <c r="U108" s="31"/>
      <c r="V108" s="31"/>
      <c r="W108" s="16" t="s">
        <v>1039</v>
      </c>
      <c r="X108" s="16" t="s">
        <v>52</v>
      </c>
      <c r="Y108" s="2" t="s">
        <v>1297</v>
      </c>
      <c r="Z108" s="2" t="s">
        <v>52</v>
      </c>
      <c r="AA108" s="32"/>
      <c r="AB108" s="2" t="s">
        <v>52</v>
      </c>
      <c r="AE108" s="16" t="s">
        <v>1040</v>
      </c>
      <c r="AF108" s="16" t="s">
        <v>1038</v>
      </c>
      <c r="AG108" s="16" t="s">
        <v>659</v>
      </c>
      <c r="AH108" s="30" t="s">
        <v>660</v>
      </c>
      <c r="AI108" s="31"/>
      <c r="AJ108" s="16"/>
      <c r="AK108" s="31"/>
      <c r="AL108" s="16"/>
      <c r="AM108" s="31"/>
      <c r="AN108" s="16"/>
      <c r="AO108" s="31"/>
      <c r="AP108" s="16"/>
      <c r="AQ108" s="31"/>
      <c r="AR108" s="16"/>
      <c r="AS108" s="31"/>
      <c r="AT108" s="31"/>
      <c r="AU108" s="31"/>
      <c r="AV108" s="31"/>
      <c r="AW108" s="31"/>
      <c r="AX108" s="31"/>
      <c r="AY108" s="31"/>
      <c r="AZ108" s="31"/>
      <c r="BA108" s="16" t="s">
        <v>1039</v>
      </c>
      <c r="BB108" s="16" t="s">
        <v>52</v>
      </c>
    </row>
    <row r="109" spans="1:54" ht="30" customHeight="1" x14ac:dyDescent="0.3">
      <c r="A109" s="16" t="s">
        <v>841</v>
      </c>
      <c r="B109" s="16" t="s">
        <v>839</v>
      </c>
      <c r="C109" s="16" t="s">
        <v>659</v>
      </c>
      <c r="D109" s="30" t="s">
        <v>660</v>
      </c>
      <c r="E109" s="31"/>
      <c r="F109" s="16"/>
      <c r="G109" s="31"/>
      <c r="H109" s="16"/>
      <c r="I109" s="31"/>
      <c r="J109" s="16"/>
      <c r="K109" s="31"/>
      <c r="L109" s="16"/>
      <c r="M109" s="31"/>
      <c r="N109" s="16"/>
      <c r="O109" s="31"/>
      <c r="P109" s="31"/>
      <c r="Q109" s="31"/>
      <c r="R109" s="31"/>
      <c r="S109" s="31"/>
      <c r="T109" s="31"/>
      <c r="U109" s="31"/>
      <c r="V109" s="31"/>
      <c r="W109" s="16" t="s">
        <v>840</v>
      </c>
      <c r="X109" s="16" t="s">
        <v>52</v>
      </c>
      <c r="Y109" s="2" t="s">
        <v>1297</v>
      </c>
      <c r="Z109" s="2" t="s">
        <v>52</v>
      </c>
      <c r="AA109" s="32"/>
      <c r="AB109" s="2" t="s">
        <v>52</v>
      </c>
      <c r="AE109" s="16" t="s">
        <v>841</v>
      </c>
      <c r="AF109" s="16" t="s">
        <v>839</v>
      </c>
      <c r="AG109" s="16" t="s">
        <v>659</v>
      </c>
      <c r="AH109" s="30" t="s">
        <v>660</v>
      </c>
      <c r="AI109" s="31"/>
      <c r="AJ109" s="16"/>
      <c r="AK109" s="31"/>
      <c r="AL109" s="16"/>
      <c r="AM109" s="31"/>
      <c r="AN109" s="16"/>
      <c r="AO109" s="31"/>
      <c r="AP109" s="16"/>
      <c r="AQ109" s="31"/>
      <c r="AR109" s="16"/>
      <c r="AS109" s="31"/>
      <c r="AT109" s="31"/>
      <c r="AU109" s="31"/>
      <c r="AV109" s="31"/>
      <c r="AW109" s="31"/>
      <c r="AX109" s="31"/>
      <c r="AY109" s="31"/>
      <c r="AZ109" s="31"/>
      <c r="BA109" s="16" t="s">
        <v>840</v>
      </c>
      <c r="BB109" s="16" t="s">
        <v>52</v>
      </c>
    </row>
    <row r="110" spans="1:54" ht="30" customHeight="1" x14ac:dyDescent="0.3">
      <c r="A110" s="16" t="s">
        <v>1034</v>
      </c>
      <c r="B110" s="16" t="s">
        <v>1032</v>
      </c>
      <c r="C110" s="16" t="s">
        <v>659</v>
      </c>
      <c r="D110" s="30" t="s">
        <v>660</v>
      </c>
      <c r="E110" s="31"/>
      <c r="F110" s="16"/>
      <c r="G110" s="31"/>
      <c r="H110" s="16"/>
      <c r="I110" s="31"/>
      <c r="J110" s="16"/>
      <c r="K110" s="31"/>
      <c r="L110" s="16"/>
      <c r="M110" s="31"/>
      <c r="N110" s="16"/>
      <c r="O110" s="31"/>
      <c r="P110" s="31"/>
      <c r="Q110" s="31"/>
      <c r="R110" s="31"/>
      <c r="S110" s="31"/>
      <c r="T110" s="31"/>
      <c r="U110" s="31"/>
      <c r="V110" s="31"/>
      <c r="W110" s="16" t="s">
        <v>1033</v>
      </c>
      <c r="X110" s="16" t="s">
        <v>52</v>
      </c>
      <c r="Y110" s="2" t="s">
        <v>1297</v>
      </c>
      <c r="Z110" s="2" t="s">
        <v>52</v>
      </c>
      <c r="AA110" s="32"/>
      <c r="AB110" s="2" t="s">
        <v>52</v>
      </c>
      <c r="AE110" s="16" t="s">
        <v>1034</v>
      </c>
      <c r="AF110" s="16" t="s">
        <v>1032</v>
      </c>
      <c r="AG110" s="16" t="s">
        <v>659</v>
      </c>
      <c r="AH110" s="30" t="s">
        <v>660</v>
      </c>
      <c r="AI110" s="31"/>
      <c r="AJ110" s="16"/>
      <c r="AK110" s="31"/>
      <c r="AL110" s="16"/>
      <c r="AM110" s="31"/>
      <c r="AN110" s="16"/>
      <c r="AO110" s="31"/>
      <c r="AP110" s="16"/>
      <c r="AQ110" s="31"/>
      <c r="AR110" s="16"/>
      <c r="AS110" s="31"/>
      <c r="AT110" s="31"/>
      <c r="AU110" s="31"/>
      <c r="AV110" s="31"/>
      <c r="AW110" s="31"/>
      <c r="AX110" s="31"/>
      <c r="AY110" s="31"/>
      <c r="AZ110" s="31"/>
      <c r="BA110" s="16" t="s">
        <v>1033</v>
      </c>
      <c r="BB110" s="16" t="s">
        <v>52</v>
      </c>
    </row>
    <row r="111" spans="1:54" ht="30" customHeight="1" x14ac:dyDescent="0.3">
      <c r="A111" s="16" t="s">
        <v>887</v>
      </c>
      <c r="B111" s="16" t="s">
        <v>885</v>
      </c>
      <c r="C111" s="16" t="s">
        <v>659</v>
      </c>
      <c r="D111" s="30" t="s">
        <v>660</v>
      </c>
      <c r="E111" s="31"/>
      <c r="F111" s="16"/>
      <c r="G111" s="31"/>
      <c r="H111" s="16"/>
      <c r="I111" s="31"/>
      <c r="J111" s="16"/>
      <c r="K111" s="31"/>
      <c r="L111" s="16"/>
      <c r="M111" s="31"/>
      <c r="N111" s="16"/>
      <c r="O111" s="31"/>
      <c r="P111" s="31"/>
      <c r="Q111" s="31"/>
      <c r="R111" s="31"/>
      <c r="S111" s="31"/>
      <c r="T111" s="31"/>
      <c r="U111" s="31"/>
      <c r="V111" s="31"/>
      <c r="W111" s="16" t="s">
        <v>886</v>
      </c>
      <c r="X111" s="16" t="s">
        <v>52</v>
      </c>
      <c r="Y111" s="2" t="s">
        <v>1297</v>
      </c>
      <c r="Z111" s="2" t="s">
        <v>52</v>
      </c>
      <c r="AA111" s="32"/>
      <c r="AB111" s="2" t="s">
        <v>52</v>
      </c>
      <c r="AE111" s="16" t="s">
        <v>887</v>
      </c>
      <c r="AF111" s="16" t="s">
        <v>885</v>
      </c>
      <c r="AG111" s="16" t="s">
        <v>659</v>
      </c>
      <c r="AH111" s="30" t="s">
        <v>660</v>
      </c>
      <c r="AI111" s="31"/>
      <c r="AJ111" s="16"/>
      <c r="AK111" s="31"/>
      <c r="AL111" s="16"/>
      <c r="AM111" s="31"/>
      <c r="AN111" s="16"/>
      <c r="AO111" s="31"/>
      <c r="AP111" s="16"/>
      <c r="AQ111" s="31"/>
      <c r="AR111" s="16"/>
      <c r="AS111" s="31"/>
      <c r="AT111" s="31"/>
      <c r="AU111" s="31"/>
      <c r="AV111" s="31"/>
      <c r="AW111" s="31"/>
      <c r="AX111" s="31"/>
      <c r="AY111" s="31"/>
      <c r="AZ111" s="31"/>
      <c r="BA111" s="16" t="s">
        <v>886</v>
      </c>
      <c r="BB111" s="16" t="s">
        <v>52</v>
      </c>
    </row>
    <row r="112" spans="1:54" ht="30" customHeight="1" x14ac:dyDescent="0.3">
      <c r="A112" s="16" t="s">
        <v>890</v>
      </c>
      <c r="B112" s="16" t="s">
        <v>888</v>
      </c>
      <c r="C112" s="16" t="s">
        <v>659</v>
      </c>
      <c r="D112" s="30" t="s">
        <v>660</v>
      </c>
      <c r="E112" s="31"/>
      <c r="F112" s="16"/>
      <c r="G112" s="31"/>
      <c r="H112" s="16"/>
      <c r="I112" s="31"/>
      <c r="J112" s="16"/>
      <c r="K112" s="31"/>
      <c r="L112" s="16"/>
      <c r="M112" s="31"/>
      <c r="N112" s="16"/>
      <c r="O112" s="31"/>
      <c r="P112" s="31"/>
      <c r="Q112" s="31"/>
      <c r="R112" s="31"/>
      <c r="S112" s="31"/>
      <c r="T112" s="31"/>
      <c r="U112" s="31"/>
      <c r="V112" s="31"/>
      <c r="W112" s="16" t="s">
        <v>889</v>
      </c>
      <c r="X112" s="16" t="s">
        <v>52</v>
      </c>
      <c r="Y112" s="2" t="s">
        <v>1297</v>
      </c>
      <c r="Z112" s="2" t="s">
        <v>52</v>
      </c>
      <c r="AA112" s="32"/>
      <c r="AB112" s="2" t="s">
        <v>52</v>
      </c>
      <c r="AE112" s="16" t="s">
        <v>890</v>
      </c>
      <c r="AF112" s="16" t="s">
        <v>888</v>
      </c>
      <c r="AG112" s="16" t="s">
        <v>659</v>
      </c>
      <c r="AH112" s="30" t="s">
        <v>660</v>
      </c>
      <c r="AI112" s="31"/>
      <c r="AJ112" s="16"/>
      <c r="AK112" s="31"/>
      <c r="AL112" s="16"/>
      <c r="AM112" s="31"/>
      <c r="AN112" s="16"/>
      <c r="AO112" s="31"/>
      <c r="AP112" s="16"/>
      <c r="AQ112" s="31"/>
      <c r="AR112" s="16"/>
      <c r="AS112" s="31"/>
      <c r="AT112" s="31"/>
      <c r="AU112" s="31"/>
      <c r="AV112" s="31"/>
      <c r="AW112" s="31"/>
      <c r="AX112" s="31"/>
      <c r="AY112" s="31"/>
      <c r="AZ112" s="31"/>
      <c r="BA112" s="16" t="s">
        <v>889</v>
      </c>
      <c r="BB112" s="16" t="s">
        <v>52</v>
      </c>
    </row>
    <row r="113" spans="1:54" ht="30" customHeight="1" x14ac:dyDescent="0.3">
      <c r="A113" s="16" t="s">
        <v>770</v>
      </c>
      <c r="B113" s="16" t="s">
        <v>768</v>
      </c>
      <c r="C113" s="16" t="s">
        <v>659</v>
      </c>
      <c r="D113" s="30" t="s">
        <v>660</v>
      </c>
      <c r="E113" s="31"/>
      <c r="F113" s="16"/>
      <c r="G113" s="31"/>
      <c r="H113" s="16"/>
      <c r="I113" s="31"/>
      <c r="J113" s="16"/>
      <c r="K113" s="31"/>
      <c r="L113" s="16"/>
      <c r="M113" s="31"/>
      <c r="N113" s="16"/>
      <c r="O113" s="31"/>
      <c r="P113" s="31"/>
      <c r="Q113" s="31"/>
      <c r="R113" s="31"/>
      <c r="S113" s="31"/>
      <c r="T113" s="31"/>
      <c r="U113" s="31"/>
      <c r="V113" s="31"/>
      <c r="W113" s="16" t="s">
        <v>769</v>
      </c>
      <c r="X113" s="16" t="s">
        <v>52</v>
      </c>
      <c r="Y113" s="2" t="s">
        <v>1297</v>
      </c>
      <c r="Z113" s="2" t="s">
        <v>52</v>
      </c>
      <c r="AA113" s="32"/>
      <c r="AB113" s="2" t="s">
        <v>52</v>
      </c>
      <c r="AE113" s="16" t="s">
        <v>770</v>
      </c>
      <c r="AF113" s="16" t="s">
        <v>768</v>
      </c>
      <c r="AG113" s="16" t="s">
        <v>659</v>
      </c>
      <c r="AH113" s="30" t="s">
        <v>660</v>
      </c>
      <c r="AI113" s="31"/>
      <c r="AJ113" s="16"/>
      <c r="AK113" s="31"/>
      <c r="AL113" s="16"/>
      <c r="AM113" s="31"/>
      <c r="AN113" s="16"/>
      <c r="AO113" s="31"/>
      <c r="AP113" s="16"/>
      <c r="AQ113" s="31"/>
      <c r="AR113" s="16"/>
      <c r="AS113" s="31"/>
      <c r="AT113" s="31"/>
      <c r="AU113" s="31"/>
      <c r="AV113" s="31"/>
      <c r="AW113" s="31"/>
      <c r="AX113" s="31"/>
      <c r="AY113" s="31"/>
      <c r="AZ113" s="31"/>
      <c r="BA113" s="16" t="s">
        <v>769</v>
      </c>
      <c r="BB113" s="16" t="s">
        <v>52</v>
      </c>
    </row>
    <row r="114" spans="1:54" ht="30" customHeight="1" x14ac:dyDescent="0.3">
      <c r="A114" s="16" t="s">
        <v>838</v>
      </c>
      <c r="B114" s="16" t="s">
        <v>836</v>
      </c>
      <c r="C114" s="16" t="s">
        <v>659</v>
      </c>
      <c r="D114" s="30" t="s">
        <v>660</v>
      </c>
      <c r="E114" s="31"/>
      <c r="F114" s="16"/>
      <c r="G114" s="31"/>
      <c r="H114" s="16"/>
      <c r="I114" s="31"/>
      <c r="J114" s="16"/>
      <c r="K114" s="31"/>
      <c r="L114" s="16"/>
      <c r="M114" s="31"/>
      <c r="N114" s="16"/>
      <c r="O114" s="31"/>
      <c r="P114" s="31"/>
      <c r="Q114" s="31"/>
      <c r="R114" s="31"/>
      <c r="S114" s="31"/>
      <c r="T114" s="31"/>
      <c r="U114" s="31"/>
      <c r="V114" s="31"/>
      <c r="W114" s="16" t="s">
        <v>837</v>
      </c>
      <c r="X114" s="16" t="s">
        <v>52</v>
      </c>
      <c r="Y114" s="2" t="s">
        <v>1297</v>
      </c>
      <c r="Z114" s="2" t="s">
        <v>52</v>
      </c>
      <c r="AA114" s="32"/>
      <c r="AB114" s="2" t="s">
        <v>52</v>
      </c>
      <c r="AE114" s="16" t="s">
        <v>838</v>
      </c>
      <c r="AF114" s="16" t="s">
        <v>836</v>
      </c>
      <c r="AG114" s="16" t="s">
        <v>659</v>
      </c>
      <c r="AH114" s="30" t="s">
        <v>660</v>
      </c>
      <c r="AI114" s="31"/>
      <c r="AJ114" s="16"/>
      <c r="AK114" s="31"/>
      <c r="AL114" s="16"/>
      <c r="AM114" s="31"/>
      <c r="AN114" s="16"/>
      <c r="AO114" s="31"/>
      <c r="AP114" s="16"/>
      <c r="AQ114" s="31"/>
      <c r="AR114" s="16"/>
      <c r="AS114" s="31"/>
      <c r="AT114" s="31"/>
      <c r="AU114" s="31"/>
      <c r="AV114" s="31"/>
      <c r="AW114" s="31"/>
      <c r="AX114" s="31"/>
      <c r="AY114" s="31"/>
      <c r="AZ114" s="31"/>
      <c r="BA114" s="16" t="s">
        <v>837</v>
      </c>
      <c r="BB114" s="16" t="s">
        <v>52</v>
      </c>
    </row>
    <row r="115" spans="1:54" ht="30" customHeight="1" x14ac:dyDescent="0.3">
      <c r="A115" s="16" t="s">
        <v>1018</v>
      </c>
      <c r="B115" s="16" t="s">
        <v>1016</v>
      </c>
      <c r="C115" s="16" t="s">
        <v>659</v>
      </c>
      <c r="D115" s="30" t="s">
        <v>660</v>
      </c>
      <c r="E115" s="31"/>
      <c r="F115" s="16"/>
      <c r="G115" s="31"/>
      <c r="H115" s="16"/>
      <c r="I115" s="31"/>
      <c r="J115" s="16"/>
      <c r="K115" s="31"/>
      <c r="L115" s="16"/>
      <c r="M115" s="31"/>
      <c r="N115" s="16"/>
      <c r="O115" s="31"/>
      <c r="P115" s="31"/>
      <c r="Q115" s="31"/>
      <c r="R115" s="31"/>
      <c r="S115" s="31"/>
      <c r="T115" s="31"/>
      <c r="U115" s="31"/>
      <c r="V115" s="31"/>
      <c r="W115" s="16" t="s">
        <v>1017</v>
      </c>
      <c r="X115" s="16" t="s">
        <v>52</v>
      </c>
      <c r="Y115" s="2" t="s">
        <v>1297</v>
      </c>
      <c r="Z115" s="2" t="s">
        <v>52</v>
      </c>
      <c r="AA115" s="32"/>
      <c r="AB115" s="2" t="s">
        <v>52</v>
      </c>
      <c r="AE115" s="16" t="s">
        <v>1018</v>
      </c>
      <c r="AF115" s="16" t="s">
        <v>1016</v>
      </c>
      <c r="AG115" s="16" t="s">
        <v>659</v>
      </c>
      <c r="AH115" s="30" t="s">
        <v>660</v>
      </c>
      <c r="AI115" s="31"/>
      <c r="AJ115" s="16"/>
      <c r="AK115" s="31"/>
      <c r="AL115" s="16"/>
      <c r="AM115" s="31"/>
      <c r="AN115" s="16"/>
      <c r="AO115" s="31"/>
      <c r="AP115" s="16"/>
      <c r="AQ115" s="31"/>
      <c r="AR115" s="16"/>
      <c r="AS115" s="31"/>
      <c r="AT115" s="31"/>
      <c r="AU115" s="31"/>
      <c r="AV115" s="31"/>
      <c r="AW115" s="31"/>
      <c r="AX115" s="31"/>
      <c r="AY115" s="31"/>
      <c r="AZ115" s="31"/>
      <c r="BA115" s="16" t="s">
        <v>1017</v>
      </c>
      <c r="BB115" s="16" t="s">
        <v>52</v>
      </c>
    </row>
    <row r="116" spans="1:54" ht="30" customHeight="1" x14ac:dyDescent="0.3">
      <c r="A116" s="16" t="s">
        <v>1099</v>
      </c>
      <c r="B116" s="16" t="s">
        <v>1097</v>
      </c>
      <c r="C116" s="16" t="s">
        <v>659</v>
      </c>
      <c r="D116" s="30" t="s">
        <v>660</v>
      </c>
      <c r="E116" s="31"/>
      <c r="F116" s="16"/>
      <c r="G116" s="31"/>
      <c r="H116" s="16"/>
      <c r="I116" s="31"/>
      <c r="J116" s="16"/>
      <c r="K116" s="31"/>
      <c r="L116" s="16"/>
      <c r="M116" s="31"/>
      <c r="N116" s="16"/>
      <c r="O116" s="31"/>
      <c r="P116" s="31"/>
      <c r="Q116" s="31"/>
      <c r="R116" s="31"/>
      <c r="S116" s="31"/>
      <c r="T116" s="31"/>
      <c r="U116" s="31"/>
      <c r="V116" s="31"/>
      <c r="W116" s="16" t="s">
        <v>1098</v>
      </c>
      <c r="X116" s="16" t="s">
        <v>52</v>
      </c>
      <c r="Y116" s="2" t="s">
        <v>1297</v>
      </c>
      <c r="Z116" s="2" t="s">
        <v>52</v>
      </c>
      <c r="AA116" s="32"/>
      <c r="AB116" s="2" t="s">
        <v>52</v>
      </c>
      <c r="AE116" s="16" t="s">
        <v>1099</v>
      </c>
      <c r="AF116" s="16" t="s">
        <v>1097</v>
      </c>
      <c r="AG116" s="16" t="s">
        <v>659</v>
      </c>
      <c r="AH116" s="30" t="s">
        <v>660</v>
      </c>
      <c r="AI116" s="31"/>
      <c r="AJ116" s="16"/>
      <c r="AK116" s="31"/>
      <c r="AL116" s="16"/>
      <c r="AM116" s="31"/>
      <c r="AN116" s="16"/>
      <c r="AO116" s="31"/>
      <c r="AP116" s="16"/>
      <c r="AQ116" s="31"/>
      <c r="AR116" s="16"/>
      <c r="AS116" s="31"/>
      <c r="AT116" s="31"/>
      <c r="AU116" s="31"/>
      <c r="AV116" s="31"/>
      <c r="AW116" s="31"/>
      <c r="AX116" s="31"/>
      <c r="AY116" s="31"/>
      <c r="AZ116" s="31"/>
      <c r="BA116" s="16" t="s">
        <v>1098</v>
      </c>
      <c r="BB116" s="16" t="s">
        <v>52</v>
      </c>
    </row>
    <row r="117" spans="1:54" ht="30" customHeight="1" x14ac:dyDescent="0.3">
      <c r="A117" s="16" t="s">
        <v>1024</v>
      </c>
      <c r="B117" s="16" t="s">
        <v>1022</v>
      </c>
      <c r="C117" s="16" t="s">
        <v>659</v>
      </c>
      <c r="D117" s="30" t="s">
        <v>660</v>
      </c>
      <c r="E117" s="31"/>
      <c r="F117" s="16"/>
      <c r="G117" s="31"/>
      <c r="H117" s="16"/>
      <c r="I117" s="31"/>
      <c r="J117" s="16"/>
      <c r="K117" s="31"/>
      <c r="L117" s="16"/>
      <c r="M117" s="31"/>
      <c r="N117" s="16"/>
      <c r="O117" s="31"/>
      <c r="P117" s="31"/>
      <c r="Q117" s="31"/>
      <c r="R117" s="31"/>
      <c r="S117" s="31"/>
      <c r="T117" s="31"/>
      <c r="U117" s="31"/>
      <c r="V117" s="31"/>
      <c r="W117" s="16" t="s">
        <v>1023</v>
      </c>
      <c r="X117" s="16" t="s">
        <v>52</v>
      </c>
      <c r="Y117" s="2" t="s">
        <v>1297</v>
      </c>
      <c r="Z117" s="2" t="s">
        <v>52</v>
      </c>
      <c r="AA117" s="32"/>
      <c r="AB117" s="2" t="s">
        <v>52</v>
      </c>
      <c r="AE117" s="16" t="s">
        <v>1024</v>
      </c>
      <c r="AF117" s="16" t="s">
        <v>1022</v>
      </c>
      <c r="AG117" s="16" t="s">
        <v>659</v>
      </c>
      <c r="AH117" s="30" t="s">
        <v>660</v>
      </c>
      <c r="AI117" s="31"/>
      <c r="AJ117" s="16"/>
      <c r="AK117" s="31"/>
      <c r="AL117" s="16"/>
      <c r="AM117" s="31"/>
      <c r="AN117" s="16"/>
      <c r="AO117" s="31"/>
      <c r="AP117" s="16"/>
      <c r="AQ117" s="31"/>
      <c r="AR117" s="16"/>
      <c r="AS117" s="31"/>
      <c r="AT117" s="31"/>
      <c r="AU117" s="31"/>
      <c r="AV117" s="31"/>
      <c r="AW117" s="31"/>
      <c r="AX117" s="31"/>
      <c r="AY117" s="31"/>
      <c r="AZ117" s="31"/>
      <c r="BA117" s="16" t="s">
        <v>1023</v>
      </c>
      <c r="BB117" s="16" t="s">
        <v>52</v>
      </c>
    </row>
    <row r="118" spans="1:54" ht="30" customHeight="1" x14ac:dyDescent="0.3">
      <c r="A118" s="16" t="s">
        <v>1021</v>
      </c>
      <c r="B118" s="16" t="s">
        <v>1019</v>
      </c>
      <c r="C118" s="16" t="s">
        <v>659</v>
      </c>
      <c r="D118" s="30" t="s">
        <v>660</v>
      </c>
      <c r="E118" s="31"/>
      <c r="F118" s="16"/>
      <c r="G118" s="31"/>
      <c r="H118" s="16"/>
      <c r="I118" s="31"/>
      <c r="J118" s="16"/>
      <c r="K118" s="31"/>
      <c r="L118" s="16"/>
      <c r="M118" s="31"/>
      <c r="N118" s="16"/>
      <c r="O118" s="31"/>
      <c r="P118" s="31"/>
      <c r="Q118" s="31"/>
      <c r="R118" s="31"/>
      <c r="S118" s="31"/>
      <c r="T118" s="31"/>
      <c r="U118" s="31"/>
      <c r="V118" s="31"/>
      <c r="W118" s="16" t="s">
        <v>1020</v>
      </c>
      <c r="X118" s="16" t="s">
        <v>52</v>
      </c>
      <c r="Y118" s="2" t="s">
        <v>1297</v>
      </c>
      <c r="Z118" s="2" t="s">
        <v>52</v>
      </c>
      <c r="AA118" s="32"/>
      <c r="AB118" s="2" t="s">
        <v>52</v>
      </c>
      <c r="AE118" s="16" t="s">
        <v>1021</v>
      </c>
      <c r="AF118" s="16" t="s">
        <v>1019</v>
      </c>
      <c r="AG118" s="16" t="s">
        <v>659</v>
      </c>
      <c r="AH118" s="30" t="s">
        <v>660</v>
      </c>
      <c r="AI118" s="31"/>
      <c r="AJ118" s="16"/>
      <c r="AK118" s="31"/>
      <c r="AL118" s="16"/>
      <c r="AM118" s="31"/>
      <c r="AN118" s="16"/>
      <c r="AO118" s="31"/>
      <c r="AP118" s="16"/>
      <c r="AQ118" s="31"/>
      <c r="AR118" s="16"/>
      <c r="AS118" s="31"/>
      <c r="AT118" s="31"/>
      <c r="AU118" s="31"/>
      <c r="AV118" s="31"/>
      <c r="AW118" s="31"/>
      <c r="AX118" s="31"/>
      <c r="AY118" s="31"/>
      <c r="AZ118" s="31"/>
      <c r="BA118" s="16" t="s">
        <v>1020</v>
      </c>
      <c r="BB118" s="16" t="s">
        <v>52</v>
      </c>
    </row>
    <row r="119" spans="1:54" ht="30" customHeight="1" x14ac:dyDescent="0.3">
      <c r="A119" s="16" t="s">
        <v>1158</v>
      </c>
      <c r="B119" s="16" t="s">
        <v>1156</v>
      </c>
      <c r="C119" s="16" t="s">
        <v>659</v>
      </c>
      <c r="D119" s="30" t="s">
        <v>660</v>
      </c>
      <c r="E119" s="31"/>
      <c r="F119" s="16"/>
      <c r="G119" s="31"/>
      <c r="H119" s="16"/>
      <c r="I119" s="31"/>
      <c r="J119" s="16"/>
      <c r="K119" s="31"/>
      <c r="L119" s="16"/>
      <c r="M119" s="31"/>
      <c r="N119" s="16"/>
      <c r="O119" s="31"/>
      <c r="P119" s="31"/>
      <c r="Q119" s="31"/>
      <c r="R119" s="31"/>
      <c r="S119" s="31"/>
      <c r="T119" s="31"/>
      <c r="U119" s="31"/>
      <c r="V119" s="31"/>
      <c r="W119" s="16" t="s">
        <v>1157</v>
      </c>
      <c r="X119" s="16" t="s">
        <v>52</v>
      </c>
      <c r="Y119" s="2" t="s">
        <v>1297</v>
      </c>
      <c r="Z119" s="2" t="s">
        <v>52</v>
      </c>
      <c r="AA119" s="32"/>
      <c r="AB119" s="2" t="s">
        <v>52</v>
      </c>
      <c r="AE119" s="16" t="s">
        <v>1158</v>
      </c>
      <c r="AF119" s="16" t="s">
        <v>1156</v>
      </c>
      <c r="AG119" s="16" t="s">
        <v>659</v>
      </c>
      <c r="AH119" s="30" t="s">
        <v>660</v>
      </c>
      <c r="AI119" s="31"/>
      <c r="AJ119" s="16"/>
      <c r="AK119" s="31"/>
      <c r="AL119" s="16"/>
      <c r="AM119" s="31"/>
      <c r="AN119" s="16"/>
      <c r="AO119" s="31"/>
      <c r="AP119" s="16"/>
      <c r="AQ119" s="31"/>
      <c r="AR119" s="16"/>
      <c r="AS119" s="31"/>
      <c r="AT119" s="31"/>
      <c r="AU119" s="31"/>
      <c r="AV119" s="31"/>
      <c r="AW119" s="31"/>
      <c r="AX119" s="31"/>
      <c r="AY119" s="31"/>
      <c r="AZ119" s="31"/>
      <c r="BA119" s="16" t="s">
        <v>1157</v>
      </c>
      <c r="BB119" s="16" t="s">
        <v>52</v>
      </c>
    </row>
    <row r="120" spans="1:54" ht="30" customHeight="1" x14ac:dyDescent="0.3">
      <c r="A120" s="16" t="s">
        <v>1121</v>
      </c>
      <c r="B120" s="16" t="s">
        <v>1118</v>
      </c>
      <c r="C120" s="16" t="s">
        <v>1119</v>
      </c>
      <c r="D120" s="30" t="s">
        <v>660</v>
      </c>
      <c r="E120" s="31"/>
      <c r="F120" s="16"/>
      <c r="G120" s="31"/>
      <c r="H120" s="16"/>
      <c r="I120" s="31"/>
      <c r="J120" s="16"/>
      <c r="K120" s="31"/>
      <c r="L120" s="16"/>
      <c r="M120" s="31"/>
      <c r="N120" s="16"/>
      <c r="O120" s="31"/>
      <c r="P120" s="31"/>
      <c r="Q120" s="31"/>
      <c r="R120" s="31"/>
      <c r="S120" s="31"/>
      <c r="T120" s="31"/>
      <c r="U120" s="31"/>
      <c r="V120" s="31"/>
      <c r="W120" s="16" t="s">
        <v>1120</v>
      </c>
      <c r="X120" s="16" t="s">
        <v>52</v>
      </c>
      <c r="Y120" s="2" t="s">
        <v>1297</v>
      </c>
      <c r="Z120" s="2" t="s">
        <v>52</v>
      </c>
      <c r="AA120" s="32"/>
      <c r="AB120" s="2" t="s">
        <v>52</v>
      </c>
      <c r="AE120" s="16" t="s">
        <v>1121</v>
      </c>
      <c r="AF120" s="16" t="s">
        <v>1118</v>
      </c>
      <c r="AG120" s="16" t="s">
        <v>1119</v>
      </c>
      <c r="AH120" s="30" t="s">
        <v>660</v>
      </c>
      <c r="AI120" s="31"/>
      <c r="AJ120" s="16"/>
      <c r="AK120" s="31"/>
      <c r="AL120" s="16"/>
      <c r="AM120" s="31"/>
      <c r="AN120" s="16"/>
      <c r="AO120" s="31"/>
      <c r="AP120" s="16"/>
      <c r="AQ120" s="31"/>
      <c r="AR120" s="16"/>
      <c r="AS120" s="31"/>
      <c r="AT120" s="31"/>
      <c r="AU120" s="31"/>
      <c r="AV120" s="31"/>
      <c r="AW120" s="31"/>
      <c r="AX120" s="31"/>
      <c r="AY120" s="31"/>
      <c r="AZ120" s="31"/>
      <c r="BA120" s="16" t="s">
        <v>1120</v>
      </c>
      <c r="BB120" s="16" t="s">
        <v>52</v>
      </c>
    </row>
    <row r="121" spans="1:54" s="37" customFormat="1" ht="30" customHeight="1" x14ac:dyDescent="0.3">
      <c r="A121" s="47" t="s">
        <v>179</v>
      </c>
      <c r="B121" s="47" t="s">
        <v>176</v>
      </c>
      <c r="C121" s="47" t="s">
        <v>177</v>
      </c>
      <c r="D121" s="48" t="s">
        <v>70</v>
      </c>
      <c r="E121" s="50"/>
      <c r="F121" s="47"/>
      <c r="G121" s="50"/>
      <c r="H121" s="47"/>
      <c r="I121" s="50"/>
      <c r="J121" s="47"/>
      <c r="K121" s="50"/>
      <c r="L121" s="47"/>
      <c r="M121" s="31"/>
      <c r="N121" s="16"/>
      <c r="O121" s="50"/>
      <c r="P121" s="50"/>
      <c r="Q121" s="50"/>
      <c r="R121" s="50"/>
      <c r="S121" s="50"/>
      <c r="T121" s="50"/>
      <c r="U121" s="50"/>
      <c r="V121" s="50"/>
      <c r="W121" s="47" t="s">
        <v>178</v>
      </c>
      <c r="X121" s="47" t="s">
        <v>1292</v>
      </c>
      <c r="Y121" s="40" t="s">
        <v>52</v>
      </c>
      <c r="Z121" s="40" t="s">
        <v>52</v>
      </c>
      <c r="AA121" s="51"/>
      <c r="AB121" s="40" t="s">
        <v>52</v>
      </c>
      <c r="AE121" s="47" t="s">
        <v>179</v>
      </c>
      <c r="AF121" s="47" t="s">
        <v>176</v>
      </c>
      <c r="AG121" s="47" t="s">
        <v>177</v>
      </c>
      <c r="AH121" s="48" t="s">
        <v>70</v>
      </c>
      <c r="AI121" s="50"/>
      <c r="AJ121" s="47"/>
      <c r="AK121" s="50"/>
      <c r="AL121" s="47"/>
      <c r="AM121" s="50"/>
      <c r="AN121" s="47"/>
      <c r="AO121" s="50"/>
      <c r="AP121" s="47"/>
      <c r="AQ121" s="50"/>
      <c r="AR121" s="47"/>
      <c r="AS121" s="50"/>
      <c r="AT121" s="50"/>
      <c r="AU121" s="50"/>
      <c r="AV121" s="50"/>
      <c r="AW121" s="50"/>
      <c r="AX121" s="50"/>
      <c r="AY121" s="50"/>
      <c r="AZ121" s="50"/>
      <c r="BA121" s="47" t="s">
        <v>178</v>
      </c>
      <c r="BB121" s="47" t="s">
        <v>1292</v>
      </c>
    </row>
    <row r="122" spans="1:54" ht="30" customHeight="1" x14ac:dyDescent="0.3">
      <c r="A122" s="16" t="s">
        <v>608</v>
      </c>
      <c r="B122" s="16" t="s">
        <v>605</v>
      </c>
      <c r="C122" s="16" t="s">
        <v>606</v>
      </c>
      <c r="D122" s="30" t="s">
        <v>458</v>
      </c>
      <c r="E122" s="31"/>
      <c r="F122" s="16"/>
      <c r="G122" s="31"/>
      <c r="H122" s="16"/>
      <c r="I122" s="31"/>
      <c r="J122" s="16"/>
      <c r="K122" s="31"/>
      <c r="L122" s="16"/>
      <c r="M122" s="31"/>
      <c r="N122" s="16"/>
      <c r="O122" s="31"/>
      <c r="P122" s="31"/>
      <c r="Q122" s="31"/>
      <c r="R122" s="31"/>
      <c r="S122" s="31"/>
      <c r="T122" s="31"/>
      <c r="U122" s="31"/>
      <c r="V122" s="31"/>
      <c r="W122" s="16" t="s">
        <v>607</v>
      </c>
      <c r="X122" s="16" t="s">
        <v>52</v>
      </c>
      <c r="Y122" s="2" t="s">
        <v>52</v>
      </c>
      <c r="Z122" s="2" t="s">
        <v>52</v>
      </c>
      <c r="AA122" s="32"/>
      <c r="AB122" s="2" t="s">
        <v>52</v>
      </c>
      <c r="AE122" s="16" t="s">
        <v>608</v>
      </c>
      <c r="AF122" s="16" t="s">
        <v>605</v>
      </c>
      <c r="AG122" s="16" t="s">
        <v>606</v>
      </c>
      <c r="AH122" s="30" t="s">
        <v>458</v>
      </c>
      <c r="AI122" s="31"/>
      <c r="AJ122" s="16"/>
      <c r="AK122" s="31"/>
      <c r="AL122" s="16"/>
      <c r="AM122" s="31"/>
      <c r="AN122" s="16"/>
      <c r="AO122" s="31"/>
      <c r="AP122" s="16"/>
      <c r="AQ122" s="31"/>
      <c r="AR122" s="16"/>
      <c r="AS122" s="31"/>
      <c r="AT122" s="31"/>
      <c r="AU122" s="31"/>
      <c r="AV122" s="31"/>
      <c r="AW122" s="31"/>
      <c r="AX122" s="31"/>
      <c r="AY122" s="31"/>
      <c r="AZ122" s="31"/>
      <c r="BA122" s="16" t="s">
        <v>607</v>
      </c>
      <c r="BB122" s="16" t="s">
        <v>52</v>
      </c>
    </row>
    <row r="123" spans="1:54" ht="30" customHeight="1" x14ac:dyDescent="0.3">
      <c r="A123" s="16" t="s">
        <v>298</v>
      </c>
      <c r="B123" s="16" t="s">
        <v>295</v>
      </c>
      <c r="C123" s="16" t="s">
        <v>296</v>
      </c>
      <c r="D123" s="30" t="s">
        <v>111</v>
      </c>
      <c r="E123" s="31"/>
      <c r="F123" s="16"/>
      <c r="G123" s="31"/>
      <c r="H123" s="16"/>
      <c r="I123" s="31"/>
      <c r="J123" s="16"/>
      <c r="K123" s="31"/>
      <c r="L123" s="16"/>
      <c r="M123" s="31"/>
      <c r="N123" s="16"/>
      <c r="O123" s="31"/>
      <c r="P123" s="31"/>
      <c r="Q123" s="31"/>
      <c r="R123" s="31"/>
      <c r="S123" s="31"/>
      <c r="T123" s="31"/>
      <c r="U123" s="31"/>
      <c r="V123" s="31"/>
      <c r="W123" s="16" t="s">
        <v>297</v>
      </c>
      <c r="X123" s="16" t="s">
        <v>52</v>
      </c>
      <c r="Y123" s="2" t="s">
        <v>52</v>
      </c>
      <c r="Z123" s="2" t="s">
        <v>52</v>
      </c>
      <c r="AA123" s="32"/>
      <c r="AB123" s="2" t="s">
        <v>52</v>
      </c>
      <c r="AE123" s="16" t="s">
        <v>298</v>
      </c>
      <c r="AF123" s="16" t="s">
        <v>295</v>
      </c>
      <c r="AG123" s="16" t="s">
        <v>296</v>
      </c>
      <c r="AH123" s="30" t="s">
        <v>111</v>
      </c>
      <c r="AI123" s="31"/>
      <c r="AJ123" s="16"/>
      <c r="AK123" s="31"/>
      <c r="AL123" s="16"/>
      <c r="AM123" s="31"/>
      <c r="AN123" s="16"/>
      <c r="AO123" s="31"/>
      <c r="AP123" s="16"/>
      <c r="AQ123" s="31"/>
      <c r="AR123" s="16"/>
      <c r="AS123" s="31"/>
      <c r="AT123" s="31"/>
      <c r="AU123" s="31"/>
      <c r="AV123" s="31"/>
      <c r="AW123" s="31"/>
      <c r="AX123" s="31"/>
      <c r="AY123" s="31"/>
      <c r="AZ123" s="31"/>
      <c r="BA123" s="16" t="s">
        <v>297</v>
      </c>
      <c r="BB123" s="16" t="s">
        <v>52</v>
      </c>
    </row>
    <row r="124" spans="1:54" ht="30" customHeight="1" x14ac:dyDescent="0.3">
      <c r="A124" s="16" t="s">
        <v>460</v>
      </c>
      <c r="B124" s="16" t="s">
        <v>457</v>
      </c>
      <c r="C124" s="16" t="s">
        <v>52</v>
      </c>
      <c r="D124" s="30" t="s">
        <v>458</v>
      </c>
      <c r="E124" s="31"/>
      <c r="F124" s="16"/>
      <c r="G124" s="31"/>
      <c r="H124" s="16"/>
      <c r="I124" s="31"/>
      <c r="J124" s="16"/>
      <c r="K124" s="31"/>
      <c r="L124" s="16"/>
      <c r="M124" s="31"/>
      <c r="N124" s="16"/>
      <c r="O124" s="31"/>
      <c r="P124" s="31"/>
      <c r="Q124" s="31"/>
      <c r="R124" s="31"/>
      <c r="S124" s="31"/>
      <c r="T124" s="31"/>
      <c r="U124" s="31"/>
      <c r="V124" s="31"/>
      <c r="W124" s="16" t="s">
        <v>459</v>
      </c>
      <c r="X124" s="16" t="s">
        <v>52</v>
      </c>
      <c r="Y124" s="2" t="s">
        <v>52</v>
      </c>
      <c r="Z124" s="2" t="s">
        <v>52</v>
      </c>
      <c r="AA124" s="32"/>
      <c r="AB124" s="2" t="s">
        <v>52</v>
      </c>
      <c r="AE124" s="16" t="s">
        <v>460</v>
      </c>
      <c r="AF124" s="16" t="s">
        <v>457</v>
      </c>
      <c r="AG124" s="16" t="s">
        <v>52</v>
      </c>
      <c r="AH124" s="30" t="s">
        <v>458</v>
      </c>
      <c r="AI124" s="31"/>
      <c r="AJ124" s="16"/>
      <c r="AK124" s="31"/>
      <c r="AL124" s="16"/>
      <c r="AM124" s="31"/>
      <c r="AN124" s="16"/>
      <c r="AO124" s="31"/>
      <c r="AP124" s="16"/>
      <c r="AQ124" s="31"/>
      <c r="AR124" s="16"/>
      <c r="AS124" s="31"/>
      <c r="AT124" s="31"/>
      <c r="AU124" s="31"/>
      <c r="AV124" s="31"/>
      <c r="AW124" s="31"/>
      <c r="AX124" s="31"/>
      <c r="AY124" s="31"/>
      <c r="AZ124" s="31"/>
      <c r="BA124" s="16" t="s">
        <v>459</v>
      </c>
      <c r="BB124" s="16" t="s">
        <v>52</v>
      </c>
    </row>
    <row r="125" spans="1:54" ht="30" customHeight="1" x14ac:dyDescent="0.3">
      <c r="A125" s="16" t="s">
        <v>612</v>
      </c>
      <c r="B125" s="16" t="s">
        <v>605</v>
      </c>
      <c r="C125" s="16" t="s">
        <v>610</v>
      </c>
      <c r="D125" s="30" t="s">
        <v>458</v>
      </c>
      <c r="E125" s="31"/>
      <c r="F125" s="16"/>
      <c r="G125" s="31"/>
      <c r="H125" s="16"/>
      <c r="I125" s="31"/>
      <c r="J125" s="16"/>
      <c r="K125" s="31"/>
      <c r="L125" s="16"/>
      <c r="M125" s="31"/>
      <c r="N125" s="16"/>
      <c r="O125" s="31"/>
      <c r="P125" s="31"/>
      <c r="Q125" s="31"/>
      <c r="R125" s="31"/>
      <c r="S125" s="31"/>
      <c r="T125" s="31"/>
      <c r="U125" s="31"/>
      <c r="V125" s="31"/>
      <c r="W125" s="16" t="s">
        <v>611</v>
      </c>
      <c r="X125" s="16" t="s">
        <v>52</v>
      </c>
      <c r="Y125" s="2" t="s">
        <v>52</v>
      </c>
      <c r="Z125" s="2" t="s">
        <v>52</v>
      </c>
      <c r="AA125" s="32"/>
      <c r="AB125" s="2" t="s">
        <v>52</v>
      </c>
      <c r="AE125" s="16" t="s">
        <v>612</v>
      </c>
      <c r="AF125" s="16" t="s">
        <v>605</v>
      </c>
      <c r="AG125" s="16" t="s">
        <v>610</v>
      </c>
      <c r="AH125" s="30" t="s">
        <v>458</v>
      </c>
      <c r="AI125" s="31"/>
      <c r="AJ125" s="16"/>
      <c r="AK125" s="31"/>
      <c r="AL125" s="16"/>
      <c r="AM125" s="31"/>
      <c r="AN125" s="16"/>
      <c r="AO125" s="31"/>
      <c r="AP125" s="16"/>
      <c r="AQ125" s="31"/>
      <c r="AR125" s="16"/>
      <c r="AS125" s="31"/>
      <c r="AT125" s="31"/>
      <c r="AU125" s="31"/>
      <c r="AV125" s="31"/>
      <c r="AW125" s="31"/>
      <c r="AX125" s="31"/>
      <c r="AY125" s="31"/>
      <c r="AZ125" s="31"/>
      <c r="BA125" s="16" t="s">
        <v>611</v>
      </c>
      <c r="BB125" s="16" t="s">
        <v>52</v>
      </c>
    </row>
  </sheetData>
  <mergeCells count="26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  <mergeCell ref="AE1:BB1"/>
    <mergeCell ref="AE2:BB2"/>
    <mergeCell ref="AE3:AE4"/>
    <mergeCell ref="AF3:AF4"/>
    <mergeCell ref="AG3:AG4"/>
    <mergeCell ref="AH3:AH4"/>
    <mergeCell ref="AI3:AS3"/>
    <mergeCell ref="AT3:AT4"/>
    <mergeCell ref="AU3:AZ3"/>
    <mergeCell ref="BA3:BA4"/>
    <mergeCell ref="BB3:BB4"/>
  </mergeCells>
  <phoneticPr fontId="1" type="noConversion"/>
  <pageMargins left="0.78740157480314965" right="0.39370078740157483" top="0.78740157480314965" bottom="0.39370078740157483" header="0.31496062992125984" footer="0.31496062992125984"/>
  <pageSetup paperSize="9" scale="3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13</vt:i4>
      </vt:variant>
    </vt:vector>
  </HeadingPairs>
  <TitlesOfParts>
    <vt:vector size="20" baseType="lpstr">
      <vt:lpstr>원가계산서(건축)</vt:lpstr>
      <vt:lpstr>공종별집계표</vt:lpstr>
      <vt:lpstr>공종별내역서</vt:lpstr>
      <vt:lpstr>일위대가목록</vt:lpstr>
      <vt:lpstr>중기단가목록</vt:lpstr>
      <vt:lpstr>중기단가산출서</vt:lpstr>
      <vt:lpstr>단가대비표</vt:lpstr>
      <vt:lpstr>공종별내역서!Print_Area</vt:lpstr>
      <vt:lpstr>공종별집계표!Print_Area</vt:lpstr>
      <vt:lpstr>단가대비표!Print_Area</vt:lpstr>
      <vt:lpstr>일위대가목록!Print_Area</vt:lpstr>
      <vt:lpstr>중기단가목록!Print_Area</vt:lpstr>
      <vt:lpstr>중기단가산출서!Print_Area</vt:lpstr>
      <vt:lpstr>공종별내역서!Print_Titles</vt:lpstr>
      <vt:lpstr>공종별집계표!Print_Titles</vt:lpstr>
      <vt:lpstr>단가대비표!Print_Titles</vt:lpstr>
      <vt:lpstr>'원가계산서(건축)'!Print_Titles</vt:lpstr>
      <vt:lpstr>일위대가목록!Print_Titles</vt:lpstr>
      <vt:lpstr>중기단가목록!Print_Titles</vt:lpstr>
      <vt:lpstr>중기단가산출서!Print_Titles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예담적산</dc:creator>
  <cp:lastModifiedBy>user</cp:lastModifiedBy>
  <cp:lastPrinted>2025-02-26T07:38:00Z</cp:lastPrinted>
  <dcterms:created xsi:type="dcterms:W3CDTF">2025-02-26T07:27:10Z</dcterms:created>
  <dcterms:modified xsi:type="dcterms:W3CDTF">2025-03-19T08:12:55Z</dcterms:modified>
</cp:coreProperties>
</file>