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download (24)\"/>
    </mc:Choice>
  </mc:AlternateContent>
  <xr:revisionPtr revIDLastSave="0" documentId="13_ncr:1_{6997A269-BFB7-4EFF-B209-04A1617CF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원가계산서" sheetId="11" r:id="rId1"/>
    <sheet name="총집계표" sheetId="10" r:id="rId2"/>
    <sheet name="공종별집계표" sheetId="9" r:id="rId3"/>
    <sheet name="공종별내역서" sheetId="8" r:id="rId4"/>
    <sheet name="공량설정_일위대가" sheetId="3" state="hidden" r:id="rId5"/>
    <sheet name=" 공사설정 " sheetId="2" state="hidden" r:id="rId6"/>
    <sheet name="Sheet1" sheetId="1" state="hidden" r:id="rId7"/>
  </sheets>
  <definedNames>
    <definedName name="_xlnm.Print_Area" localSheetId="3">공종별내역서!$A$1:$M$219</definedName>
    <definedName name="_xlnm.Print_Area" localSheetId="2">공종별집계표!$A$1:$M$26</definedName>
    <definedName name="_xlnm.Print_Area" localSheetId="0">원가계산서!$A$1:$I$37</definedName>
    <definedName name="_xlnm.Print_Area" localSheetId="1">총집계표!$A$1:$M$32</definedName>
    <definedName name="_xlnm.Print_Titles" localSheetId="3">공종별내역서!$1:$3</definedName>
    <definedName name="_xlnm.Print_Titles" localSheetId="2">공종별집계표!$1:$4</definedName>
    <definedName name="_xlnm.Print_Titles" localSheetId="1">총집계표!$1:$4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1" l="1"/>
  <c r="H33" i="11"/>
  <c r="H32" i="11"/>
  <c r="H27" i="11"/>
  <c r="K26" i="11"/>
  <c r="N26" i="11" s="1"/>
  <c r="H26" i="11" s="1"/>
  <c r="H20" i="11"/>
  <c r="K14" i="11"/>
  <c r="H7" i="11"/>
  <c r="H4" i="11"/>
  <c r="H6" i="11" s="1"/>
  <c r="H21" i="11" s="1"/>
  <c r="H12" i="11" l="1"/>
  <c r="H8" i="11"/>
  <c r="H9" i="11" s="1"/>
  <c r="H17" i="11"/>
  <c r="H16" i="11"/>
  <c r="H18" i="11" s="1"/>
  <c r="H14" i="11"/>
  <c r="H15" i="11"/>
  <c r="G8" i="10"/>
  <c r="H8" i="10"/>
  <c r="L8" i="10" s="1"/>
  <c r="G9" i="10"/>
  <c r="H9" i="10" s="1"/>
  <c r="G10" i="10"/>
  <c r="H10" i="10" s="1"/>
  <c r="G12" i="10"/>
  <c r="H12" i="10" s="1"/>
  <c r="G13" i="10"/>
  <c r="H13" i="10" s="1"/>
  <c r="G14" i="10"/>
  <c r="H14" i="10" s="1"/>
  <c r="E8" i="10"/>
  <c r="F8" i="10"/>
  <c r="E9" i="10"/>
  <c r="F9" i="10" s="1"/>
  <c r="E10" i="10"/>
  <c r="F10" i="10" s="1"/>
  <c r="E12" i="10"/>
  <c r="F12" i="10"/>
  <c r="E13" i="10"/>
  <c r="K13" i="10" s="1"/>
  <c r="F13" i="10"/>
  <c r="E14" i="10"/>
  <c r="F14" i="10" s="1"/>
  <c r="I8" i="10"/>
  <c r="J8" i="10" s="1"/>
  <c r="I9" i="10"/>
  <c r="J9" i="10" s="1"/>
  <c r="I10" i="10"/>
  <c r="J10" i="10"/>
  <c r="I12" i="10"/>
  <c r="J12" i="10" s="1"/>
  <c r="I13" i="10"/>
  <c r="J13" i="10" s="1"/>
  <c r="I14" i="10"/>
  <c r="J14" i="10" s="1"/>
  <c r="K9" i="10"/>
  <c r="K8" i="10"/>
  <c r="G14" i="9"/>
  <c r="H14" i="9" s="1"/>
  <c r="I13" i="9"/>
  <c r="J13" i="9" s="1"/>
  <c r="E13" i="9"/>
  <c r="K13" i="9" s="1"/>
  <c r="G13" i="9"/>
  <c r="H13" i="9" s="1"/>
  <c r="I9" i="9"/>
  <c r="J9" i="9" s="1"/>
  <c r="G9" i="9"/>
  <c r="H9" i="9" s="1"/>
  <c r="I8" i="9"/>
  <c r="J8" i="9" s="1"/>
  <c r="E14" i="9"/>
  <c r="F14" i="9"/>
  <c r="I14" i="9"/>
  <c r="K14" i="9" s="1"/>
  <c r="J14" i="9"/>
  <c r="E12" i="9"/>
  <c r="F12" i="9" s="1"/>
  <c r="G12" i="9"/>
  <c r="H12" i="9" s="1"/>
  <c r="I12" i="9"/>
  <c r="J12" i="9" s="1"/>
  <c r="E9" i="9"/>
  <c r="F9" i="9"/>
  <c r="I10" i="9"/>
  <c r="J10" i="9" s="1"/>
  <c r="G10" i="9"/>
  <c r="H10" i="9"/>
  <c r="G8" i="9"/>
  <c r="H8" i="9"/>
  <c r="K12" i="9"/>
  <c r="E10" i="9"/>
  <c r="K10" i="9" s="1"/>
  <c r="E8" i="9"/>
  <c r="F8" i="9" s="1"/>
  <c r="G11" i="10" l="1"/>
  <c r="H11" i="10" s="1"/>
  <c r="I11" i="10"/>
  <c r="J11" i="10" s="1"/>
  <c r="L9" i="10"/>
  <c r="K9" i="9"/>
  <c r="F13" i="9"/>
  <c r="E11" i="9" s="1"/>
  <c r="I11" i="9"/>
  <c r="J11" i="9" s="1"/>
  <c r="L13" i="10"/>
  <c r="K14" i="10"/>
  <c r="F10" i="9"/>
  <c r="L10" i="9" s="1"/>
  <c r="L12" i="10"/>
  <c r="L10" i="10"/>
  <c r="E7" i="10"/>
  <c r="L14" i="10"/>
  <c r="I7" i="10"/>
  <c r="J7" i="10" s="1"/>
  <c r="I6" i="10" s="1"/>
  <c r="J6" i="10" s="1"/>
  <c r="I5" i="10" s="1"/>
  <c r="J5" i="10" s="1"/>
  <c r="J32" i="10" s="1"/>
  <c r="G7" i="10"/>
  <c r="H7" i="10" s="1"/>
  <c r="G6" i="10" s="1"/>
  <c r="H6" i="10" s="1"/>
  <c r="G5" i="10" s="1"/>
  <c r="H5" i="10" s="1"/>
  <c r="H32" i="10" s="1"/>
  <c r="K10" i="10"/>
  <c r="E11" i="10"/>
  <c r="K12" i="10"/>
  <c r="G11" i="9"/>
  <c r="H11" i="9" s="1"/>
  <c r="L13" i="9"/>
  <c r="L8" i="9"/>
  <c r="E7" i="9"/>
  <c r="L12" i="9"/>
  <c r="L14" i="9"/>
  <c r="I7" i="9"/>
  <c r="J7" i="9" s="1"/>
  <c r="L9" i="9"/>
  <c r="G7" i="9"/>
  <c r="H7" i="9" s="1"/>
  <c r="K8" i="9"/>
  <c r="H11" i="11"/>
  <c r="H10" i="11"/>
  <c r="H19" i="11"/>
  <c r="G6" i="9" l="1"/>
  <c r="H6" i="9" s="1"/>
  <c r="G5" i="9" s="1"/>
  <c r="H5" i="9" s="1"/>
  <c r="H26" i="9" s="1"/>
  <c r="I6" i="9"/>
  <c r="J6" i="9" s="1"/>
  <c r="I5" i="9" s="1"/>
  <c r="J5" i="9" s="1"/>
  <c r="J26" i="9" s="1"/>
  <c r="K7" i="10"/>
  <c r="F7" i="10"/>
  <c r="F11" i="10"/>
  <c r="L11" i="10" s="1"/>
  <c r="K11" i="10"/>
  <c r="K11" i="9"/>
  <c r="F11" i="9"/>
  <c r="L11" i="9" s="1"/>
  <c r="F7" i="9"/>
  <c r="K7" i="9"/>
  <c r="H22" i="11"/>
  <c r="L7" i="10" l="1"/>
  <c r="E6" i="10"/>
  <c r="L7" i="9"/>
  <c r="E6" i="9"/>
  <c r="H23" i="11"/>
  <c r="H24" i="11" s="1"/>
  <c r="H25" i="11" s="1"/>
  <c r="H28" i="11" l="1"/>
  <c r="H29" i="11" s="1"/>
  <c r="H30" i="11" s="1"/>
  <c r="H36" i="11" s="1"/>
  <c r="K6" i="10"/>
  <c r="F6" i="10"/>
  <c r="K6" i="9"/>
  <c r="F6" i="9"/>
  <c r="L6" i="10" l="1"/>
  <c r="E5" i="10"/>
  <c r="L6" i="9"/>
  <c r="E5" i="9"/>
  <c r="K5" i="10" l="1"/>
  <c r="F5" i="10"/>
  <c r="F5" i="9"/>
  <c r="K5" i="9"/>
  <c r="L5" i="10" l="1"/>
  <c r="L32" i="10" s="1"/>
  <c r="F32" i="10"/>
  <c r="F26" i="9"/>
  <c r="L5" i="9"/>
  <c r="L26" i="9" s="1"/>
</calcChain>
</file>

<file path=xl/sharedStrings.xml><?xml version="1.0" encoding="utf-8"?>
<sst xmlns="http://schemas.openxmlformats.org/spreadsheetml/2006/main" count="2481" uniqueCount="732">
  <si>
    <t>공 종 별 집 계 표</t>
  </si>
  <si>
    <t>[ 경기창작캠퍼스 창작기회공간 조성사업-통신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</si>
  <si>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</si>
  <si>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</si>
  <si>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</si>
  <si>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</si>
  <si>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</si>
  <si>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</si>
  <si>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</si>
  <si>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</si>
  <si>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</si>
  <si>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</si>
  <si>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</si>
  <si>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</si>
  <si>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</si>
  <si>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</si>
  <si>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</si>
  <si>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</si>
  <si>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</si>
  <si>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</si>
  <si>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</si>
  <si>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</si>
  <si>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</si>
  <si>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</si>
  <si>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</si>
  <si>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</si>
  <si>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</si>
  <si>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</si>
  <si>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</si>
  <si>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</si>
  <si>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</si>
  <si>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</si>
  <si>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</si>
  <si>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</si>
  <si>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</si>
  <si>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</si>
  <si>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</si>
  <si>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</si>
  <si>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</si>
  <si>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</si>
  <si>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</si>
  <si>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</si>
  <si>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</si>
  <si>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</si>
  <si>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</si>
  <si>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</si>
  <si>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</si>
  <si>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</si>
  <si>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</si>
  <si>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</si>
  <si>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</si>
  <si>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경기창작캠퍼스 창작기회공간 조성사업-통신</t>
  </si>
  <si>
    <t/>
  </si>
  <si>
    <t>01</t>
  </si>
  <si>
    <t>0101  1.통신공사</t>
  </si>
  <si>
    <t>0101</t>
  </si>
  <si>
    <t>010101  1-1.레지던트-1동</t>
  </si>
  <si>
    <t>010101</t>
  </si>
  <si>
    <t>01010101  1-1-1.통합배선 설비공사</t>
  </si>
  <si>
    <t>01010101</t>
  </si>
  <si>
    <t>나사없는전선관 용융아연도금㉿</t>
  </si>
  <si>
    <t>E19</t>
  </si>
  <si>
    <t>M</t>
  </si>
  <si>
    <t>호표 1</t>
  </si>
  <si>
    <t>44A27ED58C1884A9CE06E08D335A6</t>
  </si>
  <si>
    <t>T</t>
  </si>
  <si>
    <t>F</t>
  </si>
  <si>
    <t>0101010144A27ED58C1884A9CE06E08D335A6</t>
  </si>
  <si>
    <t>E25</t>
  </si>
  <si>
    <t>호표 2</t>
  </si>
  <si>
    <t>44A27ED58C1884A9CE06E08D3364D</t>
  </si>
  <si>
    <t>0101010144A27ED58C1884A9CE06E08D3364D</t>
  </si>
  <si>
    <t>E31</t>
  </si>
  <si>
    <t>호표 3</t>
  </si>
  <si>
    <t>44A27ED58C1884A9CE06E08D33754</t>
  </si>
  <si>
    <t>0101010144A27ED58C1884A9CE06E08D33754</t>
  </si>
  <si>
    <t>1종금속제가요전선관-노출</t>
  </si>
  <si>
    <t>고장력후렉시블전선관, 16mm, 비방수</t>
  </si>
  <si>
    <t>호표 4</t>
  </si>
  <si>
    <t>44A27ED58C1884A9EAD66D6CA3372</t>
  </si>
  <si>
    <t>0101010144A27ED58C1884A9EAD66D6CA3372</t>
  </si>
  <si>
    <t>1종금속제가요전선관</t>
  </si>
  <si>
    <t>박스커넥터, 16mm, 비방수</t>
  </si>
  <si>
    <t>개</t>
  </si>
  <si>
    <t>42D7706BEF983302B4A6657543823B6B8B46F</t>
  </si>
  <si>
    <t>0101010142D7706BEF983302B4A6657543823B6B8B46F</t>
  </si>
  <si>
    <t>노말밴드㉿</t>
  </si>
  <si>
    <t>42D7706BEF983302B446DCC9B31D551D61AAC</t>
  </si>
  <si>
    <t>0101010142D7706BEF983302B446DCC9B31D551D61AAC</t>
  </si>
  <si>
    <t>42D7706BEF983302B446DCC9B31D551D61AAF</t>
  </si>
  <si>
    <t>0101010142D7706BEF983302B446DCC9B31D551D61AAF</t>
  </si>
  <si>
    <t>42D7706BEF983302B446DCC9B31D551D61AAE</t>
  </si>
  <si>
    <t>0101010142D7706BEF983302B446DCC9B31D551D61AAE</t>
  </si>
  <si>
    <t>볼트고정식이음쇠</t>
  </si>
  <si>
    <t>커플링㉿,E19</t>
  </si>
  <si>
    <t>42D7706BEF983302B446DCC9B31D551D57322</t>
  </si>
  <si>
    <t>0101010142D7706BEF983302B446DCC9B31D551D57322</t>
  </si>
  <si>
    <t>커플링㉿,E25</t>
  </si>
  <si>
    <t>42D7706BEF983302B446DCC9B31D551D57321</t>
  </si>
  <si>
    <t>0101010142D7706BEF983302B446DCC9B31D551D57321</t>
  </si>
  <si>
    <t>커플링㉿,E31</t>
  </si>
  <si>
    <t>42D7706BEF983302B446DCC9B31D551D57320</t>
  </si>
  <si>
    <t>0101010142D7706BEF983302B446DCC9B31D551D57320</t>
  </si>
  <si>
    <t>커넥터㉿,E19</t>
  </si>
  <si>
    <t>42D7706BEF983302B446DCC9B31D551D5721D</t>
  </si>
  <si>
    <t>0101010142D7706BEF983302B446DCC9B31D551D5721D</t>
  </si>
  <si>
    <t>커넥터㉿,E25</t>
  </si>
  <si>
    <t>42D7706BEF983302B446DCC9B31D551D5721E</t>
  </si>
  <si>
    <t>0101010142D7706BEF983302B446DCC9B31D551D5721E</t>
  </si>
  <si>
    <t>커넥터㉿,E31</t>
  </si>
  <si>
    <t>42D7706BEF983302B446DCC9B31D551D5721F</t>
  </si>
  <si>
    <t>0101010142D7706BEF983302B446DCC9B31D551D5721F</t>
  </si>
  <si>
    <t>강재전선관용부품</t>
  </si>
  <si>
    <t>새들, 16C</t>
  </si>
  <si>
    <t>42D7706BEF983302B446DDD0A33AAD34434BA</t>
  </si>
  <si>
    <t>0101010142D7706BEF983302B446DDD0A33AAD34434BA</t>
  </si>
  <si>
    <t>스위치박스-매입</t>
  </si>
  <si>
    <t>2개용, 54mm</t>
  </si>
  <si>
    <t>호표 5</t>
  </si>
  <si>
    <t>44A27ED58FE8CE8049E60F7FA350C</t>
  </si>
  <si>
    <t>0101010144A27ED58FE8CE8049E60F7FA350C</t>
  </si>
  <si>
    <t>아웃렛박스,커버</t>
  </si>
  <si>
    <t>2개용S/W, 평</t>
  </si>
  <si>
    <t>42D7706BEE88A14345F6E4667348178054853</t>
  </si>
  <si>
    <t>0101010142D7706BEE88A14345F6E4667348178054853</t>
  </si>
  <si>
    <t>노출스위치박스(1개용)</t>
  </si>
  <si>
    <t>16mm, 1방출</t>
  </si>
  <si>
    <t>호표 6</t>
  </si>
  <si>
    <t>44A27ED4E758CD673B36C82B73A0D</t>
  </si>
  <si>
    <t>0101010144A27ED4E758CD673B36C82B73A0D</t>
  </si>
  <si>
    <t>풀박스,천정노출</t>
  </si>
  <si>
    <t>150*150*100mm</t>
  </si>
  <si>
    <t>호표 7</t>
  </si>
  <si>
    <t>44A27ED58EC86E6B4536051733E04</t>
  </si>
  <si>
    <t>0101010144A27ED58EC86E6B4536051733E04</t>
  </si>
  <si>
    <t>저독성난연케이블,3열동시</t>
  </si>
  <si>
    <t>HFIX, 4㎟</t>
  </si>
  <si>
    <t>호표 8</t>
  </si>
  <si>
    <t>45B8757A2B28C0F72A26926C33DF1</t>
  </si>
  <si>
    <t>0101010145B8757A2B28C0F72A26926C33DF1</t>
  </si>
  <si>
    <t>접지용전선(F-GV)-관내</t>
  </si>
  <si>
    <t>0.6/1kV, 6㎟</t>
  </si>
  <si>
    <t>호표 9</t>
  </si>
  <si>
    <t>45B87F7D55589420F286350963B0A</t>
  </si>
  <si>
    <t>0101010145B87F7D55589420F286350963B0A</t>
  </si>
  <si>
    <t>0.6/1kV, 70㎟</t>
  </si>
  <si>
    <t>호표 10</t>
  </si>
  <si>
    <t>44A2769FC9C8A09884360CAC23342</t>
  </si>
  <si>
    <t>0101010144A2769FC9C8A09884360CAC23342</t>
  </si>
  <si>
    <t>광케이블 포설,옥외</t>
  </si>
  <si>
    <t>SM-4C</t>
  </si>
  <si>
    <t>호표 11</t>
  </si>
  <si>
    <t>45B875787F78EC0C6306F18F8301C</t>
  </si>
  <si>
    <t>0101010145B875787F78EC0C6306F18F8301C</t>
  </si>
  <si>
    <t>UTP케이블</t>
  </si>
  <si>
    <t>UTP Cat.6, 4P</t>
  </si>
  <si>
    <t>호표 12</t>
  </si>
  <si>
    <t>44A27953F0480B23336603BF83B73</t>
  </si>
  <si>
    <t>0101010144A27953F0480B23336603BF83B73</t>
  </si>
  <si>
    <t>UTP케이블,3열동시</t>
  </si>
  <si>
    <t>호표 13</t>
  </si>
  <si>
    <t>44A27953F0480B23336603BF838BF</t>
  </si>
  <si>
    <t>0101010144A27953F0480B23336603BF838BF</t>
  </si>
  <si>
    <t>UTP케이블,4열동시</t>
  </si>
  <si>
    <t>호표 14</t>
  </si>
  <si>
    <t>44A27953F0480B23336603BF838BC</t>
  </si>
  <si>
    <t>0101010144A27953F0480B23336603BF838BC</t>
  </si>
  <si>
    <t>접지단자</t>
  </si>
  <si>
    <t>압착단자, 70㎟</t>
  </si>
  <si>
    <t>호표 15</t>
  </si>
  <si>
    <t>45B8757A2C38361B2406BED9634D0</t>
  </si>
  <si>
    <t>0101010145B8757A2C38361B2406BED9634D0</t>
  </si>
  <si>
    <t>모듈라잭</t>
  </si>
  <si>
    <t>MODULAR 8P 1구</t>
  </si>
  <si>
    <t>호표 16</t>
  </si>
  <si>
    <t>45B875787E587315B4F6100FF3E12</t>
  </si>
  <si>
    <t>0101010145B875787E587315B4F6100FF3E12</t>
  </si>
  <si>
    <t>콘센트 설치(노출접지)</t>
  </si>
  <si>
    <t>둥근형, 15A 250V, 1구</t>
  </si>
  <si>
    <t>호표 17</t>
  </si>
  <si>
    <t>45B8757A2008234B5D86FEC233907</t>
  </si>
  <si>
    <t>0101010145B8757A2008234B5D86FEC233907</t>
  </si>
  <si>
    <t>전선관지지행거(단독)</t>
  </si>
  <si>
    <t>16 C</t>
  </si>
  <si>
    <t>개소</t>
  </si>
  <si>
    <t>호표 18</t>
  </si>
  <si>
    <t>45B8757A28588A796DF6846A1383C</t>
  </si>
  <si>
    <t>0101010145B8757A28588A796DF6846A1383C</t>
  </si>
  <si>
    <t>22 C</t>
  </si>
  <si>
    <t>호표 19</t>
  </si>
  <si>
    <t>45B8757A28588A796DF6846A13BF1</t>
  </si>
  <si>
    <t>0101010145B8757A28588A796DF6846A13BF1</t>
  </si>
  <si>
    <t>28 C</t>
  </si>
  <si>
    <t>호표 20</t>
  </si>
  <si>
    <t>45B8757A28588A796DF6846A13AEA</t>
  </si>
  <si>
    <t>0101010145B8757A28588A796DF6846A13AEA</t>
  </si>
  <si>
    <t>전선관지지대(벽체or바닥)</t>
  </si>
  <si>
    <t>호표 21</t>
  </si>
  <si>
    <t>45B8757A28588A796DD6D795C3381</t>
  </si>
  <si>
    <t>0101010145B8757A28588A796DD6D795C3381</t>
  </si>
  <si>
    <t>호표 22</t>
  </si>
  <si>
    <t>45B8757A28588A796DD6D795C3382</t>
  </si>
  <si>
    <t>0101010145B8757A28588A796DD6D795C3382</t>
  </si>
  <si>
    <t>호표 23</t>
  </si>
  <si>
    <t>45B8757A28588A796DD6D795C3383</t>
  </si>
  <si>
    <t>0101010145B8757A28588A796DD6D795C3383</t>
  </si>
  <si>
    <t>IDF-6-B1</t>
  </si>
  <si>
    <t>면</t>
  </si>
  <si>
    <t>호표 24</t>
  </si>
  <si>
    <t>45B97481FFF840E43B766AE7F357B</t>
  </si>
  <si>
    <t>0101010145B97481FFF840E43B766AE7F357B</t>
  </si>
  <si>
    <t>[ 합           계 ]</t>
  </si>
  <si>
    <t>TOTAL</t>
  </si>
  <si>
    <t>01010102  1-1-2.CATV 설비공사</t>
  </si>
  <si>
    <t>01010102</t>
  </si>
  <si>
    <t>TV수구</t>
  </si>
  <si>
    <t>TV 유니트,단말용</t>
  </si>
  <si>
    <t>호표 25</t>
  </si>
  <si>
    <t>45B875787E587315B4F6100FF3AB6</t>
  </si>
  <si>
    <t>0101010245B875787E587315B4F6100FF3AB6</t>
  </si>
  <si>
    <t>4각, 평형</t>
  </si>
  <si>
    <t>42D7706BEE88A14345F6E4667348178054859</t>
  </si>
  <si>
    <t>0101010242D7706BEE88A14345F6E4667348178054859</t>
  </si>
  <si>
    <t>01010103  1-1-3.철거공사</t>
  </si>
  <si>
    <t>01010103</t>
  </si>
  <si>
    <t>호표 26</t>
  </si>
  <si>
    <t>44A27953F0480B23336603BF83B72</t>
  </si>
  <si>
    <t>0101010344A27953F0480B23336603BF83B72</t>
  </si>
  <si>
    <t>UTP케이블,2열동시</t>
  </si>
  <si>
    <t>호표 27</t>
  </si>
  <si>
    <t>44A27953F0480B23336603BF836F7</t>
  </si>
  <si>
    <t>0101010344A27953F0480B23336603BF836F7</t>
  </si>
  <si>
    <t>호표 28</t>
  </si>
  <si>
    <t>44A27953F0480B23336603BF836F6</t>
  </si>
  <si>
    <t>0101010344A27953F0480B23336603BF836F6</t>
  </si>
  <si>
    <t>호표 29</t>
  </si>
  <si>
    <t>45B875787E587315B4F6100FF3E1B</t>
  </si>
  <si>
    <t>0101010345B875787E587315B4F6100FF3E1B</t>
  </si>
  <si>
    <t>호표 30</t>
  </si>
  <si>
    <t>45B875787E587315B4F6100FF3ABF</t>
  </si>
  <si>
    <t>0101010345B875787E587315B4F6100FF3ABF</t>
  </si>
  <si>
    <t>010102  1-2.컨버전스-2동</t>
  </si>
  <si>
    <t>010102</t>
  </si>
  <si>
    <t>01010201  1-2-1.통합배선 설비공사</t>
  </si>
  <si>
    <t>01010201</t>
  </si>
  <si>
    <t>0101020144A27ED58C1884A9CE06E08D335A6</t>
  </si>
  <si>
    <t>0101020144A27ED58C1884A9CE06E08D3364D</t>
  </si>
  <si>
    <t>0101020144A27ED58C1884A9CE06E08D33754</t>
  </si>
  <si>
    <t>합성수지제가요전선관</t>
  </si>
  <si>
    <t>난연성, 16mm</t>
  </si>
  <si>
    <t>호표 31</t>
  </si>
  <si>
    <t>44A27ED58C1884A980761EDFE3ED7</t>
  </si>
  <si>
    <t>0101020144A27ED58C1884A980761EDFE3ED7</t>
  </si>
  <si>
    <t>난연성, 22mm</t>
  </si>
  <si>
    <t>호표 32</t>
  </si>
  <si>
    <t>44A27ED58C1884A980761EDFE3FFE</t>
  </si>
  <si>
    <t>0101020144A27ED58C1884A980761EDFE3FFE</t>
  </si>
  <si>
    <t>0101020144A27ED58C1884A9EAD66D6CA3372</t>
  </si>
  <si>
    <t>고장력후렉시블전선관, 22mm, 비방수</t>
  </si>
  <si>
    <t>호표 33</t>
  </si>
  <si>
    <t>44A27ED58C1884A9EAD66D6CA3373</t>
  </si>
  <si>
    <t>0101020144A27ED58C1884A9EAD66D6CA3373</t>
  </si>
  <si>
    <t>고장력후렉시블전선관, 28mm, 비방수</t>
  </si>
  <si>
    <t>호표 34</t>
  </si>
  <si>
    <t>44A27ED58C1884A9EAD66D6CA3370</t>
  </si>
  <si>
    <t>0101020144A27ED58C1884A9EAD66D6CA3370</t>
  </si>
  <si>
    <t>0101020142D7706BEF983302B4A6657543823B6B8B46F</t>
  </si>
  <si>
    <t>박스커넥터, 22mm, 비방수</t>
  </si>
  <si>
    <t>42D7706BEF983302B4A6657543823B6B8B46E</t>
  </si>
  <si>
    <t>0101020142D7706BEF983302B4A6657543823B6B8B46E</t>
  </si>
  <si>
    <t>박스커넥터, 28mm, 비방수</t>
  </si>
  <si>
    <t>42D7706BEF983302B4A6657543823B6B8B46D</t>
  </si>
  <si>
    <t>0101020142D7706BEF983302B4A6657543823B6B8B46D</t>
  </si>
  <si>
    <t>0101020142D7706BEF983302B446DCC9B31D551D61AAC</t>
  </si>
  <si>
    <t>0101020142D7706BEF983302B446DCC9B31D551D61AAF</t>
  </si>
  <si>
    <t>0101020142D7706BEF983302B446DCC9B31D551D61AAE</t>
  </si>
  <si>
    <t>0101020142D7706BEF983302B446DCC9B31D551D57322</t>
  </si>
  <si>
    <t>0101020142D7706BEF983302B446DCC9B31D551D57321</t>
  </si>
  <si>
    <t>0101020142D7706BEF983302B446DCC9B31D551D57320</t>
  </si>
  <si>
    <t>0101020142D7706BEF983302B446DCC9B31D551D5721D</t>
  </si>
  <si>
    <t>0101020142D7706BEF983302B446DCC9B31D551D5721E</t>
  </si>
  <si>
    <t>0101020142D7706BEF983302B446DCC9B31D551D5721F</t>
  </si>
  <si>
    <t>파이프크램프, 16C</t>
  </si>
  <si>
    <t>42D7706BEF983302B446DEF743CEBFA5E9832</t>
  </si>
  <si>
    <t>0101020142D7706BEF983302B446DEF743CEBFA5E9832</t>
  </si>
  <si>
    <t>파이프크램프, 22C</t>
  </si>
  <si>
    <t>42D7706BEF983302B446DEF743CEBFA5E9833</t>
  </si>
  <si>
    <t>0101020142D7706BEF983302B446DEF743CEBFA5E9833</t>
  </si>
  <si>
    <t>파이프크램프, 28C</t>
  </si>
  <si>
    <t>42D7706BEF983302B446DEF743CEBFA5E9830</t>
  </si>
  <si>
    <t>0101020142D7706BEF983302B446DEF743CEBFA5E9830</t>
  </si>
  <si>
    <t>0101020142D7706BEF983302B446DDD0A33AAD34434BA</t>
  </si>
  <si>
    <t>아우트렛박스-매입</t>
  </si>
  <si>
    <t>8각, 54mm</t>
  </si>
  <si>
    <t>호표 35</t>
  </si>
  <si>
    <t>44A27ED58FE8CE8049E60F7FA3191</t>
  </si>
  <si>
    <t>0101020144A27ED58FE8CE8049E60F7FA3191</t>
  </si>
  <si>
    <t>8각, 평형</t>
  </si>
  <si>
    <t>42D7706BEE88A14345F6E466734817805485A</t>
  </si>
  <si>
    <t>0101020142D7706BEE88A14345F6E466734817805485A</t>
  </si>
  <si>
    <t>1개용, 54mm</t>
  </si>
  <si>
    <t>호표 36</t>
  </si>
  <si>
    <t>44A27ED58FE8CE8049E60F7FA3465</t>
  </si>
  <si>
    <t>0101020144A27ED58FE8CE8049E60F7FA3465</t>
  </si>
  <si>
    <t>0101020144A27ED58FE8CE8049E60F7FA350C</t>
  </si>
  <si>
    <t>0101020142D7706BEE88A14345F6E4667348178054853</t>
  </si>
  <si>
    <t>0101020144A27ED4E758CD673B36C82B73A0D</t>
  </si>
  <si>
    <t>22mm, 1방출</t>
  </si>
  <si>
    <t>호표 37</t>
  </si>
  <si>
    <t>44A27ED4E758CD673B36C82B73A0F</t>
  </si>
  <si>
    <t>0101020144A27ED4E758CD673B36C82B73A0F</t>
  </si>
  <si>
    <t>Joint Box</t>
  </si>
  <si>
    <t>100*100*50mm</t>
  </si>
  <si>
    <t>호표 38</t>
  </si>
  <si>
    <t>44A27ED58FE8CE805A56609683ACC</t>
  </si>
  <si>
    <t>0101020144A27ED58FE8CE805A56609683ACC</t>
  </si>
  <si>
    <t>0101020144A27ED58EC86E6B4536051733E04</t>
  </si>
  <si>
    <t>300*300*200mm</t>
  </si>
  <si>
    <t>호표 39</t>
  </si>
  <si>
    <t>44A27ED58EC86E6B4536051733F2F</t>
  </si>
  <si>
    <t>0101020144A27ED58EC86E6B4536051733F2F</t>
  </si>
  <si>
    <t>하이텍케이블트레이-STRAIGHT</t>
  </si>
  <si>
    <t>200*100*1.2t,W/Cover</t>
  </si>
  <si>
    <t>호표 40</t>
  </si>
  <si>
    <t>44A27ED589484EC20BD6C40C23C89</t>
  </si>
  <si>
    <t>0101020144A27ED589484EC20BD6C40C23C89</t>
  </si>
  <si>
    <t>하이텍케이블트레이부속품</t>
  </si>
  <si>
    <t>H.ELBOW 200x100</t>
  </si>
  <si>
    <t>EA</t>
  </si>
  <si>
    <t>호표 41</t>
  </si>
  <si>
    <t>45B8757878C8F93E3D96B8E0830BF</t>
  </si>
  <si>
    <t>0101020145B8757878C8F93E3D96B8E0830BF</t>
  </si>
  <si>
    <t>V.ELBOW 200x100</t>
  </si>
  <si>
    <t>호표 42</t>
  </si>
  <si>
    <t>45B8757878C8F93E3D96B8EF03F28</t>
  </si>
  <si>
    <t>0101020145B8757878C8F93E3D96B8EF03F28</t>
  </si>
  <si>
    <t>분체도장, JOINER SET, W200*100H</t>
  </si>
  <si>
    <t>SET</t>
  </si>
  <si>
    <t>42D7706BEF983302B486B8A073A9413BEFAFA</t>
  </si>
  <si>
    <t>0101020142D7706BEF983302B486B8A073A9413BEFAFA</t>
  </si>
  <si>
    <t>Shank bolt and nut, 아연도</t>
  </si>
  <si>
    <t>42D7706BEF983302B49643EE83139AE282509</t>
  </si>
  <si>
    <t>0101020142D7706BEF983302B49643EE83139AE282509</t>
  </si>
  <si>
    <t>BONDING JUMPER FUSE 25*1.5t</t>
  </si>
  <si>
    <t>42D7706BEF983302B456E5E9032555897D03C</t>
  </si>
  <si>
    <t>0101020142D7706BEF983302B456E5E9032555897D03C</t>
  </si>
  <si>
    <t>Hold down clamp, 아연도</t>
  </si>
  <si>
    <t>42D7706BEF983302B49643EE83139AE28250C</t>
  </si>
  <si>
    <t>0101020142D7706BEF983302B49643EE83139AE28250C</t>
  </si>
  <si>
    <t>찬넬스프링너트, 아연도</t>
  </si>
  <si>
    <t>42D7706BEF983302B49643EE83139AE28250F</t>
  </si>
  <si>
    <t>0101020142D7706BEF983302B49643EE83139AE28250F</t>
  </si>
  <si>
    <t>케이블트레이지지대</t>
  </si>
  <si>
    <t>W200</t>
  </si>
  <si>
    <t>호표 43</t>
  </si>
  <si>
    <t>45B8757A2DD8AA858FE631AD4386F</t>
  </si>
  <si>
    <t>0101020145B8757A2DD8AA858FE631AD4386F</t>
  </si>
  <si>
    <t>트레이,덕트지지대(벽체or바닥)</t>
  </si>
  <si>
    <t>호표 44</t>
  </si>
  <si>
    <t>45B8757A2DD8AA858FE631AD43973</t>
  </si>
  <si>
    <t>0101020145B8757A2DD8AA858FE631AD43973</t>
  </si>
  <si>
    <t>방화처리</t>
  </si>
  <si>
    <t>W200*H100</t>
  </si>
  <si>
    <t>호표 45</t>
  </si>
  <si>
    <t>45B8757A2DD8AA858FE631AD43DD4</t>
  </si>
  <si>
    <t>0101020145B8757A2DD8AA858FE631AD43DD4</t>
  </si>
  <si>
    <t>덕트설치용 구멍뚫기(손)-Con,c</t>
  </si>
  <si>
    <t>두께 15cm 이하 0.1㎟</t>
  </si>
  <si>
    <t>호표 46</t>
  </si>
  <si>
    <t>45B8750907F8F06D9896B65C73537</t>
  </si>
  <si>
    <t>0101020145B8750907F8F06D9896B65C73537</t>
  </si>
  <si>
    <t>0101020145B87F7D55589420F286350963B0A</t>
  </si>
  <si>
    <t>광케이블 포설</t>
  </si>
  <si>
    <t>호표 47</t>
  </si>
  <si>
    <t>45B875787F78EC0C6306F18F83018</t>
  </si>
  <si>
    <t>0101020145B875787F78EC0C6306F18F83018</t>
  </si>
  <si>
    <t>0101020144A27953F0480B23336603BF83B73</t>
  </si>
  <si>
    <t>호표 48</t>
  </si>
  <si>
    <t>44A27953F0480B23336603BF838BE</t>
  </si>
  <si>
    <t>0101020144A27953F0480B23336603BF838BE</t>
  </si>
  <si>
    <t>0101020144A27953F0480B23336603BF838BC</t>
  </si>
  <si>
    <t>UTP케이블,6열동시</t>
  </si>
  <si>
    <t>호표 49</t>
  </si>
  <si>
    <t>44A27953F0480B23336603BF838BA</t>
  </si>
  <si>
    <t>0101020144A27953F0480B23336603BF838BA</t>
  </si>
  <si>
    <t>UTP케이블,7열동시</t>
  </si>
  <si>
    <t>호표 50</t>
  </si>
  <si>
    <t>44A27953F0480B23336603BF838BB</t>
  </si>
  <si>
    <t>0101020144A27953F0480B23336603BF838BB</t>
  </si>
  <si>
    <t>0101020145B875787E587315B4F6100FF3E12</t>
  </si>
  <si>
    <t>MODULAR 8P 2구</t>
  </si>
  <si>
    <t>호표 51</t>
  </si>
  <si>
    <t>45B875787E587315B4F6100FF3E13</t>
  </si>
  <si>
    <t>0101020145B875787E587315B4F6100FF3E13</t>
  </si>
  <si>
    <t>MODULAR 8P 4구</t>
  </si>
  <si>
    <t>호표 52</t>
  </si>
  <si>
    <t>45B875787E587315B4F6100FF3E11</t>
  </si>
  <si>
    <t>0101020145B875787E587315B4F6100FF3E11</t>
  </si>
  <si>
    <t>0101020145B8757A28588A796DD6D795C3381</t>
  </si>
  <si>
    <t>0101020145B8757A28588A796DD6D795C3382</t>
  </si>
  <si>
    <t>전선관지지행거(천장)</t>
  </si>
  <si>
    <t>W:200</t>
  </si>
  <si>
    <t>호표 53</t>
  </si>
  <si>
    <t>45B8757A28588A796DC6306C2349F</t>
  </si>
  <si>
    <t>0101020145B8757A28588A796DC6306C2349F</t>
  </si>
  <si>
    <t>전선관지지대(벽체)</t>
  </si>
  <si>
    <t>호표 54</t>
  </si>
  <si>
    <t>45B8757A28588A796DD6D795C31D3</t>
  </si>
  <si>
    <t>0101020145B8757A28588A796DD6D795C31D3</t>
  </si>
  <si>
    <t>MDF</t>
  </si>
  <si>
    <t>호표 55</t>
  </si>
  <si>
    <t>45B97481FFF840E43B766AE7F3453</t>
  </si>
  <si>
    <t>0101020145B97481FFF840E43B766AE7F3453</t>
  </si>
  <si>
    <t>2-IDF-2</t>
  </si>
  <si>
    <t>호표 56</t>
  </si>
  <si>
    <t>45B97481FFF840E43B766AE7F345C</t>
  </si>
  <si>
    <t>0101020145B97481FFF840E43B766AE7F345C</t>
  </si>
  <si>
    <t>2-IDF-3</t>
  </si>
  <si>
    <t>호표 57</t>
  </si>
  <si>
    <t>45B97481FFF840E43B766AE7F345D</t>
  </si>
  <si>
    <t>0101020145B97481FFF840E43B766AE7F345D</t>
  </si>
  <si>
    <t>01010202  1-2-2.CATV 설비공사</t>
  </si>
  <si>
    <t>01010202</t>
  </si>
  <si>
    <t>0101020245B875787E587315B4F6100FF3AB6</t>
  </si>
  <si>
    <t>01010203  1-2-3.철거공사</t>
  </si>
  <si>
    <t>01010203</t>
  </si>
  <si>
    <t>0.6/1kV, 4㎟</t>
  </si>
  <si>
    <t>호표 58</t>
  </si>
  <si>
    <t>44A2769FC9C8A09884360CAC238C5</t>
  </si>
  <si>
    <t>0101020344A2769FC9C8A09884360CAC238C5</t>
  </si>
  <si>
    <t>0.6/1kV, 10㎟</t>
  </si>
  <si>
    <t>호표 59</t>
  </si>
  <si>
    <t>44A2769FC9C8A09884360CAC23E6D</t>
  </si>
  <si>
    <t>0101020344A2769FC9C8A09884360CAC23E6D</t>
  </si>
  <si>
    <t>UTP케이블,5열동시,옥외</t>
  </si>
  <si>
    <t>UTP Cat.5E, 25P</t>
  </si>
  <si>
    <t>호표 60</t>
  </si>
  <si>
    <t>44A27953F0480B23336603BF836F9</t>
  </si>
  <si>
    <t>0101020344A27953F0480B23336603BF836F9</t>
  </si>
  <si>
    <t>0101020345B875787E587315B4F6100FF3E1B</t>
  </si>
  <si>
    <t>0101020345B875787E587315B4F6100FF3ABF</t>
  </si>
  <si>
    <t>T-1-3</t>
  </si>
  <si>
    <t>50P</t>
  </si>
  <si>
    <t>대</t>
  </si>
  <si>
    <t>호표 61</t>
  </si>
  <si>
    <t>45B875787E587315B4F6100FF3300</t>
  </si>
  <si>
    <t>0101020345B875787E587315B4F6100FF3300</t>
  </si>
  <si>
    <t>T-1-2</t>
  </si>
  <si>
    <t>60P</t>
  </si>
  <si>
    <t>호표 62</t>
  </si>
  <si>
    <t>45B875787E587315B4F6100FF3301</t>
  </si>
  <si>
    <t>0101020345B875787E587315B4F6100FF3301</t>
  </si>
  <si>
    <t>T-1-1</t>
  </si>
  <si>
    <t>200P</t>
  </si>
  <si>
    <t>호표 63</t>
  </si>
  <si>
    <t>45B875787E587315B4F6100FF3263</t>
  </si>
  <si>
    <t>0101020345B875787E587315B4F6100FF3263</t>
  </si>
  <si>
    <t>일위대가</t>
  </si>
  <si>
    <t>44A27ED58C1884A9CE06E08D335A6452973328108B4A49B76E46BA3F2ACE8E810D</t>
  </si>
  <si>
    <t>44A27ED58C1884A9CE06E08D3364D452973328108B4A49B76E46BA3F2ACE8E810D</t>
  </si>
  <si>
    <t>44A27ED58C1884A9CE06E08D33754452973328108B4A49B76E46BA3F2ACE8E810D</t>
  </si>
  <si>
    <t>44A27ED58C1884A9EAD66D6CA3372452973328108B4A49B76E46BA3F2ACE8E810D</t>
  </si>
  <si>
    <t>44A27ED58FE8CE8049E60F7FA350C452973328108B4A49B76E46BA3F2ACE8E810D</t>
  </si>
  <si>
    <t>44A27ED4E758CD673B36C82B73A0D452973328108B4A49B76E46BA3F2ACE8E810D</t>
  </si>
  <si>
    <t>44A27ED58EC86E6B4536051733E04452973328108B4A49B76E46BA3F2ACE8E810D</t>
  </si>
  <si>
    <t>45B8757A2B28C0F72A26926C33DF1452973328108B4A49B76E46BA3F2ACE8E810D</t>
  </si>
  <si>
    <t>45B87F7D55589420F286350963B0A452973328108B4A49B76E46BA3F2ACE8E810D</t>
  </si>
  <si>
    <t>44A2769FC9C8A09884360CAC23342452973328108B4A49B76E46BA3F2ACE8E810D</t>
  </si>
  <si>
    <t>45B875787F78EC0C6306F18F8301C452973328108B4A49B76E46BA3F2ACE8E8942</t>
  </si>
  <si>
    <t>45B875787F78EC0C6306F18F8301C452973328108B4A49B462FDFA3C09C524C2DB</t>
  </si>
  <si>
    <t>44A27953F0480B23336603BF83B73452973328108B4A49B76E46BA3F2ACE8E8102</t>
  </si>
  <si>
    <t>44A27953F0480B23336603BF838BF452973328108B4A49B76E46BA3F2ACE8E8102</t>
  </si>
  <si>
    <t>44A27953F0480B23336603BF838BC452973328108B4A49B76E46BA3F2ACE8E8102</t>
  </si>
  <si>
    <t>45B8757A2C38361B2406BED9634D0452973328108B4A49B76E46BA3F2ACE8E8103</t>
  </si>
  <si>
    <t>45B875787E587315B4F6100FF3E12452973328108B4A49B76E46BA3F2ACE8E810D</t>
  </si>
  <si>
    <t>45B8757A2008234B5D86FEC233907452973328108B4A49B76E46BA3F2ACE8E810D</t>
  </si>
  <si>
    <t>45B8757A28588A796DF6846A1383C452973328108B4A49B76E46BA3F2ACE8E810D</t>
  </si>
  <si>
    <t>45B8757A28588A796DF6846A13BF1452973328108B4A49B76E46BA3F2ACE8E810D</t>
  </si>
  <si>
    <t>45B8757A28588A796DF6846A13AEA452973328108B4A49B76E46BA3F2ACE8E810D</t>
  </si>
  <si>
    <t>45B8757A28588A796DD6D795C3381452973328108B4A49B76E46BA3F2ACE8E810D</t>
  </si>
  <si>
    <t>45B8757A28588A796DD6D795C3382452973328108B4A49B76E46BA3F2ACE8E810D</t>
  </si>
  <si>
    <t>45B8757A28588A796DD6D795C3383452973328108B4A49B76E46BA3F2ACE8E810D</t>
  </si>
  <si>
    <t>45B97481FFF840E43B766AE7F357B452973328108B4A49B76E46BA3F2ACE8E8943</t>
  </si>
  <si>
    <t>45B97481FFF840E43B766AE7F357B452973328108B4A49B76E46BA3F2ACE8E810C</t>
  </si>
  <si>
    <t>45B97481FFF840E43B766AE7F357B452973328108B4A49B462FDFA3C09C524C2DA</t>
  </si>
  <si>
    <t>45B97481FFF840E43B766AE7F357B452973328108B4A49B462FDFA3C09C524C2DD</t>
  </si>
  <si>
    <t>45B875787E587315B4F6100FF3AB6452973328108B4A49B76E46BA3F2ACE8E810D</t>
  </si>
  <si>
    <t>44A27953F0480B23336603BF83B72452973328108B4A49B76E46BA3F2ACE8E8102</t>
  </si>
  <si>
    <t>44A27953F0480B23336603BF836F7452973328108B4A49B76E46BA3F2ACE8E8102</t>
  </si>
  <si>
    <t>44A27953F0480B23336603BF836F6452973328108B4A49B76E46BA3F2ACE8E8102</t>
  </si>
  <si>
    <t>45B875787E587315B4F6100FF3E1B452973328108B4A49B76E46BA3F2ACE8E810D</t>
  </si>
  <si>
    <t>45B875787E587315B4F6100FF3ABF452973328108B4A49B76E46BA3F2ACE8E810D</t>
  </si>
  <si>
    <t>44A27ED58C1884A980761EDFE3ED7452973328108B4A49B76E46BA3F2ACE8E810D</t>
  </si>
  <si>
    <t>44A27ED58C1884A980761EDFE3FFE452973328108B4A49B76E46BA3F2ACE8E810D</t>
  </si>
  <si>
    <t>44A27ED58C1884A9EAD66D6CA3373452973328108B4A49B76E46BA3F2ACE8E810D</t>
  </si>
  <si>
    <t>44A27ED58C1884A9EAD66D6CA3370452973328108B4A49B76E46BA3F2ACE8E810D</t>
  </si>
  <si>
    <t>44A27ED58FE8CE8049E60F7FA3191452973328108B4A49B76E46BA3F2ACE8E810D</t>
  </si>
  <si>
    <t>44A27ED58FE8CE8049E60F7FA3465452973328108B4A49B76E46BA3F2ACE8E810D</t>
  </si>
  <si>
    <t>44A27ED4E758CD673B36C82B73A0F452973328108B4A49B76E46BA3F2ACE8E810D</t>
  </si>
  <si>
    <t>44A27ED58FE8CE805A56609683ACC452973328108B4A49B76E46BA3F2ACE8E810D</t>
  </si>
  <si>
    <t>44A27ED58EC86E6B4536051733F2F452973328108B4A49B76E46BA3F2ACE8E810D</t>
  </si>
  <si>
    <t>44A27ED589484EC20BD6C40C23C89452973328108B4A49B76E46BA3F2ACE8E810D</t>
  </si>
  <si>
    <t>45B8757878C8F93E3D96B8E0830BF452973328108B4A49B76E46BA3F2ACE8E810D</t>
  </si>
  <si>
    <t>45B8757878C8F93E3D96B8EF03F28452973328108B4A49B76E46BA3F2ACE8E810D</t>
  </si>
  <si>
    <t>45B8757A2DD8AA858FE631AD4386F452973328108B4A49B76E46BA3F2ACE8E810D</t>
  </si>
  <si>
    <t>45B8757A2DD8AA858FE631AD43973452973328108B4A49B76E46BA3F2ACE8E810D</t>
  </si>
  <si>
    <t>45B8757A2DD8AA858FE631AD43DD2</t>
  </si>
  <si>
    <t>45B8757A2DD8AA858FE631AD43DD1</t>
  </si>
  <si>
    <t>45B8750907F8F06D9896B65C73537452973328108B4A49B76E46BA3F2ACE8E8942</t>
  </si>
  <si>
    <t>45B875787F78EC0C6306F18F83018452973328108B4A49B76E46BA3F2ACE8E8942</t>
  </si>
  <si>
    <t>45B875787F78EC0C6306F18F83018452973328108B4A49B462FDFA3C09C524C2DB</t>
  </si>
  <si>
    <t>44A27953F0480B23336603BF838BE452973328108B4A49B76E46BA3F2ACE8E8102</t>
  </si>
  <si>
    <t>44A27953F0480B23336603BF838BA452973328108B4A49B76E46BA3F2ACE8E8102</t>
  </si>
  <si>
    <t>44A27953F0480B23336603BF838BB452973328108B4A49B76E46BA3F2ACE8E8102</t>
  </si>
  <si>
    <t>45B875787E587315B4F6100FF3E13452973328108B4A49B76E46BA3F2ACE8E810D</t>
  </si>
  <si>
    <t>45B875787E587315B4F6100FF3E11452973328108B4A49B76E46BA3F2ACE8E810D</t>
  </si>
  <si>
    <t>45B8757A28588A796DC6306C2349F452973328108B4A49B76E46BA3F2ACE8E810D</t>
  </si>
  <si>
    <t>45B8757A28588A796DD6D795C31D3452973328108B4A49B76E46BA3F2ACE8E810D</t>
  </si>
  <si>
    <t>45B97481FFF840E43B766AE7F3453452973328108B4A49B76E46BA3F2ACE8E8943</t>
  </si>
  <si>
    <t>45B97481FFF840E43B766AE7F3453452973328108B4A49B76E46BA3F2ACE8E810C</t>
  </si>
  <si>
    <t>45B97481FFF840E43B766AE7F3453452973328108B4A49B3609DA0377DC252292B</t>
  </si>
  <si>
    <t>45B97481FFF840E43B766AE7F345C452973328108B4A49B76E46BA3F2ACE8E8943</t>
  </si>
  <si>
    <t>45B97481FFF840E43B766AE7F345C452973328108B4A49B76E46BA3F2ACE8E810C</t>
  </si>
  <si>
    <t>45B97481FFF840E43B766AE7F345C452973328108B4A49B462FDFA3C09C524C2DA</t>
  </si>
  <si>
    <t>45B97481FFF840E43B766AE7F345C452973328108B4A49B462FDFA3C09C524C2DD</t>
  </si>
  <si>
    <t>45B97481FFF840E43B766AE7F345D452973328108B4A49B76E46BA3F2ACE8E8943</t>
  </si>
  <si>
    <t>45B97481FFF840E43B766AE7F345D452973328108B4A49B76E46BA3F2ACE8E810C</t>
  </si>
  <si>
    <t>45B97481FFF840E43B766AE7F345D452973328108B4A49B462FDFA3C09C524C2DA</t>
  </si>
  <si>
    <t>45B97481FFF840E43B766AE7F345D452973328108B4A49B462FDFA3C09C524C2DD</t>
  </si>
  <si>
    <t>44A2769FC9C8A09884360CAC238C5452973328108B4A49B76E46BA3F2ACE8E810D</t>
  </si>
  <si>
    <t>44A2769FC9C8A09884360CAC23E6D452973328108B4A49B76E46BA3F2ACE8E810D</t>
  </si>
  <si>
    <t>44A27953F0480B23336603BF836F9452973328108B4A49B76E46BA3F2ACE8E8102</t>
  </si>
  <si>
    <t>45B875787E587315B4F6100FF3300452973328108B4A49B76E46BA3F2ACE8E8943</t>
  </si>
  <si>
    <t>45B875787E587315B4F6100FF3300452973328108B4A49B76E46BA3F2ACE8E810D</t>
  </si>
  <si>
    <t>45B875787E587315B4F6100FF3301452973328108B4A49B76E46BA3F2ACE8E8943</t>
  </si>
  <si>
    <t>45B875787E587315B4F6100FF3301452973328108B4A49B76E46BA3F2ACE8E810D</t>
  </si>
  <si>
    <t>45B875787E587315B4F6100FF3263452973328108B4A49B76E46BA3F2ACE8E8943</t>
  </si>
  <si>
    <t>45B875787E587315B4F6100FF3263452973328108B4A49B76E46BA3F2ACE8E810D</t>
  </si>
  <si>
    <t>45B8757A2DD8AA858FE631AD43DD2452973328108B4A49B76E46BA3F2ACE8E8B0C</t>
  </si>
  <si>
    <t>45B8757A2DD8AA858FE631AD43DD2452973328108B4A49B76E46BA3F2ACE8E8A68</t>
  </si>
  <si>
    <t>45B8757A2DD8AA858FE631AD43DD2452973328108B4A49B76E46BA3F2ACE8E810D</t>
  </si>
  <si>
    <t>45B8757A2DD8AA858FE631AD43DD1452973328108B4A49B76E46BA3F2ACE8E8B09</t>
  </si>
  <si>
    <t>조달청가격</t>
  </si>
  <si>
    <t>거래가격</t>
  </si>
  <si>
    <t>유통물가</t>
  </si>
  <si>
    <t>물가자료</t>
  </si>
  <si>
    <t>물가정보</t>
  </si>
  <si>
    <t>적용율(%)</t>
  </si>
  <si>
    <t>소수점이하자릿수</t>
  </si>
  <si>
    <t>일위대가 코드</t>
  </si>
  <si>
    <t>나사없는전선관 용융아연도금㉿  E19  (호표 1)</t>
  </si>
  <si>
    <t xml:space="preserve">      통신내선공</t>
  </si>
  <si>
    <t>나사없는전선관 용융아연도금㉿  E25  (호표 2)</t>
  </si>
  <si>
    <t>나사없는전선관 용융아연도금㉿  E31  (호표 3)</t>
  </si>
  <si>
    <t>1종금속제가요전선관-노출  고장력후렉시블전선관, 16mm, 비방수  (호표 4)</t>
  </si>
  <si>
    <t>스위치박스-매입  2개용, 54mm  (호표 5)</t>
  </si>
  <si>
    <t>노출스위치박스(1개용)  16mm, 1방출  (호표 6)</t>
  </si>
  <si>
    <t>풀박스,천정노출  150*150*100mm  (호표 7)</t>
  </si>
  <si>
    <t>저독성난연케이블,3열동시  HFIX, 4㎟  (호표 8)</t>
  </si>
  <si>
    <t>접지용전선(F-GV)-관내  0.6/1kV, 6㎟  (호표 9)</t>
  </si>
  <si>
    <t>접지용전선(F-GV)-관내  0.6/1kV, 70㎟  (호표 10)</t>
  </si>
  <si>
    <t>광케이블 포설,옥외  SM-4C  (호표 11)</t>
  </si>
  <si>
    <t xml:space="preserve">      특별인부</t>
  </si>
  <si>
    <t xml:space="preserve">      광케이블설치사</t>
  </si>
  <si>
    <t>UTP케이블  UTP Cat.6, 4P  (호표 12)</t>
  </si>
  <si>
    <t xml:space="preserve">      통신케이블공</t>
  </si>
  <si>
    <t>UTP케이블,3열동시  UTP Cat.6, 4P  (호표 13)</t>
  </si>
  <si>
    <t>UTP케이블,4열동시  UTP Cat.6, 4P  (호표 14)</t>
  </si>
  <si>
    <t>접지단자  압착단자, 70㎟  (호표 15)</t>
  </si>
  <si>
    <t xml:space="preserve">      통신외선공</t>
  </si>
  <si>
    <t>모듈라잭  MODULAR 8P 1구  (호표 16)</t>
  </si>
  <si>
    <t>콘센트 설치(노출접지)  둥근형, 15A 250V, 1구  (호표 17)</t>
  </si>
  <si>
    <t>전선관지지행거(단독)  16 C  (호표 18)</t>
  </si>
  <si>
    <t>전선관지지행거(단독)  22 C  (호표 19)</t>
  </si>
  <si>
    <t>전선관지지행거(단독)  28 C  (호표 20)</t>
  </si>
  <si>
    <t>전선관지지대(벽체or바닥)  16 C  (호표 21)</t>
  </si>
  <si>
    <t>전선관지지대(벽체or바닥)  22 C  (호표 22)</t>
  </si>
  <si>
    <t>전선관지지대(벽체or바닥)  28 C  (호표 23)</t>
  </si>
  <si>
    <t>IDF-6-B1    (호표 24)</t>
  </si>
  <si>
    <t xml:space="preserve">      보통인부</t>
  </si>
  <si>
    <t xml:space="preserve">      통신설비공</t>
  </si>
  <si>
    <t xml:space="preserve">      H/W시험사</t>
  </si>
  <si>
    <t xml:space="preserve">      S/W시험사</t>
  </si>
  <si>
    <t>TV수구  TV 유니트,단말용  (호표 25)</t>
  </si>
  <si>
    <t>UTP케이블  UTP Cat.6, 4P  (호표 26)</t>
  </si>
  <si>
    <t>UTP케이블,2열동시  UTP Cat.6, 4P  (호표 27)</t>
  </si>
  <si>
    <t>UTP케이블,4열동시  UTP Cat.6, 4P  (호표 28)</t>
  </si>
  <si>
    <t>모듈라잭  MODULAR 8P 1구  (호표 29)</t>
  </si>
  <si>
    <t>TV수구  TV 유니트,단말용  (호표 30)</t>
  </si>
  <si>
    <t>합성수지제가요전선관  난연성, 16mm  (호표 31)</t>
  </si>
  <si>
    <t>합성수지제가요전선관  난연성, 22mm  (호표 32)</t>
  </si>
  <si>
    <t>1종금속제가요전선관-노출  고장력후렉시블전선관, 22mm, 비방수  (호표 33)</t>
  </si>
  <si>
    <t>1종금속제가요전선관-노출  고장력후렉시블전선관, 28mm, 비방수  (호표 34)</t>
  </si>
  <si>
    <t>아우트렛박스-매입  8각, 54mm  (호표 35)</t>
  </si>
  <si>
    <t>스위치박스-매입  1개용, 54mm  (호표 36)</t>
  </si>
  <si>
    <t>노출스위치박스(1개용)  22mm, 1방출  (호표 37)</t>
  </si>
  <si>
    <t>Joint Box  100*100*50mm  (호표 38)</t>
  </si>
  <si>
    <t>풀박스,천정노출  300*300*200mm  (호표 39)</t>
  </si>
  <si>
    <t>하이텍케이블트레이-STRAIGHT  200*100*1.2t,W/Cover  (호표 40)</t>
  </si>
  <si>
    <t>하이텍케이블트레이부속품  H.ELBOW 200x100  (호표 41)</t>
  </si>
  <si>
    <t>하이텍케이블트레이부속품  V.ELBOW 200x100  (호표 42)</t>
  </si>
  <si>
    <t>케이블트레이지지대  W200  (호표 43)</t>
  </si>
  <si>
    <t>트레이,덕트지지대(벽체or바닥)  W200  (호표 44)</t>
  </si>
  <si>
    <t>방화처리  W200*H100  (호표 45)</t>
  </si>
  <si>
    <t>덕트설치용 구멍뚫기(손)-Con,c  두께 15cm 이하 0.1㎟  (호표 46)</t>
  </si>
  <si>
    <t>광케이블 포설  SM-4C  (호표 47)</t>
  </si>
  <si>
    <t>UTP케이블,2열동시  UTP Cat.6, 4P  (호표 48)</t>
  </si>
  <si>
    <t>UTP케이블,6열동시  UTP Cat.6, 4P  (호표 49)</t>
  </si>
  <si>
    <t>UTP케이블,7열동시  UTP Cat.6, 4P  (호표 50)</t>
  </si>
  <si>
    <t>모듈라잭  MODULAR 8P 2구  (호표 51)</t>
  </si>
  <si>
    <t>모듈라잭  MODULAR 8P 4구  (호표 52)</t>
  </si>
  <si>
    <t>전선관지지행거(천장)  W:200  (호표 53)</t>
  </si>
  <si>
    <t>전선관지지대(벽체)  W:200  (호표 54)</t>
  </si>
  <si>
    <t>MDF    (호표 55)</t>
  </si>
  <si>
    <t xml:space="preserve">      통신관련산업기사</t>
  </si>
  <si>
    <t>2-IDF-2    (호표 56)</t>
  </si>
  <si>
    <t>2-IDF-3    (호표 57)</t>
  </si>
  <si>
    <t>접지용전선(F-GV)-관내  0.6/1kV, 4㎟  (호표 58)</t>
  </si>
  <si>
    <t>접지용전선(F-GV)-관내  0.6/1kV, 10㎟  (호표 59)</t>
  </si>
  <si>
    <t>UTP케이블,5열동시,옥외  UTP Cat.5E, 25P  (호표 60)</t>
  </si>
  <si>
    <t>T-1-3  50P  (호표 61)</t>
  </si>
  <si>
    <t>T-1-2  60P  (호표 62)</t>
  </si>
  <si>
    <t>T-1-1  200P  (호표 63)</t>
  </si>
  <si>
    <t>FOMOX  0.6㎡*0.2㎡*8.333=1㎡  (호표 64)</t>
  </si>
  <si>
    <t xml:space="preserve">      건축목공</t>
  </si>
  <si>
    <t xml:space="preserve">      내장공</t>
  </si>
  <si>
    <t>방화실란트  300㎖*3.3334=1ℓ  (호표 65)</t>
  </si>
  <si>
    <t xml:space="preserve">      방수공</t>
  </si>
  <si>
    <t>이 Sheet는 수정하지 마십시요</t>
  </si>
  <si>
    <t>공사구분</t>
  </si>
  <si>
    <t>E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</si>
  <si>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</si>
  <si>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</si>
  <si>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</si>
  <si>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</si>
  <si>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</si>
  <si>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</si>
  <si>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</si>
  <si>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</si>
  <si>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</si>
  <si>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</si>
  <si>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</si>
  <si>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</si>
  <si>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</si>
  <si>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</si>
  <si>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</si>
  <si>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</si>
  <si>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</si>
  <si>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</si>
  <si>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</si>
  <si>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</si>
  <si>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</si>
  <si>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</si>
  <si>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</si>
  <si>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</si>
  <si>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</si>
  <si>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</si>
  <si>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단가 순서</t>
  </si>
  <si>
    <t>코드</t>
  </si>
  <si>
    <t>공종구분명</t>
  </si>
  <si>
    <t>원가비목코드</t>
  </si>
  <si>
    <t>작 업 부 산 물</t>
  </si>
  <si>
    <t>A3</t>
  </si>
  <si>
    <t>운    반    비</t>
  </si>
  <si>
    <t>C1</t>
  </si>
  <si>
    <t>관 급 자 재 비</t>
  </si>
  <si>
    <t>DJ</t>
  </si>
  <si>
    <t>사 급 자 재 비</t>
  </si>
  <si>
    <t>D3</t>
  </si>
  <si>
    <t>...</t>
  </si>
  <si>
    <t>통 신 공 사 원 가 계 산 서</t>
    <phoneticPr fontId="8" type="noConversion"/>
  </si>
  <si>
    <t>공사명 : 경기창작캠퍼스 창작기회공간 조성사업-통신</t>
    <phoneticPr fontId="1" type="noConversion"/>
  </si>
  <si>
    <t>구              분</t>
    <phoneticPr fontId="8" type="noConversion"/>
  </si>
  <si>
    <t>구   성   비</t>
    <phoneticPr fontId="8" type="noConversion"/>
  </si>
  <si>
    <t>금       액</t>
    <phoneticPr fontId="8" type="noConversion"/>
  </si>
  <si>
    <t>비      고</t>
    <phoneticPr fontId="8" type="noConversion"/>
  </si>
  <si>
    <t>직 접 재 료 비</t>
    <phoneticPr fontId="8" type="noConversion"/>
  </si>
  <si>
    <t>재  료  비</t>
    <phoneticPr fontId="8" type="noConversion"/>
  </si>
  <si>
    <t xml:space="preserve"> </t>
    <phoneticPr fontId="8" type="noConversion"/>
  </si>
  <si>
    <t>소       계</t>
    <phoneticPr fontId="8" type="noConversion"/>
  </si>
  <si>
    <t>직 접 노 무 비</t>
    <phoneticPr fontId="8" type="noConversion"/>
  </si>
  <si>
    <t>노  무  비</t>
    <phoneticPr fontId="8" type="noConversion"/>
  </si>
  <si>
    <t>간 접 노 무 비</t>
    <phoneticPr fontId="8" type="noConversion"/>
  </si>
  <si>
    <t xml:space="preserve">직접노무비 </t>
    <phoneticPr fontId="8" type="noConversion"/>
  </si>
  <si>
    <t>x</t>
    <phoneticPr fontId="8" type="noConversion"/>
  </si>
  <si>
    <t>%</t>
    <phoneticPr fontId="8" type="noConversion"/>
  </si>
  <si>
    <t>공사기간: 7~12개월이하</t>
    <phoneticPr fontId="8" type="noConversion"/>
  </si>
  <si>
    <t>산 재 보 험 료</t>
    <phoneticPr fontId="8" type="noConversion"/>
  </si>
  <si>
    <t xml:space="preserve">노  무  비  </t>
    <phoneticPr fontId="8" type="noConversion"/>
  </si>
  <si>
    <t>경       비</t>
    <phoneticPr fontId="8" type="noConversion"/>
  </si>
  <si>
    <t>고 용 보 험 료</t>
    <phoneticPr fontId="8" type="noConversion"/>
  </si>
  <si>
    <t>퇴직공제부금비</t>
    <phoneticPr fontId="8" type="noConversion"/>
  </si>
  <si>
    <t>1억원이상적용</t>
    <phoneticPr fontId="8" type="noConversion"/>
  </si>
  <si>
    <t>산업안전보건관리비</t>
    <phoneticPr fontId="8" type="noConversion"/>
  </si>
  <si>
    <t>①,② 중 적은금액</t>
    <phoneticPr fontId="8" type="noConversion"/>
  </si>
  <si>
    <t>2천만원이상적용</t>
    <phoneticPr fontId="8" type="noConversion"/>
  </si>
  <si>
    <t>(재료비+직노+도급자관급)*3.11%</t>
    <phoneticPr fontId="8" type="noConversion"/>
  </si>
  <si>
    <t>②</t>
    <phoneticPr fontId="8" type="noConversion"/>
  </si>
  <si>
    <t>((재료비+직노)*3.11%)*1.2</t>
    <phoneticPr fontId="8" type="noConversion"/>
  </si>
  <si>
    <t>건강보험료</t>
    <phoneticPr fontId="8" type="noConversion"/>
  </si>
  <si>
    <t>연금보험료</t>
    <phoneticPr fontId="8" type="noConversion"/>
  </si>
  <si>
    <t>노인장기요양보험료</t>
    <phoneticPr fontId="8" type="noConversion"/>
  </si>
  <si>
    <t>(건강보험료)</t>
    <phoneticPr fontId="8" type="noConversion"/>
  </si>
  <si>
    <t>기 타 경 비</t>
    <phoneticPr fontId="8" type="noConversion"/>
  </si>
  <si>
    <t xml:space="preserve">(재 료 비 + 노 무 비)  </t>
    <phoneticPr fontId="8" type="noConversion"/>
  </si>
  <si>
    <t>기 계 경 비</t>
    <phoneticPr fontId="8" type="noConversion"/>
  </si>
  <si>
    <t>환경보전비</t>
    <phoneticPr fontId="8" type="noConversion"/>
  </si>
  <si>
    <t>(재료비 + 직노+기계경비)</t>
    <phoneticPr fontId="8" type="noConversion"/>
  </si>
  <si>
    <t>순 공 사 비 계</t>
    <phoneticPr fontId="8" type="noConversion"/>
  </si>
  <si>
    <t>일  반  관  리  비</t>
    <phoneticPr fontId="8" type="noConversion"/>
  </si>
  <si>
    <t xml:space="preserve">순 공 사 비  </t>
    <phoneticPr fontId="8" type="noConversion"/>
  </si>
  <si>
    <t>이        윤</t>
    <phoneticPr fontId="8" type="noConversion"/>
  </si>
  <si>
    <t xml:space="preserve">(노 무 비 + 경 비 + 일반관리비) </t>
    <phoneticPr fontId="8" type="noConversion"/>
  </si>
  <si>
    <t>고용개선지원비</t>
    <phoneticPr fontId="8" type="noConversion"/>
  </si>
  <si>
    <t>주휴수당:직노*14.8%*50%*1.4</t>
    <phoneticPr fontId="8" type="noConversion"/>
  </si>
  <si>
    <t>%</t>
    <phoneticPr fontId="1" type="noConversion"/>
  </si>
  <si>
    <t>12개월</t>
    <phoneticPr fontId="8" type="noConversion"/>
  </si>
  <si>
    <t>단말기임대료</t>
    <phoneticPr fontId="8" type="noConversion"/>
  </si>
  <si>
    <t>공 사 비 원 가 계</t>
    <phoneticPr fontId="8" type="noConversion"/>
  </si>
  <si>
    <t>(순공사비계 + 일반관리비 + 이윤)</t>
    <phoneticPr fontId="8" type="noConversion"/>
  </si>
  <si>
    <t>부 가 가 치 세</t>
    <phoneticPr fontId="8" type="noConversion"/>
  </si>
  <si>
    <t xml:space="preserve">공사비원가  </t>
    <phoneticPr fontId="8" type="noConversion"/>
  </si>
  <si>
    <t>총  원  가</t>
    <phoneticPr fontId="8" type="noConversion"/>
  </si>
  <si>
    <t>관급자설치 관급자재</t>
    <phoneticPr fontId="8" type="noConversion"/>
  </si>
  <si>
    <t>부가세포함</t>
    <phoneticPr fontId="8" type="noConversion"/>
  </si>
  <si>
    <t>도급자설치 관급자재</t>
    <phoneticPr fontId="8" type="noConversion"/>
  </si>
  <si>
    <t>안전관리비제외</t>
    <phoneticPr fontId="8" type="noConversion"/>
  </si>
  <si>
    <t>(부가가치세 및 조달수수료제외)</t>
    <phoneticPr fontId="8" type="noConversion"/>
  </si>
  <si>
    <t>한전수탁공사비,사용전검사비</t>
    <phoneticPr fontId="8" type="noConversion"/>
  </si>
  <si>
    <t>총       계</t>
    <phoneticPr fontId="8" type="noConversion"/>
  </si>
  <si>
    <t>천단위이하 절사</t>
    <phoneticPr fontId="14" type="noConversion"/>
  </si>
  <si>
    <t>2025 년 08 월   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</si>
</sst>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#"/>
    <numFmt numFmtId="177" formatCode="#,##0;[Red]#,##0"/>
    <numFmt numFmtId="178" formatCode="_-* #,##0_-;\-* #,##0_-;_-* &quot;-&quot;??_-;_-@_-"/>
    <numFmt numFmtId="179" formatCode="#,##0.0;[Red]#,##0.0"/>
    <numFmt numFmtId="180" formatCode="0.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Helv"/>
      <family val="2"/>
    </font>
    <font>
      <b/>
      <sz val="20"/>
      <name val="돋움체"/>
      <family val="3"/>
      <charset val="129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11"/>
      <name val="돋움체"/>
      <family val="3"/>
      <charset val="129"/>
    </font>
    <font>
      <b/>
      <sz val="11"/>
      <name val="돋움"/>
      <family val="3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65">
    <xf numFmtId="0" fontId="0" fillId="0" borderId="0" xfId="0">
      <alignment vertical="center"/>
    </xf>
    <xf numFmtId="0" fontId="0" fillId="0" borderId="0" xfId="0" quotePrefix="1">
      <alignment vertical="center"/>
    </xf>
    <xf numFmtId="0" fontId="2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quotePrefix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4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4" xfId="0" quotePrefix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 applyAlignment="1">
      <alignment vertical="center" wrapText="1"/>
    </xf>
    <xf numFmtId="0" fontId="0" fillId="0" borderId="4" xfId="0" quotePrefix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76" fontId="3" fillId="0" borderId="4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177" fontId="13" fillId="2" borderId="15" xfId="1" applyNumberFormat="1" applyFont="1" applyFill="1" applyBorder="1" applyAlignment="1">
      <alignment horizontal="right" vertical="center"/>
    </xf>
    <xf numFmtId="41" fontId="13" fillId="0" borderId="19" xfId="1" applyFont="1" applyFill="1" applyBorder="1" applyAlignment="1">
      <alignment horizontal="center" vertical="center"/>
    </xf>
    <xf numFmtId="41" fontId="13" fillId="0" borderId="0" xfId="1" applyFont="1" applyFill="1" applyAlignment="1">
      <alignment horizontal="right" vertical="center"/>
    </xf>
    <xf numFmtId="0" fontId="13" fillId="0" borderId="5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 shrinkToFit="1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27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shrinkToFit="1"/>
    </xf>
    <xf numFmtId="0" fontId="13" fillId="0" borderId="21" xfId="2" applyFont="1" applyBorder="1" applyAlignment="1">
      <alignment horizontal="center" vertical="center"/>
    </xf>
    <xf numFmtId="177" fontId="13" fillId="2" borderId="29" xfId="1" applyNumberFormat="1" applyFont="1" applyFill="1" applyBorder="1" applyAlignment="1">
      <alignment horizontal="right" vertical="center"/>
    </xf>
    <xf numFmtId="41" fontId="13" fillId="0" borderId="30" xfId="1" applyFont="1" applyFill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 shrinkToFit="1"/>
    </xf>
    <xf numFmtId="0" fontId="13" fillId="0" borderId="36" xfId="2" applyFont="1" applyBorder="1" applyAlignment="1">
      <alignment horizontal="center" vertical="center"/>
    </xf>
    <xf numFmtId="177" fontId="13" fillId="2" borderId="33" xfId="1" applyNumberFormat="1" applyFont="1" applyFill="1" applyBorder="1" applyAlignment="1">
      <alignment horizontal="right" vertical="center"/>
    </xf>
    <xf numFmtId="41" fontId="13" fillId="0" borderId="37" xfId="1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right" vertical="center" shrinkToFit="1"/>
    </xf>
    <xf numFmtId="0" fontId="13" fillId="0" borderId="39" xfId="2" applyFont="1" applyBorder="1" applyAlignment="1">
      <alignment horizontal="left" vertical="center"/>
    </xf>
    <xf numFmtId="177" fontId="13" fillId="2" borderId="5" xfId="1" applyNumberFormat="1" applyFont="1" applyFill="1" applyBorder="1" applyAlignment="1">
      <alignment horizontal="right" vertical="center"/>
    </xf>
    <xf numFmtId="178" fontId="13" fillId="0" borderId="40" xfId="1" applyNumberFormat="1" applyFont="1" applyFill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right" vertical="center" shrinkToFit="1"/>
    </xf>
    <xf numFmtId="0" fontId="13" fillId="0" borderId="44" xfId="2" applyFont="1" applyBorder="1" applyAlignment="1">
      <alignment horizontal="left" vertical="center"/>
    </xf>
    <xf numFmtId="177" fontId="13" fillId="2" borderId="41" xfId="1" applyNumberFormat="1" applyFont="1" applyFill="1" applyBorder="1" applyAlignment="1">
      <alignment horizontal="right" vertical="center"/>
    </xf>
    <xf numFmtId="41" fontId="13" fillId="0" borderId="45" xfId="1" applyFont="1" applyFill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178" fontId="13" fillId="2" borderId="5" xfId="1" applyNumberFormat="1" applyFont="1" applyFill="1" applyBorder="1" applyAlignment="1">
      <alignment horizontal="center" vertical="center"/>
    </xf>
    <xf numFmtId="41" fontId="13" fillId="0" borderId="40" xfId="1" applyFont="1" applyFill="1" applyBorder="1" applyAlignment="1">
      <alignment horizontal="center" vertical="center"/>
    </xf>
    <xf numFmtId="0" fontId="13" fillId="2" borderId="20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13" fillId="2" borderId="22" xfId="3" applyFont="1" applyFill="1" applyBorder="1" applyAlignment="1">
      <alignment horizontal="center" vertical="center"/>
    </xf>
    <xf numFmtId="0" fontId="13" fillId="2" borderId="38" xfId="3" applyFont="1" applyFill="1" applyBorder="1" applyAlignment="1">
      <alignment horizontal="center" vertical="center"/>
    </xf>
    <xf numFmtId="0" fontId="13" fillId="2" borderId="38" xfId="3" applyFont="1" applyFill="1" applyBorder="1" applyAlignment="1">
      <alignment horizontal="right" vertical="center" shrinkToFit="1"/>
    </xf>
    <xf numFmtId="0" fontId="13" fillId="2" borderId="39" xfId="3" applyFont="1" applyFill="1" applyBorder="1" applyAlignment="1">
      <alignment horizontal="left" vertical="center"/>
    </xf>
    <xf numFmtId="178" fontId="13" fillId="2" borderId="40" xfId="1" applyNumberFormat="1" applyFont="1" applyFill="1" applyBorder="1" applyAlignment="1">
      <alignment horizontal="center" vertical="center"/>
    </xf>
    <xf numFmtId="41" fontId="13" fillId="3" borderId="0" xfId="1" applyFont="1" applyFill="1" applyAlignment="1">
      <alignment horizontal="right" vertical="center"/>
    </xf>
    <xf numFmtId="177" fontId="13" fillId="3" borderId="0" xfId="2" applyNumberFormat="1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2" borderId="5" xfId="3" applyFont="1" applyFill="1" applyBorder="1" applyAlignment="1">
      <alignment horizontal="right" vertical="center"/>
    </xf>
    <xf numFmtId="179" fontId="13" fillId="3" borderId="0" xfId="2" applyNumberFormat="1" applyFont="1" applyFill="1" applyAlignment="1">
      <alignment horizontal="center" vertical="center"/>
    </xf>
    <xf numFmtId="180" fontId="13" fillId="0" borderId="38" xfId="2" applyNumberFormat="1" applyFont="1" applyBorder="1" applyAlignment="1">
      <alignment horizontal="right" vertical="center" shrinkToFit="1"/>
    </xf>
    <xf numFmtId="0" fontId="13" fillId="0" borderId="38" xfId="2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/>
    </xf>
    <xf numFmtId="41" fontId="13" fillId="2" borderId="5" xfId="1" applyFont="1" applyFill="1" applyBorder="1" applyAlignment="1">
      <alignment horizontal="center" vertical="center"/>
    </xf>
    <xf numFmtId="0" fontId="13" fillId="0" borderId="43" xfId="2" applyFont="1" applyBorder="1" applyAlignment="1">
      <alignment horizontal="center" vertical="center" shrinkToFit="1"/>
    </xf>
    <xf numFmtId="0" fontId="13" fillId="0" borderId="44" xfId="2" applyFont="1" applyBorder="1" applyAlignment="1">
      <alignment horizontal="center" vertical="center"/>
    </xf>
    <xf numFmtId="41" fontId="13" fillId="0" borderId="41" xfId="1" applyFont="1" applyFill="1" applyBorder="1" applyAlignment="1">
      <alignment horizontal="center" vertical="center"/>
    </xf>
    <xf numFmtId="41" fontId="13" fillId="0" borderId="0" xfId="1" applyFont="1" applyFill="1" applyAlignment="1">
      <alignment horizontal="center" vertical="center"/>
    </xf>
    <xf numFmtId="177" fontId="13" fillId="0" borderId="15" xfId="1" applyNumberFormat="1" applyFont="1" applyFill="1" applyBorder="1" applyAlignment="1">
      <alignment horizontal="right" vertical="center"/>
    </xf>
    <xf numFmtId="177" fontId="13" fillId="0" borderId="5" xfId="1" applyNumberFormat="1" applyFont="1" applyFill="1" applyBorder="1" applyAlignment="1">
      <alignment horizontal="right" vertical="center"/>
    </xf>
    <xf numFmtId="178" fontId="13" fillId="0" borderId="48" xfId="1" applyNumberFormat="1" applyFont="1" applyFill="1" applyBorder="1" applyAlignment="1">
      <alignment horizontal="center" vertical="center"/>
    </xf>
    <xf numFmtId="178" fontId="13" fillId="0" borderId="49" xfId="1" applyNumberFormat="1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4" borderId="22" xfId="2" applyFont="1" applyFill="1" applyBorder="1" applyAlignment="1">
      <alignment horizontal="center" vertical="center" wrapText="1"/>
    </xf>
    <xf numFmtId="0" fontId="13" fillId="4" borderId="38" xfId="2" applyFont="1" applyFill="1" applyBorder="1" applyAlignment="1">
      <alignment horizontal="center" vertical="center"/>
    </xf>
    <xf numFmtId="0" fontId="13" fillId="4" borderId="38" xfId="2" applyFont="1" applyFill="1" applyBorder="1" applyAlignment="1">
      <alignment horizontal="right" vertical="center" shrinkToFit="1"/>
    </xf>
    <xf numFmtId="0" fontId="13" fillId="4" borderId="39" xfId="2" applyFont="1" applyFill="1" applyBorder="1" applyAlignment="1">
      <alignment horizontal="left" vertical="center"/>
    </xf>
    <xf numFmtId="177" fontId="13" fillId="4" borderId="5" xfId="1" applyNumberFormat="1" applyFont="1" applyFill="1" applyBorder="1" applyAlignment="1">
      <alignment horizontal="right" vertical="center"/>
    </xf>
    <xf numFmtId="178" fontId="13" fillId="4" borderId="40" xfId="1" applyNumberFormat="1" applyFont="1" applyFill="1" applyBorder="1" applyAlignment="1">
      <alignment horizontal="center" vertical="center"/>
    </xf>
    <xf numFmtId="41" fontId="13" fillId="0" borderId="0" xfId="2" applyNumberFormat="1" applyFont="1" applyAlignment="1">
      <alignment horizontal="center" vertical="center"/>
    </xf>
    <xf numFmtId="0" fontId="13" fillId="4" borderId="22" xfId="2" applyFont="1" applyFill="1" applyBorder="1" applyAlignment="1">
      <alignment horizontal="center" vertical="center" shrinkToFit="1"/>
    </xf>
    <xf numFmtId="0" fontId="0" fillId="4" borderId="38" xfId="0" applyFill="1" applyBorder="1">
      <alignment vertical="center"/>
    </xf>
    <xf numFmtId="0" fontId="0" fillId="4" borderId="39" xfId="0" applyFill="1" applyBorder="1">
      <alignment vertical="center"/>
    </xf>
    <xf numFmtId="0" fontId="13" fillId="0" borderId="50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 shrinkToFit="1"/>
    </xf>
    <xf numFmtId="0" fontId="13" fillId="0" borderId="21" xfId="2" applyFont="1" applyBorder="1" applyAlignment="1">
      <alignment horizontal="left" vertical="center"/>
    </xf>
    <xf numFmtId="177" fontId="13" fillId="0" borderId="29" xfId="1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177" fontId="13" fillId="0" borderId="55" xfId="1" applyNumberFormat="1" applyFont="1" applyFill="1" applyBorder="1" applyAlignment="1">
      <alignment horizontal="right" vertical="center"/>
    </xf>
    <xf numFmtId="178" fontId="13" fillId="0" borderId="56" xfId="1" applyNumberFormat="1" applyFont="1" applyFill="1" applyBorder="1" applyAlignment="1">
      <alignment horizontal="center" vertical="center"/>
    </xf>
    <xf numFmtId="0" fontId="13" fillId="2" borderId="50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178" fontId="13" fillId="2" borderId="49" xfId="1" applyNumberFormat="1" applyFont="1" applyFill="1" applyBorder="1" applyAlignment="1">
      <alignment horizontal="center" vertical="center"/>
    </xf>
    <xf numFmtId="177" fontId="13" fillId="0" borderId="0" xfId="2" applyNumberFormat="1" applyFont="1" applyAlignment="1">
      <alignment horizontal="right" vertical="center"/>
    </xf>
    <xf numFmtId="177" fontId="13" fillId="0" borderId="27" xfId="1" applyNumberFormat="1" applyFont="1" applyFill="1" applyBorder="1" applyAlignment="1">
      <alignment horizontal="right" vertical="center"/>
    </xf>
    <xf numFmtId="0" fontId="13" fillId="0" borderId="58" xfId="2" applyFont="1" applyBorder="1" applyAlignment="1">
      <alignment horizontal="center" vertical="center"/>
    </xf>
    <xf numFmtId="177" fontId="13" fillId="0" borderId="41" xfId="1" applyNumberFormat="1" applyFont="1" applyFill="1" applyBorder="1" applyAlignment="1">
      <alignment horizontal="right" vertical="center"/>
    </xf>
    <xf numFmtId="178" fontId="13" fillId="0" borderId="45" xfId="1" applyNumberFormat="1" applyFont="1" applyFill="1" applyBorder="1" applyAlignment="1">
      <alignment horizontal="center" vertical="center"/>
    </xf>
    <xf numFmtId="41" fontId="13" fillId="0" borderId="0" xfId="1" applyFont="1" applyFill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177" fontId="9" fillId="0" borderId="55" xfId="2" applyNumberFormat="1" applyFont="1" applyBorder="1" applyAlignment="1">
      <alignment horizontal="right" vertical="center"/>
    </xf>
    <xf numFmtId="178" fontId="9" fillId="0" borderId="56" xfId="2" applyNumberFormat="1" applyFont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righ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4" borderId="47" xfId="2" applyFont="1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2" borderId="57" xfId="2" applyFont="1" applyFill="1" applyBorder="1" applyAlignment="1">
      <alignment horizontal="center" vertical="center"/>
    </xf>
    <xf numFmtId="0" fontId="13" fillId="2" borderId="35" xfId="2" applyFont="1" applyFill="1" applyBorder="1" applyAlignment="1">
      <alignment horizontal="center" vertical="center"/>
    </xf>
    <xf numFmtId="0" fontId="13" fillId="2" borderId="36" xfId="2" applyFont="1" applyFill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4">
    <cellStyle name="쉼표 [0]" xfId="1" builtinId="6"/>
    <cellStyle name="표준" xfId="0" builtinId="0"/>
    <cellStyle name="표준_글로벌클러스트빌딩(전기최종)" xfId="2" xr:uid="{00000000-0005-0000-0000-000002000000}"/>
    <cellStyle name="표준_글로벌클러스트빌딩(통신최종)" xfId="3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N37"/>
  <sheetViews>
    <sheetView showZeros="0" tabSelected="1" view="pageBreakPreview" zoomScaleNormal="100" zoomScaleSheetLayoutView="100" workbookViewId="0">
      <selection activeCell="I24" sqref="I24"/>
    </sheetView>
  </sheetViews>
  <sheetFormatPr defaultRowHeight="11.25" x14ac:dyDescent="0.3"/>
  <cols>
    <col min="1" max="1" width="8.125" style="19" customWidth="1"/>
    <col min="2" max="2" width="11.625" style="19" customWidth="1"/>
    <col min="3" max="3" width="18.625" style="19" customWidth="1"/>
    <col min="4" max="4" width="43.625" style="19" customWidth="1"/>
    <col min="5" max="5" width="3.625" style="19" customWidth="1"/>
    <col min="6" max="6" width="6.625" style="19" customWidth="1"/>
    <col min="7" max="7" width="3.625" style="19" customWidth="1"/>
    <col min="8" max="8" width="15.625" style="20" customWidth="1"/>
    <col min="9" max="9" width="42.625" style="19" customWidth="1"/>
    <col min="10" max="11" width="15.5" style="19" customWidth="1"/>
    <col min="12" max="12" width="27.25" style="19" customWidth="1"/>
    <col min="13" max="15" width="15.5" style="19" customWidth="1"/>
    <col min="16" max="256" width="9" style="19"/>
    <col min="257" max="257" width="8.125" style="19" customWidth="1"/>
    <col min="258" max="258" width="11.625" style="19" customWidth="1"/>
    <col min="259" max="259" width="18.625" style="19" customWidth="1"/>
    <col min="260" max="260" width="43.625" style="19" customWidth="1"/>
    <col min="261" max="261" width="3.625" style="19" customWidth="1"/>
    <col min="262" max="262" width="6.625" style="19" customWidth="1"/>
    <col min="263" max="263" width="3.625" style="19" customWidth="1"/>
    <col min="264" max="264" width="15.625" style="19" customWidth="1"/>
    <col min="265" max="265" width="42.625" style="19" customWidth="1"/>
    <col min="266" max="267" width="15.5" style="19" customWidth="1"/>
    <col min="268" max="268" width="27.25" style="19" customWidth="1"/>
    <col min="269" max="271" width="15.5" style="19" customWidth="1"/>
    <col min="272" max="512" width="9" style="19"/>
    <col min="513" max="513" width="8.125" style="19" customWidth="1"/>
    <col min="514" max="514" width="11.625" style="19" customWidth="1"/>
    <col min="515" max="515" width="18.625" style="19" customWidth="1"/>
    <col min="516" max="516" width="43.625" style="19" customWidth="1"/>
    <col min="517" max="517" width="3.625" style="19" customWidth="1"/>
    <col min="518" max="518" width="6.625" style="19" customWidth="1"/>
    <col min="519" max="519" width="3.625" style="19" customWidth="1"/>
    <col min="520" max="520" width="15.625" style="19" customWidth="1"/>
    <col min="521" max="521" width="42.625" style="19" customWidth="1"/>
    <col min="522" max="523" width="15.5" style="19" customWidth="1"/>
    <col min="524" max="524" width="27.25" style="19" customWidth="1"/>
    <col min="525" max="527" width="15.5" style="19" customWidth="1"/>
    <col min="528" max="768" width="9" style="19"/>
    <col min="769" max="769" width="8.125" style="19" customWidth="1"/>
    <col min="770" max="770" width="11.625" style="19" customWidth="1"/>
    <col min="771" max="771" width="18.625" style="19" customWidth="1"/>
    <col min="772" max="772" width="43.625" style="19" customWidth="1"/>
    <col min="773" max="773" width="3.625" style="19" customWidth="1"/>
    <col min="774" max="774" width="6.625" style="19" customWidth="1"/>
    <col min="775" max="775" width="3.625" style="19" customWidth="1"/>
    <col min="776" max="776" width="15.625" style="19" customWidth="1"/>
    <col min="777" max="777" width="42.625" style="19" customWidth="1"/>
    <col min="778" max="779" width="15.5" style="19" customWidth="1"/>
    <col min="780" max="780" width="27.25" style="19" customWidth="1"/>
    <col min="781" max="783" width="15.5" style="19" customWidth="1"/>
    <col min="784" max="1024" width="9" style="19"/>
    <col min="1025" max="1025" width="8.125" style="19" customWidth="1"/>
    <col min="1026" max="1026" width="11.625" style="19" customWidth="1"/>
    <col min="1027" max="1027" width="18.625" style="19" customWidth="1"/>
    <col min="1028" max="1028" width="43.625" style="19" customWidth="1"/>
    <col min="1029" max="1029" width="3.625" style="19" customWidth="1"/>
    <col min="1030" max="1030" width="6.625" style="19" customWidth="1"/>
    <col min="1031" max="1031" width="3.625" style="19" customWidth="1"/>
    <col min="1032" max="1032" width="15.625" style="19" customWidth="1"/>
    <col min="1033" max="1033" width="42.625" style="19" customWidth="1"/>
    <col min="1034" max="1035" width="15.5" style="19" customWidth="1"/>
    <col min="1036" max="1036" width="27.25" style="19" customWidth="1"/>
    <col min="1037" max="1039" width="15.5" style="19" customWidth="1"/>
    <col min="1040" max="1280" width="9" style="19"/>
    <col min="1281" max="1281" width="8.125" style="19" customWidth="1"/>
    <col min="1282" max="1282" width="11.625" style="19" customWidth="1"/>
    <col min="1283" max="1283" width="18.625" style="19" customWidth="1"/>
    <col min="1284" max="1284" width="43.625" style="19" customWidth="1"/>
    <col min="1285" max="1285" width="3.625" style="19" customWidth="1"/>
    <col min="1286" max="1286" width="6.625" style="19" customWidth="1"/>
    <col min="1287" max="1287" width="3.625" style="19" customWidth="1"/>
    <col min="1288" max="1288" width="15.625" style="19" customWidth="1"/>
    <col min="1289" max="1289" width="42.625" style="19" customWidth="1"/>
    <col min="1290" max="1291" width="15.5" style="19" customWidth="1"/>
    <col min="1292" max="1292" width="27.25" style="19" customWidth="1"/>
    <col min="1293" max="1295" width="15.5" style="19" customWidth="1"/>
    <col min="1296" max="1536" width="9" style="19"/>
    <col min="1537" max="1537" width="8.125" style="19" customWidth="1"/>
    <col min="1538" max="1538" width="11.625" style="19" customWidth="1"/>
    <col min="1539" max="1539" width="18.625" style="19" customWidth="1"/>
    <col min="1540" max="1540" width="43.625" style="19" customWidth="1"/>
    <col min="1541" max="1541" width="3.625" style="19" customWidth="1"/>
    <col min="1542" max="1542" width="6.625" style="19" customWidth="1"/>
    <col min="1543" max="1543" width="3.625" style="19" customWidth="1"/>
    <col min="1544" max="1544" width="15.625" style="19" customWidth="1"/>
    <col min="1545" max="1545" width="42.625" style="19" customWidth="1"/>
    <col min="1546" max="1547" width="15.5" style="19" customWidth="1"/>
    <col min="1548" max="1548" width="27.25" style="19" customWidth="1"/>
    <col min="1549" max="1551" width="15.5" style="19" customWidth="1"/>
    <col min="1552" max="1792" width="9" style="19"/>
    <col min="1793" max="1793" width="8.125" style="19" customWidth="1"/>
    <col min="1794" max="1794" width="11.625" style="19" customWidth="1"/>
    <col min="1795" max="1795" width="18.625" style="19" customWidth="1"/>
    <col min="1796" max="1796" width="43.625" style="19" customWidth="1"/>
    <col min="1797" max="1797" width="3.625" style="19" customWidth="1"/>
    <col min="1798" max="1798" width="6.625" style="19" customWidth="1"/>
    <col min="1799" max="1799" width="3.625" style="19" customWidth="1"/>
    <col min="1800" max="1800" width="15.625" style="19" customWidth="1"/>
    <col min="1801" max="1801" width="42.625" style="19" customWidth="1"/>
    <col min="1802" max="1803" width="15.5" style="19" customWidth="1"/>
    <col min="1804" max="1804" width="27.25" style="19" customWidth="1"/>
    <col min="1805" max="1807" width="15.5" style="19" customWidth="1"/>
    <col min="1808" max="2048" width="9" style="19"/>
    <col min="2049" max="2049" width="8.125" style="19" customWidth="1"/>
    <col min="2050" max="2050" width="11.625" style="19" customWidth="1"/>
    <col min="2051" max="2051" width="18.625" style="19" customWidth="1"/>
    <col min="2052" max="2052" width="43.625" style="19" customWidth="1"/>
    <col min="2053" max="2053" width="3.625" style="19" customWidth="1"/>
    <col min="2054" max="2054" width="6.625" style="19" customWidth="1"/>
    <col min="2055" max="2055" width="3.625" style="19" customWidth="1"/>
    <col min="2056" max="2056" width="15.625" style="19" customWidth="1"/>
    <col min="2057" max="2057" width="42.625" style="19" customWidth="1"/>
    <col min="2058" max="2059" width="15.5" style="19" customWidth="1"/>
    <col min="2060" max="2060" width="27.25" style="19" customWidth="1"/>
    <col min="2061" max="2063" width="15.5" style="19" customWidth="1"/>
    <col min="2064" max="2304" width="9" style="19"/>
    <col min="2305" max="2305" width="8.125" style="19" customWidth="1"/>
    <col min="2306" max="2306" width="11.625" style="19" customWidth="1"/>
    <col min="2307" max="2307" width="18.625" style="19" customWidth="1"/>
    <col min="2308" max="2308" width="43.625" style="19" customWidth="1"/>
    <col min="2309" max="2309" width="3.625" style="19" customWidth="1"/>
    <col min="2310" max="2310" width="6.625" style="19" customWidth="1"/>
    <col min="2311" max="2311" width="3.625" style="19" customWidth="1"/>
    <col min="2312" max="2312" width="15.625" style="19" customWidth="1"/>
    <col min="2313" max="2313" width="42.625" style="19" customWidth="1"/>
    <col min="2314" max="2315" width="15.5" style="19" customWidth="1"/>
    <col min="2316" max="2316" width="27.25" style="19" customWidth="1"/>
    <col min="2317" max="2319" width="15.5" style="19" customWidth="1"/>
    <col min="2320" max="2560" width="9" style="19"/>
    <col min="2561" max="2561" width="8.125" style="19" customWidth="1"/>
    <col min="2562" max="2562" width="11.625" style="19" customWidth="1"/>
    <col min="2563" max="2563" width="18.625" style="19" customWidth="1"/>
    <col min="2564" max="2564" width="43.625" style="19" customWidth="1"/>
    <col min="2565" max="2565" width="3.625" style="19" customWidth="1"/>
    <col min="2566" max="2566" width="6.625" style="19" customWidth="1"/>
    <col min="2567" max="2567" width="3.625" style="19" customWidth="1"/>
    <col min="2568" max="2568" width="15.625" style="19" customWidth="1"/>
    <col min="2569" max="2569" width="42.625" style="19" customWidth="1"/>
    <col min="2570" max="2571" width="15.5" style="19" customWidth="1"/>
    <col min="2572" max="2572" width="27.25" style="19" customWidth="1"/>
    <col min="2573" max="2575" width="15.5" style="19" customWidth="1"/>
    <col min="2576" max="2816" width="9" style="19"/>
    <col min="2817" max="2817" width="8.125" style="19" customWidth="1"/>
    <col min="2818" max="2818" width="11.625" style="19" customWidth="1"/>
    <col min="2819" max="2819" width="18.625" style="19" customWidth="1"/>
    <col min="2820" max="2820" width="43.625" style="19" customWidth="1"/>
    <col min="2821" max="2821" width="3.625" style="19" customWidth="1"/>
    <col min="2822" max="2822" width="6.625" style="19" customWidth="1"/>
    <col min="2823" max="2823" width="3.625" style="19" customWidth="1"/>
    <col min="2824" max="2824" width="15.625" style="19" customWidth="1"/>
    <col min="2825" max="2825" width="42.625" style="19" customWidth="1"/>
    <col min="2826" max="2827" width="15.5" style="19" customWidth="1"/>
    <col min="2828" max="2828" width="27.25" style="19" customWidth="1"/>
    <col min="2829" max="2831" width="15.5" style="19" customWidth="1"/>
    <col min="2832" max="3072" width="9" style="19"/>
    <col min="3073" max="3073" width="8.125" style="19" customWidth="1"/>
    <col min="3074" max="3074" width="11.625" style="19" customWidth="1"/>
    <col min="3075" max="3075" width="18.625" style="19" customWidth="1"/>
    <col min="3076" max="3076" width="43.625" style="19" customWidth="1"/>
    <col min="3077" max="3077" width="3.625" style="19" customWidth="1"/>
    <col min="3078" max="3078" width="6.625" style="19" customWidth="1"/>
    <col min="3079" max="3079" width="3.625" style="19" customWidth="1"/>
    <col min="3080" max="3080" width="15.625" style="19" customWidth="1"/>
    <col min="3081" max="3081" width="42.625" style="19" customWidth="1"/>
    <col min="3082" max="3083" width="15.5" style="19" customWidth="1"/>
    <col min="3084" max="3084" width="27.25" style="19" customWidth="1"/>
    <col min="3085" max="3087" width="15.5" style="19" customWidth="1"/>
    <col min="3088" max="3328" width="9" style="19"/>
    <col min="3329" max="3329" width="8.125" style="19" customWidth="1"/>
    <col min="3330" max="3330" width="11.625" style="19" customWidth="1"/>
    <col min="3331" max="3331" width="18.625" style="19" customWidth="1"/>
    <col min="3332" max="3332" width="43.625" style="19" customWidth="1"/>
    <col min="3333" max="3333" width="3.625" style="19" customWidth="1"/>
    <col min="3334" max="3334" width="6.625" style="19" customWidth="1"/>
    <col min="3335" max="3335" width="3.625" style="19" customWidth="1"/>
    <col min="3336" max="3336" width="15.625" style="19" customWidth="1"/>
    <col min="3337" max="3337" width="42.625" style="19" customWidth="1"/>
    <col min="3338" max="3339" width="15.5" style="19" customWidth="1"/>
    <col min="3340" max="3340" width="27.25" style="19" customWidth="1"/>
    <col min="3341" max="3343" width="15.5" style="19" customWidth="1"/>
    <col min="3344" max="3584" width="9" style="19"/>
    <col min="3585" max="3585" width="8.125" style="19" customWidth="1"/>
    <col min="3586" max="3586" width="11.625" style="19" customWidth="1"/>
    <col min="3587" max="3587" width="18.625" style="19" customWidth="1"/>
    <col min="3588" max="3588" width="43.625" style="19" customWidth="1"/>
    <col min="3589" max="3589" width="3.625" style="19" customWidth="1"/>
    <col min="3590" max="3590" width="6.625" style="19" customWidth="1"/>
    <col min="3591" max="3591" width="3.625" style="19" customWidth="1"/>
    <col min="3592" max="3592" width="15.625" style="19" customWidth="1"/>
    <col min="3593" max="3593" width="42.625" style="19" customWidth="1"/>
    <col min="3594" max="3595" width="15.5" style="19" customWidth="1"/>
    <col min="3596" max="3596" width="27.25" style="19" customWidth="1"/>
    <col min="3597" max="3599" width="15.5" style="19" customWidth="1"/>
    <col min="3600" max="3840" width="9" style="19"/>
    <col min="3841" max="3841" width="8.125" style="19" customWidth="1"/>
    <col min="3842" max="3842" width="11.625" style="19" customWidth="1"/>
    <col min="3843" max="3843" width="18.625" style="19" customWidth="1"/>
    <col min="3844" max="3844" width="43.625" style="19" customWidth="1"/>
    <col min="3845" max="3845" width="3.625" style="19" customWidth="1"/>
    <col min="3846" max="3846" width="6.625" style="19" customWidth="1"/>
    <col min="3847" max="3847" width="3.625" style="19" customWidth="1"/>
    <col min="3848" max="3848" width="15.625" style="19" customWidth="1"/>
    <col min="3849" max="3849" width="42.625" style="19" customWidth="1"/>
    <col min="3850" max="3851" width="15.5" style="19" customWidth="1"/>
    <col min="3852" max="3852" width="27.25" style="19" customWidth="1"/>
    <col min="3853" max="3855" width="15.5" style="19" customWidth="1"/>
    <col min="3856" max="4096" width="9" style="19"/>
    <col min="4097" max="4097" width="8.125" style="19" customWidth="1"/>
    <col min="4098" max="4098" width="11.625" style="19" customWidth="1"/>
    <col min="4099" max="4099" width="18.625" style="19" customWidth="1"/>
    <col min="4100" max="4100" width="43.625" style="19" customWidth="1"/>
    <col min="4101" max="4101" width="3.625" style="19" customWidth="1"/>
    <col min="4102" max="4102" width="6.625" style="19" customWidth="1"/>
    <col min="4103" max="4103" width="3.625" style="19" customWidth="1"/>
    <col min="4104" max="4104" width="15.625" style="19" customWidth="1"/>
    <col min="4105" max="4105" width="42.625" style="19" customWidth="1"/>
    <col min="4106" max="4107" width="15.5" style="19" customWidth="1"/>
    <col min="4108" max="4108" width="27.25" style="19" customWidth="1"/>
    <col min="4109" max="4111" width="15.5" style="19" customWidth="1"/>
    <col min="4112" max="4352" width="9" style="19"/>
    <col min="4353" max="4353" width="8.125" style="19" customWidth="1"/>
    <col min="4354" max="4354" width="11.625" style="19" customWidth="1"/>
    <col min="4355" max="4355" width="18.625" style="19" customWidth="1"/>
    <col min="4356" max="4356" width="43.625" style="19" customWidth="1"/>
    <col min="4357" max="4357" width="3.625" style="19" customWidth="1"/>
    <col min="4358" max="4358" width="6.625" style="19" customWidth="1"/>
    <col min="4359" max="4359" width="3.625" style="19" customWidth="1"/>
    <col min="4360" max="4360" width="15.625" style="19" customWidth="1"/>
    <col min="4361" max="4361" width="42.625" style="19" customWidth="1"/>
    <col min="4362" max="4363" width="15.5" style="19" customWidth="1"/>
    <col min="4364" max="4364" width="27.25" style="19" customWidth="1"/>
    <col min="4365" max="4367" width="15.5" style="19" customWidth="1"/>
    <col min="4368" max="4608" width="9" style="19"/>
    <col min="4609" max="4609" width="8.125" style="19" customWidth="1"/>
    <col min="4610" max="4610" width="11.625" style="19" customWidth="1"/>
    <col min="4611" max="4611" width="18.625" style="19" customWidth="1"/>
    <col min="4612" max="4612" width="43.625" style="19" customWidth="1"/>
    <col min="4613" max="4613" width="3.625" style="19" customWidth="1"/>
    <col min="4614" max="4614" width="6.625" style="19" customWidth="1"/>
    <col min="4615" max="4615" width="3.625" style="19" customWidth="1"/>
    <col min="4616" max="4616" width="15.625" style="19" customWidth="1"/>
    <col min="4617" max="4617" width="42.625" style="19" customWidth="1"/>
    <col min="4618" max="4619" width="15.5" style="19" customWidth="1"/>
    <col min="4620" max="4620" width="27.25" style="19" customWidth="1"/>
    <col min="4621" max="4623" width="15.5" style="19" customWidth="1"/>
    <col min="4624" max="4864" width="9" style="19"/>
    <col min="4865" max="4865" width="8.125" style="19" customWidth="1"/>
    <col min="4866" max="4866" width="11.625" style="19" customWidth="1"/>
    <col min="4867" max="4867" width="18.625" style="19" customWidth="1"/>
    <col min="4868" max="4868" width="43.625" style="19" customWidth="1"/>
    <col min="4869" max="4869" width="3.625" style="19" customWidth="1"/>
    <col min="4870" max="4870" width="6.625" style="19" customWidth="1"/>
    <col min="4871" max="4871" width="3.625" style="19" customWidth="1"/>
    <col min="4872" max="4872" width="15.625" style="19" customWidth="1"/>
    <col min="4873" max="4873" width="42.625" style="19" customWidth="1"/>
    <col min="4874" max="4875" width="15.5" style="19" customWidth="1"/>
    <col min="4876" max="4876" width="27.25" style="19" customWidth="1"/>
    <col min="4877" max="4879" width="15.5" style="19" customWidth="1"/>
    <col min="4880" max="5120" width="9" style="19"/>
    <col min="5121" max="5121" width="8.125" style="19" customWidth="1"/>
    <col min="5122" max="5122" width="11.625" style="19" customWidth="1"/>
    <col min="5123" max="5123" width="18.625" style="19" customWidth="1"/>
    <col min="5124" max="5124" width="43.625" style="19" customWidth="1"/>
    <col min="5125" max="5125" width="3.625" style="19" customWidth="1"/>
    <col min="5126" max="5126" width="6.625" style="19" customWidth="1"/>
    <col min="5127" max="5127" width="3.625" style="19" customWidth="1"/>
    <col min="5128" max="5128" width="15.625" style="19" customWidth="1"/>
    <col min="5129" max="5129" width="42.625" style="19" customWidth="1"/>
    <col min="5130" max="5131" width="15.5" style="19" customWidth="1"/>
    <col min="5132" max="5132" width="27.25" style="19" customWidth="1"/>
    <col min="5133" max="5135" width="15.5" style="19" customWidth="1"/>
    <col min="5136" max="5376" width="9" style="19"/>
    <col min="5377" max="5377" width="8.125" style="19" customWidth="1"/>
    <col min="5378" max="5378" width="11.625" style="19" customWidth="1"/>
    <col min="5379" max="5379" width="18.625" style="19" customWidth="1"/>
    <col min="5380" max="5380" width="43.625" style="19" customWidth="1"/>
    <col min="5381" max="5381" width="3.625" style="19" customWidth="1"/>
    <col min="5382" max="5382" width="6.625" style="19" customWidth="1"/>
    <col min="5383" max="5383" width="3.625" style="19" customWidth="1"/>
    <col min="5384" max="5384" width="15.625" style="19" customWidth="1"/>
    <col min="5385" max="5385" width="42.625" style="19" customWidth="1"/>
    <col min="5386" max="5387" width="15.5" style="19" customWidth="1"/>
    <col min="5388" max="5388" width="27.25" style="19" customWidth="1"/>
    <col min="5389" max="5391" width="15.5" style="19" customWidth="1"/>
    <col min="5392" max="5632" width="9" style="19"/>
    <col min="5633" max="5633" width="8.125" style="19" customWidth="1"/>
    <col min="5634" max="5634" width="11.625" style="19" customWidth="1"/>
    <col min="5635" max="5635" width="18.625" style="19" customWidth="1"/>
    <col min="5636" max="5636" width="43.625" style="19" customWidth="1"/>
    <col min="5637" max="5637" width="3.625" style="19" customWidth="1"/>
    <col min="5638" max="5638" width="6.625" style="19" customWidth="1"/>
    <col min="5639" max="5639" width="3.625" style="19" customWidth="1"/>
    <col min="5640" max="5640" width="15.625" style="19" customWidth="1"/>
    <col min="5641" max="5641" width="42.625" style="19" customWidth="1"/>
    <col min="5642" max="5643" width="15.5" style="19" customWidth="1"/>
    <col min="5644" max="5644" width="27.25" style="19" customWidth="1"/>
    <col min="5645" max="5647" width="15.5" style="19" customWidth="1"/>
    <col min="5648" max="5888" width="9" style="19"/>
    <col min="5889" max="5889" width="8.125" style="19" customWidth="1"/>
    <col min="5890" max="5890" width="11.625" style="19" customWidth="1"/>
    <col min="5891" max="5891" width="18.625" style="19" customWidth="1"/>
    <col min="5892" max="5892" width="43.625" style="19" customWidth="1"/>
    <col min="5893" max="5893" width="3.625" style="19" customWidth="1"/>
    <col min="5894" max="5894" width="6.625" style="19" customWidth="1"/>
    <col min="5895" max="5895" width="3.625" style="19" customWidth="1"/>
    <col min="5896" max="5896" width="15.625" style="19" customWidth="1"/>
    <col min="5897" max="5897" width="42.625" style="19" customWidth="1"/>
    <col min="5898" max="5899" width="15.5" style="19" customWidth="1"/>
    <col min="5900" max="5900" width="27.25" style="19" customWidth="1"/>
    <col min="5901" max="5903" width="15.5" style="19" customWidth="1"/>
    <col min="5904" max="6144" width="9" style="19"/>
    <col min="6145" max="6145" width="8.125" style="19" customWidth="1"/>
    <col min="6146" max="6146" width="11.625" style="19" customWidth="1"/>
    <col min="6147" max="6147" width="18.625" style="19" customWidth="1"/>
    <col min="6148" max="6148" width="43.625" style="19" customWidth="1"/>
    <col min="6149" max="6149" width="3.625" style="19" customWidth="1"/>
    <col min="6150" max="6150" width="6.625" style="19" customWidth="1"/>
    <col min="6151" max="6151" width="3.625" style="19" customWidth="1"/>
    <col min="6152" max="6152" width="15.625" style="19" customWidth="1"/>
    <col min="6153" max="6153" width="42.625" style="19" customWidth="1"/>
    <col min="6154" max="6155" width="15.5" style="19" customWidth="1"/>
    <col min="6156" max="6156" width="27.25" style="19" customWidth="1"/>
    <col min="6157" max="6159" width="15.5" style="19" customWidth="1"/>
    <col min="6160" max="6400" width="9" style="19"/>
    <col min="6401" max="6401" width="8.125" style="19" customWidth="1"/>
    <col min="6402" max="6402" width="11.625" style="19" customWidth="1"/>
    <col min="6403" max="6403" width="18.625" style="19" customWidth="1"/>
    <col min="6404" max="6404" width="43.625" style="19" customWidth="1"/>
    <col min="6405" max="6405" width="3.625" style="19" customWidth="1"/>
    <col min="6406" max="6406" width="6.625" style="19" customWidth="1"/>
    <col min="6407" max="6407" width="3.625" style="19" customWidth="1"/>
    <col min="6408" max="6408" width="15.625" style="19" customWidth="1"/>
    <col min="6409" max="6409" width="42.625" style="19" customWidth="1"/>
    <col min="6410" max="6411" width="15.5" style="19" customWidth="1"/>
    <col min="6412" max="6412" width="27.25" style="19" customWidth="1"/>
    <col min="6413" max="6415" width="15.5" style="19" customWidth="1"/>
    <col min="6416" max="6656" width="9" style="19"/>
    <col min="6657" max="6657" width="8.125" style="19" customWidth="1"/>
    <col min="6658" max="6658" width="11.625" style="19" customWidth="1"/>
    <col min="6659" max="6659" width="18.625" style="19" customWidth="1"/>
    <col min="6660" max="6660" width="43.625" style="19" customWidth="1"/>
    <col min="6661" max="6661" width="3.625" style="19" customWidth="1"/>
    <col min="6662" max="6662" width="6.625" style="19" customWidth="1"/>
    <col min="6663" max="6663" width="3.625" style="19" customWidth="1"/>
    <col min="6664" max="6664" width="15.625" style="19" customWidth="1"/>
    <col min="6665" max="6665" width="42.625" style="19" customWidth="1"/>
    <col min="6666" max="6667" width="15.5" style="19" customWidth="1"/>
    <col min="6668" max="6668" width="27.25" style="19" customWidth="1"/>
    <col min="6669" max="6671" width="15.5" style="19" customWidth="1"/>
    <col min="6672" max="6912" width="9" style="19"/>
    <col min="6913" max="6913" width="8.125" style="19" customWidth="1"/>
    <col min="6914" max="6914" width="11.625" style="19" customWidth="1"/>
    <col min="6915" max="6915" width="18.625" style="19" customWidth="1"/>
    <col min="6916" max="6916" width="43.625" style="19" customWidth="1"/>
    <col min="6917" max="6917" width="3.625" style="19" customWidth="1"/>
    <col min="6918" max="6918" width="6.625" style="19" customWidth="1"/>
    <col min="6919" max="6919" width="3.625" style="19" customWidth="1"/>
    <col min="6920" max="6920" width="15.625" style="19" customWidth="1"/>
    <col min="6921" max="6921" width="42.625" style="19" customWidth="1"/>
    <col min="6922" max="6923" width="15.5" style="19" customWidth="1"/>
    <col min="6924" max="6924" width="27.25" style="19" customWidth="1"/>
    <col min="6925" max="6927" width="15.5" style="19" customWidth="1"/>
    <col min="6928" max="7168" width="9" style="19"/>
    <col min="7169" max="7169" width="8.125" style="19" customWidth="1"/>
    <col min="7170" max="7170" width="11.625" style="19" customWidth="1"/>
    <col min="7171" max="7171" width="18.625" style="19" customWidth="1"/>
    <col min="7172" max="7172" width="43.625" style="19" customWidth="1"/>
    <col min="7173" max="7173" width="3.625" style="19" customWidth="1"/>
    <col min="7174" max="7174" width="6.625" style="19" customWidth="1"/>
    <col min="7175" max="7175" width="3.625" style="19" customWidth="1"/>
    <col min="7176" max="7176" width="15.625" style="19" customWidth="1"/>
    <col min="7177" max="7177" width="42.625" style="19" customWidth="1"/>
    <col min="7178" max="7179" width="15.5" style="19" customWidth="1"/>
    <col min="7180" max="7180" width="27.25" style="19" customWidth="1"/>
    <col min="7181" max="7183" width="15.5" style="19" customWidth="1"/>
    <col min="7184" max="7424" width="9" style="19"/>
    <col min="7425" max="7425" width="8.125" style="19" customWidth="1"/>
    <col min="7426" max="7426" width="11.625" style="19" customWidth="1"/>
    <col min="7427" max="7427" width="18.625" style="19" customWidth="1"/>
    <col min="7428" max="7428" width="43.625" style="19" customWidth="1"/>
    <col min="7429" max="7429" width="3.625" style="19" customWidth="1"/>
    <col min="7430" max="7430" width="6.625" style="19" customWidth="1"/>
    <col min="7431" max="7431" width="3.625" style="19" customWidth="1"/>
    <col min="7432" max="7432" width="15.625" style="19" customWidth="1"/>
    <col min="7433" max="7433" width="42.625" style="19" customWidth="1"/>
    <col min="7434" max="7435" width="15.5" style="19" customWidth="1"/>
    <col min="7436" max="7436" width="27.25" style="19" customWidth="1"/>
    <col min="7437" max="7439" width="15.5" style="19" customWidth="1"/>
    <col min="7440" max="7680" width="9" style="19"/>
    <col min="7681" max="7681" width="8.125" style="19" customWidth="1"/>
    <col min="7682" max="7682" width="11.625" style="19" customWidth="1"/>
    <col min="7683" max="7683" width="18.625" style="19" customWidth="1"/>
    <col min="7684" max="7684" width="43.625" style="19" customWidth="1"/>
    <col min="7685" max="7685" width="3.625" style="19" customWidth="1"/>
    <col min="7686" max="7686" width="6.625" style="19" customWidth="1"/>
    <col min="7687" max="7687" width="3.625" style="19" customWidth="1"/>
    <col min="7688" max="7688" width="15.625" style="19" customWidth="1"/>
    <col min="7689" max="7689" width="42.625" style="19" customWidth="1"/>
    <col min="7690" max="7691" width="15.5" style="19" customWidth="1"/>
    <col min="7692" max="7692" width="27.25" style="19" customWidth="1"/>
    <col min="7693" max="7695" width="15.5" style="19" customWidth="1"/>
    <col min="7696" max="7936" width="9" style="19"/>
    <col min="7937" max="7937" width="8.125" style="19" customWidth="1"/>
    <col min="7938" max="7938" width="11.625" style="19" customWidth="1"/>
    <col min="7939" max="7939" width="18.625" style="19" customWidth="1"/>
    <col min="7940" max="7940" width="43.625" style="19" customWidth="1"/>
    <col min="7941" max="7941" width="3.625" style="19" customWidth="1"/>
    <col min="7942" max="7942" width="6.625" style="19" customWidth="1"/>
    <col min="7943" max="7943" width="3.625" style="19" customWidth="1"/>
    <col min="7944" max="7944" width="15.625" style="19" customWidth="1"/>
    <col min="7945" max="7945" width="42.625" style="19" customWidth="1"/>
    <col min="7946" max="7947" width="15.5" style="19" customWidth="1"/>
    <col min="7948" max="7948" width="27.25" style="19" customWidth="1"/>
    <col min="7949" max="7951" width="15.5" style="19" customWidth="1"/>
    <col min="7952" max="8192" width="9" style="19"/>
    <col min="8193" max="8193" width="8.125" style="19" customWidth="1"/>
    <col min="8194" max="8194" width="11.625" style="19" customWidth="1"/>
    <col min="8195" max="8195" width="18.625" style="19" customWidth="1"/>
    <col min="8196" max="8196" width="43.625" style="19" customWidth="1"/>
    <col min="8197" max="8197" width="3.625" style="19" customWidth="1"/>
    <col min="8198" max="8198" width="6.625" style="19" customWidth="1"/>
    <col min="8199" max="8199" width="3.625" style="19" customWidth="1"/>
    <col min="8200" max="8200" width="15.625" style="19" customWidth="1"/>
    <col min="8201" max="8201" width="42.625" style="19" customWidth="1"/>
    <col min="8202" max="8203" width="15.5" style="19" customWidth="1"/>
    <col min="8204" max="8204" width="27.25" style="19" customWidth="1"/>
    <col min="8205" max="8207" width="15.5" style="19" customWidth="1"/>
    <col min="8208" max="8448" width="9" style="19"/>
    <col min="8449" max="8449" width="8.125" style="19" customWidth="1"/>
    <col min="8450" max="8450" width="11.625" style="19" customWidth="1"/>
    <col min="8451" max="8451" width="18.625" style="19" customWidth="1"/>
    <col min="8452" max="8452" width="43.625" style="19" customWidth="1"/>
    <col min="8453" max="8453" width="3.625" style="19" customWidth="1"/>
    <col min="8454" max="8454" width="6.625" style="19" customWidth="1"/>
    <col min="8455" max="8455" width="3.625" style="19" customWidth="1"/>
    <col min="8456" max="8456" width="15.625" style="19" customWidth="1"/>
    <col min="8457" max="8457" width="42.625" style="19" customWidth="1"/>
    <col min="8458" max="8459" width="15.5" style="19" customWidth="1"/>
    <col min="8460" max="8460" width="27.25" style="19" customWidth="1"/>
    <col min="8461" max="8463" width="15.5" style="19" customWidth="1"/>
    <col min="8464" max="8704" width="9" style="19"/>
    <col min="8705" max="8705" width="8.125" style="19" customWidth="1"/>
    <col min="8706" max="8706" width="11.625" style="19" customWidth="1"/>
    <col min="8707" max="8707" width="18.625" style="19" customWidth="1"/>
    <col min="8708" max="8708" width="43.625" style="19" customWidth="1"/>
    <col min="8709" max="8709" width="3.625" style="19" customWidth="1"/>
    <col min="8710" max="8710" width="6.625" style="19" customWidth="1"/>
    <col min="8711" max="8711" width="3.625" style="19" customWidth="1"/>
    <col min="8712" max="8712" width="15.625" style="19" customWidth="1"/>
    <col min="8713" max="8713" width="42.625" style="19" customWidth="1"/>
    <col min="8714" max="8715" width="15.5" style="19" customWidth="1"/>
    <col min="8716" max="8716" width="27.25" style="19" customWidth="1"/>
    <col min="8717" max="8719" width="15.5" style="19" customWidth="1"/>
    <col min="8720" max="8960" width="9" style="19"/>
    <col min="8961" max="8961" width="8.125" style="19" customWidth="1"/>
    <col min="8962" max="8962" width="11.625" style="19" customWidth="1"/>
    <col min="8963" max="8963" width="18.625" style="19" customWidth="1"/>
    <col min="8964" max="8964" width="43.625" style="19" customWidth="1"/>
    <col min="8965" max="8965" width="3.625" style="19" customWidth="1"/>
    <col min="8966" max="8966" width="6.625" style="19" customWidth="1"/>
    <col min="8967" max="8967" width="3.625" style="19" customWidth="1"/>
    <col min="8968" max="8968" width="15.625" style="19" customWidth="1"/>
    <col min="8969" max="8969" width="42.625" style="19" customWidth="1"/>
    <col min="8970" max="8971" width="15.5" style="19" customWidth="1"/>
    <col min="8972" max="8972" width="27.25" style="19" customWidth="1"/>
    <col min="8973" max="8975" width="15.5" style="19" customWidth="1"/>
    <col min="8976" max="9216" width="9" style="19"/>
    <col min="9217" max="9217" width="8.125" style="19" customWidth="1"/>
    <col min="9218" max="9218" width="11.625" style="19" customWidth="1"/>
    <col min="9219" max="9219" width="18.625" style="19" customWidth="1"/>
    <col min="9220" max="9220" width="43.625" style="19" customWidth="1"/>
    <col min="9221" max="9221" width="3.625" style="19" customWidth="1"/>
    <col min="9222" max="9222" width="6.625" style="19" customWidth="1"/>
    <col min="9223" max="9223" width="3.625" style="19" customWidth="1"/>
    <col min="9224" max="9224" width="15.625" style="19" customWidth="1"/>
    <col min="9225" max="9225" width="42.625" style="19" customWidth="1"/>
    <col min="9226" max="9227" width="15.5" style="19" customWidth="1"/>
    <col min="9228" max="9228" width="27.25" style="19" customWidth="1"/>
    <col min="9229" max="9231" width="15.5" style="19" customWidth="1"/>
    <col min="9232" max="9472" width="9" style="19"/>
    <col min="9473" max="9473" width="8.125" style="19" customWidth="1"/>
    <col min="9474" max="9474" width="11.625" style="19" customWidth="1"/>
    <col min="9475" max="9475" width="18.625" style="19" customWidth="1"/>
    <col min="9476" max="9476" width="43.625" style="19" customWidth="1"/>
    <col min="9477" max="9477" width="3.625" style="19" customWidth="1"/>
    <col min="9478" max="9478" width="6.625" style="19" customWidth="1"/>
    <col min="9479" max="9479" width="3.625" style="19" customWidth="1"/>
    <col min="9480" max="9480" width="15.625" style="19" customWidth="1"/>
    <col min="9481" max="9481" width="42.625" style="19" customWidth="1"/>
    <col min="9482" max="9483" width="15.5" style="19" customWidth="1"/>
    <col min="9484" max="9484" width="27.25" style="19" customWidth="1"/>
    <col min="9485" max="9487" width="15.5" style="19" customWidth="1"/>
    <col min="9488" max="9728" width="9" style="19"/>
    <col min="9729" max="9729" width="8.125" style="19" customWidth="1"/>
    <col min="9730" max="9730" width="11.625" style="19" customWidth="1"/>
    <col min="9731" max="9731" width="18.625" style="19" customWidth="1"/>
    <col min="9732" max="9732" width="43.625" style="19" customWidth="1"/>
    <col min="9733" max="9733" width="3.625" style="19" customWidth="1"/>
    <col min="9734" max="9734" width="6.625" style="19" customWidth="1"/>
    <col min="9735" max="9735" width="3.625" style="19" customWidth="1"/>
    <col min="9736" max="9736" width="15.625" style="19" customWidth="1"/>
    <col min="9737" max="9737" width="42.625" style="19" customWidth="1"/>
    <col min="9738" max="9739" width="15.5" style="19" customWidth="1"/>
    <col min="9740" max="9740" width="27.25" style="19" customWidth="1"/>
    <col min="9741" max="9743" width="15.5" style="19" customWidth="1"/>
    <col min="9744" max="9984" width="9" style="19"/>
    <col min="9985" max="9985" width="8.125" style="19" customWidth="1"/>
    <col min="9986" max="9986" width="11.625" style="19" customWidth="1"/>
    <col min="9987" max="9987" width="18.625" style="19" customWidth="1"/>
    <col min="9988" max="9988" width="43.625" style="19" customWidth="1"/>
    <col min="9989" max="9989" width="3.625" style="19" customWidth="1"/>
    <col min="9990" max="9990" width="6.625" style="19" customWidth="1"/>
    <col min="9991" max="9991" width="3.625" style="19" customWidth="1"/>
    <col min="9992" max="9992" width="15.625" style="19" customWidth="1"/>
    <col min="9993" max="9993" width="42.625" style="19" customWidth="1"/>
    <col min="9994" max="9995" width="15.5" style="19" customWidth="1"/>
    <col min="9996" max="9996" width="27.25" style="19" customWidth="1"/>
    <col min="9997" max="9999" width="15.5" style="19" customWidth="1"/>
    <col min="10000" max="10240" width="9" style="19"/>
    <col min="10241" max="10241" width="8.125" style="19" customWidth="1"/>
    <col min="10242" max="10242" width="11.625" style="19" customWidth="1"/>
    <col min="10243" max="10243" width="18.625" style="19" customWidth="1"/>
    <col min="10244" max="10244" width="43.625" style="19" customWidth="1"/>
    <col min="10245" max="10245" width="3.625" style="19" customWidth="1"/>
    <col min="10246" max="10246" width="6.625" style="19" customWidth="1"/>
    <col min="10247" max="10247" width="3.625" style="19" customWidth="1"/>
    <col min="10248" max="10248" width="15.625" style="19" customWidth="1"/>
    <col min="10249" max="10249" width="42.625" style="19" customWidth="1"/>
    <col min="10250" max="10251" width="15.5" style="19" customWidth="1"/>
    <col min="10252" max="10252" width="27.25" style="19" customWidth="1"/>
    <col min="10253" max="10255" width="15.5" style="19" customWidth="1"/>
    <col min="10256" max="10496" width="9" style="19"/>
    <col min="10497" max="10497" width="8.125" style="19" customWidth="1"/>
    <col min="10498" max="10498" width="11.625" style="19" customWidth="1"/>
    <col min="10499" max="10499" width="18.625" style="19" customWidth="1"/>
    <col min="10500" max="10500" width="43.625" style="19" customWidth="1"/>
    <col min="10501" max="10501" width="3.625" style="19" customWidth="1"/>
    <col min="10502" max="10502" width="6.625" style="19" customWidth="1"/>
    <col min="10503" max="10503" width="3.625" style="19" customWidth="1"/>
    <col min="10504" max="10504" width="15.625" style="19" customWidth="1"/>
    <col min="10505" max="10505" width="42.625" style="19" customWidth="1"/>
    <col min="10506" max="10507" width="15.5" style="19" customWidth="1"/>
    <col min="10508" max="10508" width="27.25" style="19" customWidth="1"/>
    <col min="10509" max="10511" width="15.5" style="19" customWidth="1"/>
    <col min="10512" max="10752" width="9" style="19"/>
    <col min="10753" max="10753" width="8.125" style="19" customWidth="1"/>
    <col min="10754" max="10754" width="11.625" style="19" customWidth="1"/>
    <col min="10755" max="10755" width="18.625" style="19" customWidth="1"/>
    <col min="10756" max="10756" width="43.625" style="19" customWidth="1"/>
    <col min="10757" max="10757" width="3.625" style="19" customWidth="1"/>
    <col min="10758" max="10758" width="6.625" style="19" customWidth="1"/>
    <col min="10759" max="10759" width="3.625" style="19" customWidth="1"/>
    <col min="10760" max="10760" width="15.625" style="19" customWidth="1"/>
    <col min="10761" max="10761" width="42.625" style="19" customWidth="1"/>
    <col min="10762" max="10763" width="15.5" style="19" customWidth="1"/>
    <col min="10764" max="10764" width="27.25" style="19" customWidth="1"/>
    <col min="10765" max="10767" width="15.5" style="19" customWidth="1"/>
    <col min="10768" max="11008" width="9" style="19"/>
    <col min="11009" max="11009" width="8.125" style="19" customWidth="1"/>
    <col min="11010" max="11010" width="11.625" style="19" customWidth="1"/>
    <col min="11011" max="11011" width="18.625" style="19" customWidth="1"/>
    <col min="11012" max="11012" width="43.625" style="19" customWidth="1"/>
    <col min="11013" max="11013" width="3.625" style="19" customWidth="1"/>
    <col min="11014" max="11014" width="6.625" style="19" customWidth="1"/>
    <col min="11015" max="11015" width="3.625" style="19" customWidth="1"/>
    <col min="11016" max="11016" width="15.625" style="19" customWidth="1"/>
    <col min="11017" max="11017" width="42.625" style="19" customWidth="1"/>
    <col min="11018" max="11019" width="15.5" style="19" customWidth="1"/>
    <col min="11020" max="11020" width="27.25" style="19" customWidth="1"/>
    <col min="11021" max="11023" width="15.5" style="19" customWidth="1"/>
    <col min="11024" max="11264" width="9" style="19"/>
    <col min="11265" max="11265" width="8.125" style="19" customWidth="1"/>
    <col min="11266" max="11266" width="11.625" style="19" customWidth="1"/>
    <col min="11267" max="11267" width="18.625" style="19" customWidth="1"/>
    <col min="11268" max="11268" width="43.625" style="19" customWidth="1"/>
    <col min="11269" max="11269" width="3.625" style="19" customWidth="1"/>
    <col min="11270" max="11270" width="6.625" style="19" customWidth="1"/>
    <col min="11271" max="11271" width="3.625" style="19" customWidth="1"/>
    <col min="11272" max="11272" width="15.625" style="19" customWidth="1"/>
    <col min="11273" max="11273" width="42.625" style="19" customWidth="1"/>
    <col min="11274" max="11275" width="15.5" style="19" customWidth="1"/>
    <col min="11276" max="11276" width="27.25" style="19" customWidth="1"/>
    <col min="11277" max="11279" width="15.5" style="19" customWidth="1"/>
    <col min="11280" max="11520" width="9" style="19"/>
    <col min="11521" max="11521" width="8.125" style="19" customWidth="1"/>
    <col min="11522" max="11522" width="11.625" style="19" customWidth="1"/>
    <col min="11523" max="11523" width="18.625" style="19" customWidth="1"/>
    <col min="11524" max="11524" width="43.625" style="19" customWidth="1"/>
    <col min="11525" max="11525" width="3.625" style="19" customWidth="1"/>
    <col min="11526" max="11526" width="6.625" style="19" customWidth="1"/>
    <col min="11527" max="11527" width="3.625" style="19" customWidth="1"/>
    <col min="11528" max="11528" width="15.625" style="19" customWidth="1"/>
    <col min="11529" max="11529" width="42.625" style="19" customWidth="1"/>
    <col min="11530" max="11531" width="15.5" style="19" customWidth="1"/>
    <col min="11532" max="11532" width="27.25" style="19" customWidth="1"/>
    <col min="11533" max="11535" width="15.5" style="19" customWidth="1"/>
    <col min="11536" max="11776" width="9" style="19"/>
    <col min="11777" max="11777" width="8.125" style="19" customWidth="1"/>
    <col min="11778" max="11778" width="11.625" style="19" customWidth="1"/>
    <col min="11779" max="11779" width="18.625" style="19" customWidth="1"/>
    <col min="11780" max="11780" width="43.625" style="19" customWidth="1"/>
    <col min="11781" max="11781" width="3.625" style="19" customWidth="1"/>
    <col min="11782" max="11782" width="6.625" style="19" customWidth="1"/>
    <col min="11783" max="11783" width="3.625" style="19" customWidth="1"/>
    <col min="11784" max="11784" width="15.625" style="19" customWidth="1"/>
    <col min="11785" max="11785" width="42.625" style="19" customWidth="1"/>
    <col min="11786" max="11787" width="15.5" style="19" customWidth="1"/>
    <col min="11788" max="11788" width="27.25" style="19" customWidth="1"/>
    <col min="11789" max="11791" width="15.5" style="19" customWidth="1"/>
    <col min="11792" max="12032" width="9" style="19"/>
    <col min="12033" max="12033" width="8.125" style="19" customWidth="1"/>
    <col min="12034" max="12034" width="11.625" style="19" customWidth="1"/>
    <col min="12035" max="12035" width="18.625" style="19" customWidth="1"/>
    <col min="12036" max="12036" width="43.625" style="19" customWidth="1"/>
    <col min="12037" max="12037" width="3.625" style="19" customWidth="1"/>
    <col min="12038" max="12038" width="6.625" style="19" customWidth="1"/>
    <col min="12039" max="12039" width="3.625" style="19" customWidth="1"/>
    <col min="12040" max="12040" width="15.625" style="19" customWidth="1"/>
    <col min="12041" max="12041" width="42.625" style="19" customWidth="1"/>
    <col min="12042" max="12043" width="15.5" style="19" customWidth="1"/>
    <col min="12044" max="12044" width="27.25" style="19" customWidth="1"/>
    <col min="12045" max="12047" width="15.5" style="19" customWidth="1"/>
    <col min="12048" max="12288" width="9" style="19"/>
    <col min="12289" max="12289" width="8.125" style="19" customWidth="1"/>
    <col min="12290" max="12290" width="11.625" style="19" customWidth="1"/>
    <col min="12291" max="12291" width="18.625" style="19" customWidth="1"/>
    <col min="12292" max="12292" width="43.625" style="19" customWidth="1"/>
    <col min="12293" max="12293" width="3.625" style="19" customWidth="1"/>
    <col min="12294" max="12294" width="6.625" style="19" customWidth="1"/>
    <col min="12295" max="12295" width="3.625" style="19" customWidth="1"/>
    <col min="12296" max="12296" width="15.625" style="19" customWidth="1"/>
    <col min="12297" max="12297" width="42.625" style="19" customWidth="1"/>
    <col min="12298" max="12299" width="15.5" style="19" customWidth="1"/>
    <col min="12300" max="12300" width="27.25" style="19" customWidth="1"/>
    <col min="12301" max="12303" width="15.5" style="19" customWidth="1"/>
    <col min="12304" max="12544" width="9" style="19"/>
    <col min="12545" max="12545" width="8.125" style="19" customWidth="1"/>
    <col min="12546" max="12546" width="11.625" style="19" customWidth="1"/>
    <col min="12547" max="12547" width="18.625" style="19" customWidth="1"/>
    <col min="12548" max="12548" width="43.625" style="19" customWidth="1"/>
    <col min="12549" max="12549" width="3.625" style="19" customWidth="1"/>
    <col min="12550" max="12550" width="6.625" style="19" customWidth="1"/>
    <col min="12551" max="12551" width="3.625" style="19" customWidth="1"/>
    <col min="12552" max="12552" width="15.625" style="19" customWidth="1"/>
    <col min="12553" max="12553" width="42.625" style="19" customWidth="1"/>
    <col min="12554" max="12555" width="15.5" style="19" customWidth="1"/>
    <col min="12556" max="12556" width="27.25" style="19" customWidth="1"/>
    <col min="12557" max="12559" width="15.5" style="19" customWidth="1"/>
    <col min="12560" max="12800" width="9" style="19"/>
    <col min="12801" max="12801" width="8.125" style="19" customWidth="1"/>
    <col min="12802" max="12802" width="11.625" style="19" customWidth="1"/>
    <col min="12803" max="12803" width="18.625" style="19" customWidth="1"/>
    <col min="12804" max="12804" width="43.625" style="19" customWidth="1"/>
    <col min="12805" max="12805" width="3.625" style="19" customWidth="1"/>
    <col min="12806" max="12806" width="6.625" style="19" customWidth="1"/>
    <col min="12807" max="12807" width="3.625" style="19" customWidth="1"/>
    <col min="12808" max="12808" width="15.625" style="19" customWidth="1"/>
    <col min="12809" max="12809" width="42.625" style="19" customWidth="1"/>
    <col min="12810" max="12811" width="15.5" style="19" customWidth="1"/>
    <col min="12812" max="12812" width="27.25" style="19" customWidth="1"/>
    <col min="12813" max="12815" width="15.5" style="19" customWidth="1"/>
    <col min="12816" max="13056" width="9" style="19"/>
    <col min="13057" max="13057" width="8.125" style="19" customWidth="1"/>
    <col min="13058" max="13058" width="11.625" style="19" customWidth="1"/>
    <col min="13059" max="13059" width="18.625" style="19" customWidth="1"/>
    <col min="13060" max="13060" width="43.625" style="19" customWidth="1"/>
    <col min="13061" max="13061" width="3.625" style="19" customWidth="1"/>
    <col min="13062" max="13062" width="6.625" style="19" customWidth="1"/>
    <col min="13063" max="13063" width="3.625" style="19" customWidth="1"/>
    <col min="13064" max="13064" width="15.625" style="19" customWidth="1"/>
    <col min="13065" max="13065" width="42.625" style="19" customWidth="1"/>
    <col min="13066" max="13067" width="15.5" style="19" customWidth="1"/>
    <col min="13068" max="13068" width="27.25" style="19" customWidth="1"/>
    <col min="13069" max="13071" width="15.5" style="19" customWidth="1"/>
    <col min="13072" max="13312" width="9" style="19"/>
    <col min="13313" max="13313" width="8.125" style="19" customWidth="1"/>
    <col min="13314" max="13314" width="11.625" style="19" customWidth="1"/>
    <col min="13315" max="13315" width="18.625" style="19" customWidth="1"/>
    <col min="13316" max="13316" width="43.625" style="19" customWidth="1"/>
    <col min="13317" max="13317" width="3.625" style="19" customWidth="1"/>
    <col min="13318" max="13318" width="6.625" style="19" customWidth="1"/>
    <col min="13319" max="13319" width="3.625" style="19" customWidth="1"/>
    <col min="13320" max="13320" width="15.625" style="19" customWidth="1"/>
    <col min="13321" max="13321" width="42.625" style="19" customWidth="1"/>
    <col min="13322" max="13323" width="15.5" style="19" customWidth="1"/>
    <col min="13324" max="13324" width="27.25" style="19" customWidth="1"/>
    <col min="13325" max="13327" width="15.5" style="19" customWidth="1"/>
    <col min="13328" max="13568" width="9" style="19"/>
    <col min="13569" max="13569" width="8.125" style="19" customWidth="1"/>
    <col min="13570" max="13570" width="11.625" style="19" customWidth="1"/>
    <col min="13571" max="13571" width="18.625" style="19" customWidth="1"/>
    <col min="13572" max="13572" width="43.625" style="19" customWidth="1"/>
    <col min="13573" max="13573" width="3.625" style="19" customWidth="1"/>
    <col min="13574" max="13574" width="6.625" style="19" customWidth="1"/>
    <col min="13575" max="13575" width="3.625" style="19" customWidth="1"/>
    <col min="13576" max="13576" width="15.625" style="19" customWidth="1"/>
    <col min="13577" max="13577" width="42.625" style="19" customWidth="1"/>
    <col min="13578" max="13579" width="15.5" style="19" customWidth="1"/>
    <col min="13580" max="13580" width="27.25" style="19" customWidth="1"/>
    <col min="13581" max="13583" width="15.5" style="19" customWidth="1"/>
    <col min="13584" max="13824" width="9" style="19"/>
    <col min="13825" max="13825" width="8.125" style="19" customWidth="1"/>
    <col min="13826" max="13826" width="11.625" style="19" customWidth="1"/>
    <col min="13827" max="13827" width="18.625" style="19" customWidth="1"/>
    <col min="13828" max="13828" width="43.625" style="19" customWidth="1"/>
    <col min="13829" max="13829" width="3.625" style="19" customWidth="1"/>
    <col min="13830" max="13830" width="6.625" style="19" customWidth="1"/>
    <col min="13831" max="13831" width="3.625" style="19" customWidth="1"/>
    <col min="13832" max="13832" width="15.625" style="19" customWidth="1"/>
    <col min="13833" max="13833" width="42.625" style="19" customWidth="1"/>
    <col min="13834" max="13835" width="15.5" style="19" customWidth="1"/>
    <col min="13836" max="13836" width="27.25" style="19" customWidth="1"/>
    <col min="13837" max="13839" width="15.5" style="19" customWidth="1"/>
    <col min="13840" max="14080" width="9" style="19"/>
    <col min="14081" max="14081" width="8.125" style="19" customWidth="1"/>
    <col min="14082" max="14082" width="11.625" style="19" customWidth="1"/>
    <col min="14083" max="14083" width="18.625" style="19" customWidth="1"/>
    <col min="14084" max="14084" width="43.625" style="19" customWidth="1"/>
    <col min="14085" max="14085" width="3.625" style="19" customWidth="1"/>
    <col min="14086" max="14086" width="6.625" style="19" customWidth="1"/>
    <col min="14087" max="14087" width="3.625" style="19" customWidth="1"/>
    <col min="14088" max="14088" width="15.625" style="19" customWidth="1"/>
    <col min="14089" max="14089" width="42.625" style="19" customWidth="1"/>
    <col min="14090" max="14091" width="15.5" style="19" customWidth="1"/>
    <col min="14092" max="14092" width="27.25" style="19" customWidth="1"/>
    <col min="14093" max="14095" width="15.5" style="19" customWidth="1"/>
    <col min="14096" max="14336" width="9" style="19"/>
    <col min="14337" max="14337" width="8.125" style="19" customWidth="1"/>
    <col min="14338" max="14338" width="11.625" style="19" customWidth="1"/>
    <col min="14339" max="14339" width="18.625" style="19" customWidth="1"/>
    <col min="14340" max="14340" width="43.625" style="19" customWidth="1"/>
    <col min="14341" max="14341" width="3.625" style="19" customWidth="1"/>
    <col min="14342" max="14342" width="6.625" style="19" customWidth="1"/>
    <col min="14343" max="14343" width="3.625" style="19" customWidth="1"/>
    <col min="14344" max="14344" width="15.625" style="19" customWidth="1"/>
    <col min="14345" max="14345" width="42.625" style="19" customWidth="1"/>
    <col min="14346" max="14347" width="15.5" style="19" customWidth="1"/>
    <col min="14348" max="14348" width="27.25" style="19" customWidth="1"/>
    <col min="14349" max="14351" width="15.5" style="19" customWidth="1"/>
    <col min="14352" max="14592" width="9" style="19"/>
    <col min="14593" max="14593" width="8.125" style="19" customWidth="1"/>
    <col min="14594" max="14594" width="11.625" style="19" customWidth="1"/>
    <col min="14595" max="14595" width="18.625" style="19" customWidth="1"/>
    <col min="14596" max="14596" width="43.625" style="19" customWidth="1"/>
    <col min="14597" max="14597" width="3.625" style="19" customWidth="1"/>
    <col min="14598" max="14598" width="6.625" style="19" customWidth="1"/>
    <col min="14599" max="14599" width="3.625" style="19" customWidth="1"/>
    <col min="14600" max="14600" width="15.625" style="19" customWidth="1"/>
    <col min="14601" max="14601" width="42.625" style="19" customWidth="1"/>
    <col min="14602" max="14603" width="15.5" style="19" customWidth="1"/>
    <col min="14604" max="14604" width="27.25" style="19" customWidth="1"/>
    <col min="14605" max="14607" width="15.5" style="19" customWidth="1"/>
    <col min="14608" max="14848" width="9" style="19"/>
    <col min="14849" max="14849" width="8.125" style="19" customWidth="1"/>
    <col min="14850" max="14850" width="11.625" style="19" customWidth="1"/>
    <col min="14851" max="14851" width="18.625" style="19" customWidth="1"/>
    <col min="14852" max="14852" width="43.625" style="19" customWidth="1"/>
    <col min="14853" max="14853" width="3.625" style="19" customWidth="1"/>
    <col min="14854" max="14854" width="6.625" style="19" customWidth="1"/>
    <col min="14855" max="14855" width="3.625" style="19" customWidth="1"/>
    <col min="14856" max="14856" width="15.625" style="19" customWidth="1"/>
    <col min="14857" max="14857" width="42.625" style="19" customWidth="1"/>
    <col min="14858" max="14859" width="15.5" style="19" customWidth="1"/>
    <col min="14860" max="14860" width="27.25" style="19" customWidth="1"/>
    <col min="14861" max="14863" width="15.5" style="19" customWidth="1"/>
    <col min="14864" max="15104" width="9" style="19"/>
    <col min="15105" max="15105" width="8.125" style="19" customWidth="1"/>
    <col min="15106" max="15106" width="11.625" style="19" customWidth="1"/>
    <col min="15107" max="15107" width="18.625" style="19" customWidth="1"/>
    <col min="15108" max="15108" width="43.625" style="19" customWidth="1"/>
    <col min="15109" max="15109" width="3.625" style="19" customWidth="1"/>
    <col min="15110" max="15110" width="6.625" style="19" customWidth="1"/>
    <col min="15111" max="15111" width="3.625" style="19" customWidth="1"/>
    <col min="15112" max="15112" width="15.625" style="19" customWidth="1"/>
    <col min="15113" max="15113" width="42.625" style="19" customWidth="1"/>
    <col min="15114" max="15115" width="15.5" style="19" customWidth="1"/>
    <col min="15116" max="15116" width="27.25" style="19" customWidth="1"/>
    <col min="15117" max="15119" width="15.5" style="19" customWidth="1"/>
    <col min="15120" max="15360" width="9" style="19"/>
    <col min="15361" max="15361" width="8.125" style="19" customWidth="1"/>
    <col min="15362" max="15362" width="11.625" style="19" customWidth="1"/>
    <col min="15363" max="15363" width="18.625" style="19" customWidth="1"/>
    <col min="15364" max="15364" width="43.625" style="19" customWidth="1"/>
    <col min="15365" max="15365" width="3.625" style="19" customWidth="1"/>
    <col min="15366" max="15366" width="6.625" style="19" customWidth="1"/>
    <col min="15367" max="15367" width="3.625" style="19" customWidth="1"/>
    <col min="15368" max="15368" width="15.625" style="19" customWidth="1"/>
    <col min="15369" max="15369" width="42.625" style="19" customWidth="1"/>
    <col min="15370" max="15371" width="15.5" style="19" customWidth="1"/>
    <col min="15372" max="15372" width="27.25" style="19" customWidth="1"/>
    <col min="15373" max="15375" width="15.5" style="19" customWidth="1"/>
    <col min="15376" max="15616" width="9" style="19"/>
    <col min="15617" max="15617" width="8.125" style="19" customWidth="1"/>
    <col min="15618" max="15618" width="11.625" style="19" customWidth="1"/>
    <col min="15619" max="15619" width="18.625" style="19" customWidth="1"/>
    <col min="15620" max="15620" width="43.625" style="19" customWidth="1"/>
    <col min="15621" max="15621" width="3.625" style="19" customWidth="1"/>
    <col min="15622" max="15622" width="6.625" style="19" customWidth="1"/>
    <col min="15623" max="15623" width="3.625" style="19" customWidth="1"/>
    <col min="15624" max="15624" width="15.625" style="19" customWidth="1"/>
    <col min="15625" max="15625" width="42.625" style="19" customWidth="1"/>
    <col min="15626" max="15627" width="15.5" style="19" customWidth="1"/>
    <col min="15628" max="15628" width="27.25" style="19" customWidth="1"/>
    <col min="15629" max="15631" width="15.5" style="19" customWidth="1"/>
    <col min="15632" max="15872" width="9" style="19"/>
    <col min="15873" max="15873" width="8.125" style="19" customWidth="1"/>
    <col min="15874" max="15874" width="11.625" style="19" customWidth="1"/>
    <col min="15875" max="15875" width="18.625" style="19" customWidth="1"/>
    <col min="15876" max="15876" width="43.625" style="19" customWidth="1"/>
    <col min="15877" max="15877" width="3.625" style="19" customWidth="1"/>
    <col min="15878" max="15878" width="6.625" style="19" customWidth="1"/>
    <col min="15879" max="15879" width="3.625" style="19" customWidth="1"/>
    <col min="15880" max="15880" width="15.625" style="19" customWidth="1"/>
    <col min="15881" max="15881" width="42.625" style="19" customWidth="1"/>
    <col min="15882" max="15883" width="15.5" style="19" customWidth="1"/>
    <col min="15884" max="15884" width="27.25" style="19" customWidth="1"/>
    <col min="15885" max="15887" width="15.5" style="19" customWidth="1"/>
    <col min="15888" max="16128" width="9" style="19"/>
    <col min="16129" max="16129" width="8.125" style="19" customWidth="1"/>
    <col min="16130" max="16130" width="11.625" style="19" customWidth="1"/>
    <col min="16131" max="16131" width="18.625" style="19" customWidth="1"/>
    <col min="16132" max="16132" width="43.625" style="19" customWidth="1"/>
    <col min="16133" max="16133" width="3.625" style="19" customWidth="1"/>
    <col min="16134" max="16134" width="6.625" style="19" customWidth="1"/>
    <col min="16135" max="16135" width="3.625" style="19" customWidth="1"/>
    <col min="16136" max="16136" width="15.625" style="19" customWidth="1"/>
    <col min="16137" max="16137" width="42.625" style="19" customWidth="1"/>
    <col min="16138" max="16139" width="15.5" style="19" customWidth="1"/>
    <col min="16140" max="16140" width="27.25" style="19" customWidth="1"/>
    <col min="16141" max="16143" width="15.5" style="19" customWidth="1"/>
    <col min="16144" max="16384" width="9" style="19"/>
  </cols>
  <sheetData>
    <row r="1" spans="1:11" ht="30" customHeight="1" x14ac:dyDescent="0.3">
      <c r="A1" s="135" t="s">
        <v>670</v>
      </c>
      <c r="B1" s="136"/>
      <c r="C1" s="136"/>
      <c r="D1" s="136"/>
      <c r="E1" s="136"/>
      <c r="F1" s="136"/>
      <c r="G1" s="136"/>
      <c r="H1" s="136"/>
      <c r="I1" s="136"/>
    </row>
    <row r="2" spans="1:11" ht="20.100000000000001" customHeight="1" thickBot="1" x14ac:dyDescent="0.35">
      <c r="A2" s="137" t="s">
        <v>671</v>
      </c>
      <c r="B2" s="138"/>
      <c r="C2" s="138"/>
      <c r="D2" s="138"/>
      <c r="I2" s="21" t="s">
        <v>731</v>
      </c>
    </row>
    <row r="3" spans="1:11" s="24" customFormat="1" ht="30" customHeight="1" thickBot="1" x14ac:dyDescent="0.35">
      <c r="A3" s="139" t="s">
        <v>672</v>
      </c>
      <c r="B3" s="140"/>
      <c r="C3" s="141"/>
      <c r="D3" s="142" t="s">
        <v>673</v>
      </c>
      <c r="E3" s="140"/>
      <c r="F3" s="140"/>
      <c r="G3" s="141"/>
      <c r="H3" s="22" t="s">
        <v>674</v>
      </c>
      <c r="I3" s="23" t="s">
        <v>675</v>
      </c>
    </row>
    <row r="4" spans="1:11" s="24" customFormat="1" ht="20.100000000000001" customHeight="1" thickTop="1" x14ac:dyDescent="0.3">
      <c r="A4" s="25"/>
      <c r="B4" s="26"/>
      <c r="C4" s="27" t="s">
        <v>676</v>
      </c>
      <c r="D4" s="28"/>
      <c r="E4" s="29"/>
      <c r="F4" s="29"/>
      <c r="G4" s="30"/>
      <c r="H4" s="31">
        <f>J4</f>
        <v>0</v>
      </c>
      <c r="I4" s="32"/>
      <c r="J4" s="33">
        <v>0</v>
      </c>
    </row>
    <row r="5" spans="1:11" s="24" customFormat="1" ht="20.100000000000001" customHeight="1" x14ac:dyDescent="0.3">
      <c r="A5" s="133" t="s">
        <v>677</v>
      </c>
      <c r="B5" s="134"/>
      <c r="C5" s="34" t="s">
        <v>678</v>
      </c>
      <c r="D5" s="35" t="s">
        <v>678</v>
      </c>
      <c r="E5" s="36"/>
      <c r="F5" s="37"/>
      <c r="G5" s="38"/>
      <c r="H5" s="31" t="s">
        <v>678</v>
      </c>
      <c r="I5" s="32"/>
      <c r="J5" s="33"/>
    </row>
    <row r="6" spans="1:11" s="24" customFormat="1" ht="20.100000000000001" customHeight="1" thickBot="1" x14ac:dyDescent="0.35">
      <c r="A6" s="39"/>
      <c r="B6" s="40"/>
      <c r="C6" s="41" t="s">
        <v>679</v>
      </c>
      <c r="D6" s="42"/>
      <c r="F6" s="43"/>
      <c r="G6" s="44"/>
      <c r="H6" s="45">
        <f>SUM(H4:H5)</f>
        <v>0</v>
      </c>
      <c r="I6" s="46"/>
      <c r="J6" s="33"/>
    </row>
    <row r="7" spans="1:11" s="24" customFormat="1" ht="20.100000000000001" customHeight="1" x14ac:dyDescent="0.3">
      <c r="A7" s="47"/>
      <c r="B7" s="48"/>
      <c r="C7" s="49" t="s">
        <v>680</v>
      </c>
      <c r="D7" s="50"/>
      <c r="E7" s="51"/>
      <c r="F7" s="52"/>
      <c r="G7" s="53"/>
      <c r="H7" s="54">
        <f>J7</f>
        <v>0</v>
      </c>
      <c r="I7" s="55"/>
      <c r="J7" s="33">
        <v>0</v>
      </c>
    </row>
    <row r="8" spans="1:11" s="24" customFormat="1" ht="20.100000000000001" customHeight="1" x14ac:dyDescent="0.3">
      <c r="A8" s="133" t="s">
        <v>681</v>
      </c>
      <c r="B8" s="134"/>
      <c r="C8" s="34" t="s">
        <v>682</v>
      </c>
      <c r="D8" s="35" t="s">
        <v>683</v>
      </c>
      <c r="E8" s="56" t="s">
        <v>684</v>
      </c>
      <c r="F8" s="57">
        <v>15.2</v>
      </c>
      <c r="G8" s="58" t="s">
        <v>685</v>
      </c>
      <c r="H8" s="59">
        <f>INT(($H$7)*$F8/100)</f>
        <v>0</v>
      </c>
      <c r="I8" s="60" t="s">
        <v>686</v>
      </c>
      <c r="J8" s="33"/>
    </row>
    <row r="9" spans="1:11" s="24" customFormat="1" ht="20.100000000000001" customHeight="1" thickBot="1" x14ac:dyDescent="0.35">
      <c r="A9" s="39"/>
      <c r="B9" s="40"/>
      <c r="C9" s="61" t="s">
        <v>679</v>
      </c>
      <c r="D9" s="62"/>
      <c r="E9" s="63"/>
      <c r="F9" s="64"/>
      <c r="G9" s="65"/>
      <c r="H9" s="66">
        <f>SUM(H7:H8)</f>
        <v>0</v>
      </c>
      <c r="I9" s="67"/>
      <c r="J9" s="33"/>
    </row>
    <row r="10" spans="1:11" s="24" customFormat="1" ht="20.100000000000001" customHeight="1" x14ac:dyDescent="0.3">
      <c r="A10" s="68"/>
      <c r="B10" s="44"/>
      <c r="C10" s="34" t="s">
        <v>687</v>
      </c>
      <c r="D10" s="35" t="s">
        <v>688</v>
      </c>
      <c r="E10" s="56" t="s">
        <v>684</v>
      </c>
      <c r="F10" s="57">
        <v>3.56</v>
      </c>
      <c r="G10" s="58" t="s">
        <v>685</v>
      </c>
      <c r="H10" s="69">
        <f>INT(($H$9*$F10)/100)</f>
        <v>0</v>
      </c>
      <c r="I10" s="70"/>
      <c r="J10" s="33"/>
    </row>
    <row r="11" spans="1:11" s="24" customFormat="1" ht="20.100000000000001" customHeight="1" x14ac:dyDescent="0.3">
      <c r="A11" s="133" t="s">
        <v>689</v>
      </c>
      <c r="B11" s="134"/>
      <c r="C11" s="34" t="s">
        <v>690</v>
      </c>
      <c r="D11" s="35" t="s">
        <v>688</v>
      </c>
      <c r="E11" s="56" t="s">
        <v>684</v>
      </c>
      <c r="F11" s="57">
        <v>1.01</v>
      </c>
      <c r="G11" s="58" t="s">
        <v>685</v>
      </c>
      <c r="H11" s="69">
        <f>INT(($H$9*F11)/100)</f>
        <v>0</v>
      </c>
      <c r="I11" s="70"/>
      <c r="J11" s="33"/>
    </row>
    <row r="12" spans="1:11" s="24" customFormat="1" ht="20.100000000000001" customHeight="1" x14ac:dyDescent="0.3">
      <c r="A12" s="68"/>
      <c r="B12" s="44"/>
      <c r="C12" s="34" t="s">
        <v>691</v>
      </c>
      <c r="D12" s="35" t="s">
        <v>683</v>
      </c>
      <c r="E12" s="56" t="s">
        <v>684</v>
      </c>
      <c r="F12" s="57">
        <v>2.2999999999999998</v>
      </c>
      <c r="G12" s="58" t="s">
        <v>685</v>
      </c>
      <c r="H12" s="69">
        <f>INT(($H$7*F12)/100)</f>
        <v>0</v>
      </c>
      <c r="I12" s="60" t="s">
        <v>692</v>
      </c>
      <c r="J12" s="33"/>
    </row>
    <row r="13" spans="1:11" s="81" customFormat="1" ht="20.100000000000001" hidden="1" customHeight="1" x14ac:dyDescent="0.3">
      <c r="A13" s="71"/>
      <c r="B13" s="72"/>
      <c r="C13" s="73" t="s">
        <v>693</v>
      </c>
      <c r="D13" s="74" t="s">
        <v>694</v>
      </c>
      <c r="E13" s="75" t="s">
        <v>684</v>
      </c>
      <c r="F13" s="76">
        <v>3.11</v>
      </c>
      <c r="G13" s="77" t="s">
        <v>685</v>
      </c>
      <c r="H13" s="69"/>
      <c r="I13" s="78" t="s">
        <v>695</v>
      </c>
      <c r="J13" s="79">
        <v>0</v>
      </c>
      <c r="K13" s="80">
        <v>0</v>
      </c>
    </row>
    <row r="14" spans="1:11" s="81" customFormat="1" ht="20.100000000000001" customHeight="1" x14ac:dyDescent="0.3">
      <c r="A14" s="71"/>
      <c r="B14" s="72"/>
      <c r="C14" s="73" t="s">
        <v>693</v>
      </c>
      <c r="D14" s="74" t="s">
        <v>696</v>
      </c>
      <c r="E14" s="75" t="s">
        <v>684</v>
      </c>
      <c r="F14" s="76">
        <v>3.11</v>
      </c>
      <c r="G14" s="77" t="s">
        <v>685</v>
      </c>
      <c r="H14" s="69">
        <f>INT(($H$6+$H$7+K33)*F14/100)+J14</f>
        <v>0</v>
      </c>
      <c r="I14" s="78" t="s">
        <v>695</v>
      </c>
      <c r="J14" s="79"/>
      <c r="K14" s="80">
        <f>H31</f>
        <v>0</v>
      </c>
    </row>
    <row r="15" spans="1:11" s="81" customFormat="1" ht="20.100000000000001" hidden="1" customHeight="1" x14ac:dyDescent="0.3">
      <c r="A15" s="71"/>
      <c r="B15" s="72"/>
      <c r="C15" s="82" t="s">
        <v>697</v>
      </c>
      <c r="D15" s="74" t="s">
        <v>698</v>
      </c>
      <c r="E15" s="75" t="s">
        <v>684</v>
      </c>
      <c r="F15" s="76"/>
      <c r="G15" s="77" t="s">
        <v>685</v>
      </c>
      <c r="H15" s="69">
        <f>(INT(($H$6+$H$7)*F15/100)+J15)*1.2</f>
        <v>0</v>
      </c>
      <c r="I15" s="78"/>
      <c r="J15" s="79"/>
      <c r="K15" s="83"/>
    </row>
    <row r="16" spans="1:11" s="24" customFormat="1" ht="20.100000000000001" customHeight="1" x14ac:dyDescent="0.3">
      <c r="A16" s="133"/>
      <c r="B16" s="134"/>
      <c r="C16" s="34" t="s">
        <v>699</v>
      </c>
      <c r="D16" s="35" t="s">
        <v>683</v>
      </c>
      <c r="E16" s="56" t="s">
        <v>684</v>
      </c>
      <c r="F16" s="57">
        <v>3.5449999999999999</v>
      </c>
      <c r="G16" s="58" t="s">
        <v>685</v>
      </c>
      <c r="H16" s="69">
        <f>INT(($H$7)*$F16/100)</f>
        <v>0</v>
      </c>
      <c r="I16" s="60"/>
      <c r="J16" s="33"/>
    </row>
    <row r="17" spans="1:14" s="24" customFormat="1" ht="20.100000000000001" customHeight="1" x14ac:dyDescent="0.3">
      <c r="A17" s="133"/>
      <c r="B17" s="134"/>
      <c r="C17" s="34" t="s">
        <v>700</v>
      </c>
      <c r="D17" s="35" t="s">
        <v>683</v>
      </c>
      <c r="E17" s="56" t="s">
        <v>684</v>
      </c>
      <c r="F17" s="57">
        <v>4.5</v>
      </c>
      <c r="G17" s="58" t="s">
        <v>685</v>
      </c>
      <c r="H17" s="69">
        <f>INT(($H$7)*$F17/100)</f>
        <v>0</v>
      </c>
      <c r="I17" s="60"/>
      <c r="J17" s="33"/>
    </row>
    <row r="18" spans="1:14" s="24" customFormat="1" ht="20.100000000000001" customHeight="1" x14ac:dyDescent="0.3">
      <c r="A18" s="133"/>
      <c r="B18" s="134"/>
      <c r="C18" s="34" t="s">
        <v>701</v>
      </c>
      <c r="D18" s="35" t="s">
        <v>702</v>
      </c>
      <c r="E18" s="56" t="s">
        <v>684</v>
      </c>
      <c r="F18" s="57">
        <v>12.95</v>
      </c>
      <c r="G18" s="58" t="s">
        <v>685</v>
      </c>
      <c r="H18" s="69">
        <f>INT(($H$16)*$F18/100)</f>
        <v>0</v>
      </c>
      <c r="I18" s="60"/>
      <c r="J18" s="33"/>
    </row>
    <row r="19" spans="1:14" s="24" customFormat="1" ht="20.100000000000001" customHeight="1" x14ac:dyDescent="0.3">
      <c r="A19" s="68"/>
      <c r="B19" s="44"/>
      <c r="C19" s="34" t="s">
        <v>703</v>
      </c>
      <c r="D19" s="35" t="s">
        <v>704</v>
      </c>
      <c r="E19" s="56" t="s">
        <v>684</v>
      </c>
      <c r="F19" s="84">
        <v>4.7</v>
      </c>
      <c r="G19" s="58" t="s">
        <v>685</v>
      </c>
      <c r="H19" s="69">
        <f>INT(($H$6+$H$9)*F19/100)</f>
        <v>0</v>
      </c>
      <c r="I19" s="60"/>
      <c r="J19" s="33">
        <v>0</v>
      </c>
    </row>
    <row r="20" spans="1:14" s="24" customFormat="1" ht="20.100000000000001" customHeight="1" x14ac:dyDescent="0.3">
      <c r="A20" s="68"/>
      <c r="B20" s="44"/>
      <c r="C20" s="34" t="s">
        <v>705</v>
      </c>
      <c r="D20" s="35"/>
      <c r="E20" s="56"/>
      <c r="F20" s="85"/>
      <c r="G20" s="86"/>
      <c r="H20" s="87">
        <f>J20</f>
        <v>0</v>
      </c>
      <c r="I20" s="70"/>
      <c r="J20" s="33"/>
    </row>
    <row r="21" spans="1:14" s="24" customFormat="1" ht="20.100000000000001" customHeight="1" x14ac:dyDescent="0.3">
      <c r="A21" s="68"/>
      <c r="B21" s="44"/>
      <c r="C21" s="34" t="s">
        <v>706</v>
      </c>
      <c r="D21" s="35" t="s">
        <v>707</v>
      </c>
      <c r="E21" s="56" t="s">
        <v>684</v>
      </c>
      <c r="F21" s="57">
        <v>0</v>
      </c>
      <c r="G21" s="58" t="s">
        <v>685</v>
      </c>
      <c r="H21" s="87">
        <f>ROUNDDOWN(($H$6+$H$7+$H$20)*F21/100,0)</f>
        <v>0</v>
      </c>
      <c r="I21" s="70"/>
      <c r="J21" s="33"/>
    </row>
    <row r="22" spans="1:14" s="24" customFormat="1" ht="20.100000000000001" customHeight="1" thickBot="1" x14ac:dyDescent="0.35">
      <c r="A22" s="39"/>
      <c r="B22" s="40"/>
      <c r="C22" s="61" t="s">
        <v>679</v>
      </c>
      <c r="D22" s="62"/>
      <c r="E22" s="63"/>
      <c r="F22" s="88"/>
      <c r="G22" s="89"/>
      <c r="H22" s="90">
        <f>SUM(H10:H21)</f>
        <v>0</v>
      </c>
      <c r="I22" s="67"/>
      <c r="J22" s="91"/>
    </row>
    <row r="23" spans="1:14" s="24" customFormat="1" ht="20.100000000000001" customHeight="1" x14ac:dyDescent="0.3">
      <c r="A23" s="146" t="s">
        <v>708</v>
      </c>
      <c r="B23" s="147"/>
      <c r="C23" s="148"/>
      <c r="D23" s="28"/>
      <c r="E23" s="36"/>
      <c r="F23" s="37"/>
      <c r="G23" s="38"/>
      <c r="H23" s="92">
        <f>SUM($H$6,$H$9,$H$22)</f>
        <v>0</v>
      </c>
      <c r="I23" s="32"/>
      <c r="J23" s="91"/>
    </row>
    <row r="24" spans="1:14" s="24" customFormat="1" ht="20.100000000000001" customHeight="1" x14ac:dyDescent="0.3">
      <c r="A24" s="149" t="s">
        <v>709</v>
      </c>
      <c r="B24" s="150"/>
      <c r="C24" s="151"/>
      <c r="D24" s="35" t="s">
        <v>710</v>
      </c>
      <c r="E24" s="56" t="s">
        <v>684</v>
      </c>
      <c r="F24" s="84">
        <v>8</v>
      </c>
      <c r="G24" s="58" t="s">
        <v>685</v>
      </c>
      <c r="H24" s="93">
        <f>INT(($H$23)*F24/100)</f>
        <v>0</v>
      </c>
      <c r="I24" s="94"/>
      <c r="J24" s="91"/>
    </row>
    <row r="25" spans="1:14" s="24" customFormat="1" ht="20.100000000000001" customHeight="1" x14ac:dyDescent="0.3">
      <c r="A25" s="149" t="s">
        <v>711</v>
      </c>
      <c r="B25" s="150"/>
      <c r="C25" s="151"/>
      <c r="D25" s="35" t="s">
        <v>712</v>
      </c>
      <c r="E25" s="56" t="s">
        <v>684</v>
      </c>
      <c r="F25" s="84">
        <v>15</v>
      </c>
      <c r="G25" s="58" t="s">
        <v>685</v>
      </c>
      <c r="H25" s="93">
        <f>INT(($H$9+$H$22+$H$24)*F25/100)</f>
        <v>0</v>
      </c>
      <c r="I25" s="95"/>
      <c r="J25" s="91"/>
      <c r="L25" s="96"/>
    </row>
    <row r="26" spans="1:14" s="24" customFormat="1" ht="20.100000000000001" hidden="1" customHeight="1" x14ac:dyDescent="0.3">
      <c r="A26" s="152" t="s">
        <v>713</v>
      </c>
      <c r="B26" s="153"/>
      <c r="C26" s="154"/>
      <c r="D26" s="97" t="s">
        <v>714</v>
      </c>
      <c r="E26" s="98"/>
      <c r="F26" s="99">
        <v>14.8</v>
      </c>
      <c r="G26" s="100" t="s">
        <v>715</v>
      </c>
      <c r="H26" s="101">
        <f>N26</f>
        <v>0</v>
      </c>
      <c r="I26" s="102" t="s">
        <v>716</v>
      </c>
      <c r="J26" s="91"/>
      <c r="K26" s="91">
        <f>ROUNDDOWN((J26*F26/100)*0.5*1.4,0)</f>
        <v>0</v>
      </c>
      <c r="L26" s="91"/>
      <c r="M26" s="91"/>
      <c r="N26" s="103">
        <f>K26+L26+M26</f>
        <v>0</v>
      </c>
    </row>
    <row r="27" spans="1:14" s="24" customFormat="1" ht="20.100000000000001" hidden="1" customHeight="1" x14ac:dyDescent="0.3">
      <c r="A27" s="152" t="s">
        <v>717</v>
      </c>
      <c r="B27" s="153"/>
      <c r="C27" s="154"/>
      <c r="D27" s="104"/>
      <c r="E27" s="105"/>
      <c r="F27" s="105"/>
      <c r="G27" s="106"/>
      <c r="H27" s="101">
        <f>J27</f>
        <v>0</v>
      </c>
      <c r="I27" s="102" t="s">
        <v>716</v>
      </c>
      <c r="J27" s="91"/>
      <c r="K27" s="91"/>
      <c r="L27" s="91"/>
      <c r="M27" s="91"/>
      <c r="N27" s="103"/>
    </row>
    <row r="28" spans="1:14" s="24" customFormat="1" ht="20.100000000000001" customHeight="1" x14ac:dyDescent="0.3">
      <c r="A28" s="149" t="s">
        <v>718</v>
      </c>
      <c r="B28" s="150"/>
      <c r="C28" s="151"/>
      <c r="D28" s="35" t="s">
        <v>719</v>
      </c>
      <c r="E28" s="56"/>
      <c r="F28" s="57"/>
      <c r="G28" s="58"/>
      <c r="H28" s="93">
        <f>SUM(H6+H9+H22+H24+H25+H26+H27)</f>
        <v>0</v>
      </c>
      <c r="I28" s="95"/>
      <c r="J28" s="91"/>
      <c r="K28" s="91"/>
    </row>
    <row r="29" spans="1:14" s="24" customFormat="1" ht="20.100000000000001" customHeight="1" thickBot="1" x14ac:dyDescent="0.35">
      <c r="A29" s="133" t="s">
        <v>720</v>
      </c>
      <c r="B29" s="155"/>
      <c r="C29" s="134"/>
      <c r="D29" s="107" t="s">
        <v>721</v>
      </c>
      <c r="E29" s="24" t="s">
        <v>684</v>
      </c>
      <c r="F29" s="108">
        <v>10</v>
      </c>
      <c r="G29" s="109" t="s">
        <v>685</v>
      </c>
      <c r="H29" s="110">
        <f>INT((H28)*F29/100)</f>
        <v>0</v>
      </c>
      <c r="I29" s="111"/>
      <c r="J29" s="91"/>
      <c r="K29" s="91"/>
    </row>
    <row r="30" spans="1:14" s="24" customFormat="1" ht="20.100000000000001" customHeight="1" thickBot="1" x14ac:dyDescent="0.35">
      <c r="A30" s="143" t="s">
        <v>722</v>
      </c>
      <c r="B30" s="144"/>
      <c r="C30" s="145"/>
      <c r="D30" s="112" t="s">
        <v>678</v>
      </c>
      <c r="E30" s="113"/>
      <c r="F30" s="113"/>
      <c r="G30" s="114"/>
      <c r="H30" s="115">
        <f>ROUNDDOWN(SUM(H28:H29),-4)</f>
        <v>0</v>
      </c>
      <c r="I30" s="116"/>
      <c r="J30" s="91"/>
    </row>
    <row r="31" spans="1:14" s="81" customFormat="1" ht="20.100000000000001" customHeight="1" x14ac:dyDescent="0.3">
      <c r="A31" s="156"/>
      <c r="B31" s="157"/>
      <c r="C31" s="158"/>
      <c r="D31" s="117"/>
      <c r="E31" s="118"/>
      <c r="F31" s="118"/>
      <c r="G31" s="72"/>
      <c r="H31" s="31"/>
      <c r="I31" s="119"/>
      <c r="J31" s="79"/>
    </row>
    <row r="32" spans="1:14" s="24" customFormat="1" ht="20.100000000000001" hidden="1" customHeight="1" x14ac:dyDescent="0.3">
      <c r="A32" s="149" t="s">
        <v>723</v>
      </c>
      <c r="B32" s="150"/>
      <c r="C32" s="151"/>
      <c r="D32" s="159" t="s">
        <v>724</v>
      </c>
      <c r="E32" s="160"/>
      <c r="F32" s="160"/>
      <c r="G32" s="161"/>
      <c r="H32" s="93">
        <f>J32</f>
        <v>0</v>
      </c>
      <c r="I32" s="60"/>
      <c r="J32" s="120"/>
      <c r="K32" s="120"/>
    </row>
    <row r="33" spans="1:12" s="24" customFormat="1" ht="20.100000000000001" hidden="1" customHeight="1" x14ac:dyDescent="0.3">
      <c r="A33" s="149" t="s">
        <v>725</v>
      </c>
      <c r="B33" s="150"/>
      <c r="C33" s="151"/>
      <c r="D33" s="159" t="s">
        <v>724</v>
      </c>
      <c r="E33" s="160"/>
      <c r="F33" s="160"/>
      <c r="G33" s="161"/>
      <c r="H33" s="93">
        <f>J33</f>
        <v>0</v>
      </c>
      <c r="I33" s="60" t="s">
        <v>726</v>
      </c>
      <c r="J33" s="120"/>
      <c r="K33" s="120"/>
      <c r="L33" s="24" t="s">
        <v>727</v>
      </c>
    </row>
    <row r="34" spans="1:12" s="24" customFormat="1" ht="20.100000000000001" hidden="1" customHeight="1" x14ac:dyDescent="0.3">
      <c r="A34" s="149" t="s">
        <v>728</v>
      </c>
      <c r="B34" s="160"/>
      <c r="C34" s="161"/>
      <c r="D34" s="159" t="s">
        <v>724</v>
      </c>
      <c r="E34" s="160"/>
      <c r="F34" s="160"/>
      <c r="G34" s="161"/>
      <c r="H34" s="121">
        <f>J34</f>
        <v>0</v>
      </c>
      <c r="I34" s="94"/>
      <c r="J34" s="120"/>
      <c r="K34" s="120"/>
    </row>
    <row r="35" spans="1:12" s="24" customFormat="1" ht="20.100000000000001" customHeight="1" thickBot="1" x14ac:dyDescent="0.35">
      <c r="A35" s="122"/>
      <c r="B35" s="63"/>
      <c r="C35" s="89"/>
      <c r="D35" s="62"/>
      <c r="E35" s="63"/>
      <c r="F35" s="63"/>
      <c r="G35" s="89"/>
      <c r="H35" s="123"/>
      <c r="I35" s="124"/>
      <c r="J35" s="120"/>
      <c r="K35" s="120"/>
    </row>
    <row r="36" spans="1:12" s="24" customFormat="1" ht="20.100000000000001" customHeight="1" thickBot="1" x14ac:dyDescent="0.35">
      <c r="A36" s="143" t="s">
        <v>729</v>
      </c>
      <c r="B36" s="144"/>
      <c r="C36" s="145"/>
      <c r="D36" s="112"/>
      <c r="E36" s="113"/>
      <c r="F36" s="113"/>
      <c r="G36" s="114"/>
      <c r="H36" s="115">
        <f>SUM(H30:H35)</f>
        <v>0</v>
      </c>
      <c r="I36" s="116" t="s">
        <v>730</v>
      </c>
      <c r="J36" s="125"/>
    </row>
    <row r="37" spans="1:12" ht="20.100000000000001" customHeight="1" thickBot="1" x14ac:dyDescent="0.35">
      <c r="A37" s="126"/>
      <c r="B37" s="127"/>
      <c r="C37" s="128"/>
      <c r="D37" s="129"/>
      <c r="E37" s="127"/>
      <c r="F37" s="127"/>
      <c r="G37" s="128"/>
      <c r="H37" s="130"/>
      <c r="I37" s="131"/>
      <c r="J37" s="132"/>
    </row>
  </sheetData>
  <mergeCells count="26">
    <mergeCell ref="A36:C36"/>
    <mergeCell ref="A31:C31"/>
    <mergeCell ref="A32:C32"/>
    <mergeCell ref="D32:G32"/>
    <mergeCell ref="A33:C33"/>
    <mergeCell ref="D33:G33"/>
    <mergeCell ref="A34:C34"/>
    <mergeCell ref="D34:G34"/>
    <mergeCell ref="A30:C30"/>
    <mergeCell ref="A11:B11"/>
    <mergeCell ref="A16:B16"/>
    <mergeCell ref="A17:B17"/>
    <mergeCell ref="A18:B18"/>
    <mergeCell ref="A23:C23"/>
    <mergeCell ref="A24:C24"/>
    <mergeCell ref="A25:C25"/>
    <mergeCell ref="A26:C26"/>
    <mergeCell ref="A27:C27"/>
    <mergeCell ref="A28:C28"/>
    <mergeCell ref="A29:C29"/>
    <mergeCell ref="A8:B8"/>
    <mergeCell ref="A1:I1"/>
    <mergeCell ref="A2:D2"/>
    <mergeCell ref="A3:C3"/>
    <mergeCell ref="D3:G3"/>
    <mergeCell ref="A5:B5"/>
  </mergeCells>
  <phoneticPr fontId="1" type="noConversion"/>
  <printOptions horizontalCentered="1" verticalCentered="1"/>
  <pageMargins left="0.70866141732283472" right="0.39370078740157483" top="0.39370078740157483" bottom="0.47244094488188981" header="0.39370078740157483" footer="0.43307086614173229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T32"/>
  <sheetViews>
    <sheetView showZeros="0" view="pageBreakPreview" zoomScale="75" zoomScaleNormal="100" zoomScaleSheetLayoutView="75" workbookViewId="0">
      <selection activeCell="A31" sqref="A31:XFD31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162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/>
      <c r="G3" s="162" t="s">
        <v>9</v>
      </c>
      <c r="H3" s="162"/>
      <c r="I3" s="162" t="s">
        <v>10</v>
      </c>
      <c r="J3" s="162"/>
      <c r="K3" s="162" t="s">
        <v>11</v>
      </c>
      <c r="L3" s="162"/>
      <c r="M3" s="162" t="s">
        <v>12</v>
      </c>
      <c r="N3" s="164" t="s">
        <v>13</v>
      </c>
      <c r="O3" s="164" t="s">
        <v>14</v>
      </c>
      <c r="P3" s="164" t="s">
        <v>15</v>
      </c>
      <c r="Q3" s="164" t="s">
        <v>16</v>
      </c>
      <c r="R3" s="164" t="s">
        <v>17</v>
      </c>
      <c r="S3" s="164" t="s">
        <v>18</v>
      </c>
      <c r="T3" s="164" t="s">
        <v>19</v>
      </c>
    </row>
    <row r="4" spans="1:20" ht="30" customHeight="1" x14ac:dyDescent="0.3">
      <c r="A4" s="163"/>
      <c r="B4" s="163"/>
      <c r="C4" s="163"/>
      <c r="D4" s="163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63"/>
      <c r="N4" s="164"/>
      <c r="O4" s="164"/>
      <c r="P4" s="164"/>
      <c r="Q4" s="164"/>
      <c r="R4" s="164"/>
      <c r="S4" s="164"/>
      <c r="T4" s="164"/>
    </row>
    <row r="5" spans="1:20" ht="30" customHeight="1" x14ac:dyDescent="0.3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L14" si="3">E5+G5+I5</f>
        <v>0</v>
      </c>
      <c r="L5" s="14">
        <f t="shared" si="3"/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3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3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hidden="1" customHeight="1" x14ac:dyDescent="0.3">
      <c r="A8" s="12" t="s">
        <v>58</v>
      </c>
      <c r="B8" s="12" t="s">
        <v>52</v>
      </c>
      <c r="C8" s="12" t="s">
        <v>52</v>
      </c>
      <c r="D8" s="13">
        <v>1</v>
      </c>
      <c r="E8" s="14">
        <f>공종별내역서!F51</f>
        <v>0</v>
      </c>
      <c r="F8" s="14">
        <f t="shared" si="0"/>
        <v>0</v>
      </c>
      <c r="G8" s="14">
        <f>공종별내역서!H51</f>
        <v>0</v>
      </c>
      <c r="H8" s="14">
        <f t="shared" si="1"/>
        <v>0</v>
      </c>
      <c r="I8" s="14">
        <f>공종별내역서!J51</f>
        <v>0</v>
      </c>
      <c r="J8" s="14">
        <f t="shared" si="2"/>
        <v>0</v>
      </c>
      <c r="K8" s="14">
        <f t="shared" si="3"/>
        <v>0</v>
      </c>
      <c r="L8" s="14">
        <f t="shared" si="3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hidden="1" customHeight="1" x14ac:dyDescent="0.3">
      <c r="A9" s="12" t="s">
        <v>213</v>
      </c>
      <c r="B9" s="12" t="s">
        <v>52</v>
      </c>
      <c r="C9" s="12" t="s">
        <v>52</v>
      </c>
      <c r="D9" s="13">
        <v>1</v>
      </c>
      <c r="E9" s="14">
        <f>공종별내역서!F75</f>
        <v>0</v>
      </c>
      <c r="F9" s="14">
        <f t="shared" si="0"/>
        <v>0</v>
      </c>
      <c r="G9" s="14">
        <f>공종별내역서!H75</f>
        <v>0</v>
      </c>
      <c r="H9" s="14">
        <f t="shared" si="1"/>
        <v>0</v>
      </c>
      <c r="I9" s="14">
        <f>공종별내역서!J75</f>
        <v>0</v>
      </c>
      <c r="J9" s="14">
        <f t="shared" si="2"/>
        <v>0</v>
      </c>
      <c r="K9" s="14">
        <f t="shared" si="3"/>
        <v>0</v>
      </c>
      <c r="L9" s="14">
        <f t="shared" si="3"/>
        <v>0</v>
      </c>
      <c r="M9" s="12" t="s">
        <v>52</v>
      </c>
      <c r="N9" s="1" t="s">
        <v>214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hidden="1" customHeight="1" x14ac:dyDescent="0.3">
      <c r="A10" s="12" t="s">
        <v>223</v>
      </c>
      <c r="B10" s="12" t="s">
        <v>52</v>
      </c>
      <c r="C10" s="12" t="s">
        <v>52</v>
      </c>
      <c r="D10" s="13">
        <v>1</v>
      </c>
      <c r="E10" s="14">
        <f>공종별내역서!F99</f>
        <v>0</v>
      </c>
      <c r="F10" s="14">
        <f t="shared" si="0"/>
        <v>0</v>
      </c>
      <c r="G10" s="14">
        <f>공종별내역서!H99</f>
        <v>0</v>
      </c>
      <c r="H10" s="14">
        <f t="shared" si="1"/>
        <v>0</v>
      </c>
      <c r="I10" s="14">
        <f>공종별내역서!J99</f>
        <v>0</v>
      </c>
      <c r="J10" s="14">
        <f t="shared" si="2"/>
        <v>0</v>
      </c>
      <c r="K10" s="14">
        <f t="shared" si="3"/>
        <v>0</v>
      </c>
      <c r="L10" s="14">
        <f t="shared" si="3"/>
        <v>0</v>
      </c>
      <c r="M10" s="12" t="s">
        <v>52</v>
      </c>
      <c r="N10" s="1" t="s">
        <v>224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 x14ac:dyDescent="0.3">
      <c r="A11" s="12" t="s">
        <v>241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3"/>
        <v>0</v>
      </c>
      <c r="M11" s="12" t="s">
        <v>52</v>
      </c>
      <c r="N11" s="1" t="s">
        <v>242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hidden="1" customHeight="1" x14ac:dyDescent="0.3">
      <c r="A12" s="12" t="s">
        <v>243</v>
      </c>
      <c r="B12" s="12" t="s">
        <v>52</v>
      </c>
      <c r="C12" s="12" t="s">
        <v>52</v>
      </c>
      <c r="D12" s="13">
        <v>1</v>
      </c>
      <c r="E12" s="14">
        <f>공종별내역서!F171</f>
        <v>0</v>
      </c>
      <c r="F12" s="14">
        <f t="shared" si="0"/>
        <v>0</v>
      </c>
      <c r="G12" s="14">
        <f>공종별내역서!H171</f>
        <v>0</v>
      </c>
      <c r="H12" s="14">
        <f t="shared" si="1"/>
        <v>0</v>
      </c>
      <c r="I12" s="14">
        <f>공종별내역서!J171</f>
        <v>0</v>
      </c>
      <c r="J12" s="14">
        <f t="shared" si="2"/>
        <v>0</v>
      </c>
      <c r="K12" s="14">
        <f t="shared" si="3"/>
        <v>0</v>
      </c>
      <c r="L12" s="14">
        <f t="shared" si="3"/>
        <v>0</v>
      </c>
      <c r="M12" s="12" t="s">
        <v>52</v>
      </c>
      <c r="N12" s="1" t="s">
        <v>244</v>
      </c>
      <c r="O12" s="1" t="s">
        <v>52</v>
      </c>
      <c r="P12" s="1" t="s">
        <v>242</v>
      </c>
      <c r="Q12" s="1" t="s">
        <v>52</v>
      </c>
      <c r="R12">
        <v>4</v>
      </c>
      <c r="S12" s="1" t="s">
        <v>52</v>
      </c>
      <c r="T12" s="8"/>
    </row>
    <row r="13" spans="1:20" ht="30" hidden="1" customHeight="1" x14ac:dyDescent="0.3">
      <c r="A13" s="12" t="s">
        <v>421</v>
      </c>
      <c r="B13" s="12" t="s">
        <v>52</v>
      </c>
      <c r="C13" s="12" t="s">
        <v>52</v>
      </c>
      <c r="D13" s="13">
        <v>1</v>
      </c>
      <c r="E13" s="14">
        <f>공종별내역서!F195</f>
        <v>0</v>
      </c>
      <c r="F13" s="14">
        <f t="shared" si="0"/>
        <v>0</v>
      </c>
      <c r="G13" s="14">
        <f>공종별내역서!H195</f>
        <v>0</v>
      </c>
      <c r="H13" s="14">
        <f t="shared" si="1"/>
        <v>0</v>
      </c>
      <c r="I13" s="14">
        <f>공종별내역서!J195</f>
        <v>0</v>
      </c>
      <c r="J13" s="14">
        <f t="shared" si="2"/>
        <v>0</v>
      </c>
      <c r="K13" s="14">
        <f t="shared" si="3"/>
        <v>0</v>
      </c>
      <c r="L13" s="14">
        <f t="shared" si="3"/>
        <v>0</v>
      </c>
      <c r="M13" s="12" t="s">
        <v>52</v>
      </c>
      <c r="N13" s="1" t="s">
        <v>422</v>
      </c>
      <c r="O13" s="1" t="s">
        <v>52</v>
      </c>
      <c r="P13" s="1" t="s">
        <v>242</v>
      </c>
      <c r="Q13" s="1" t="s">
        <v>52</v>
      </c>
      <c r="R13">
        <v>4</v>
      </c>
      <c r="S13" s="1" t="s">
        <v>52</v>
      </c>
      <c r="T13" s="8"/>
    </row>
    <row r="14" spans="1:20" ht="30" hidden="1" customHeight="1" x14ac:dyDescent="0.3">
      <c r="A14" s="12" t="s">
        <v>424</v>
      </c>
      <c r="B14" s="12" t="s">
        <v>52</v>
      </c>
      <c r="C14" s="12" t="s">
        <v>52</v>
      </c>
      <c r="D14" s="13">
        <v>1</v>
      </c>
      <c r="E14" s="14">
        <f>공종별내역서!F219</f>
        <v>0</v>
      </c>
      <c r="F14" s="14">
        <f t="shared" si="0"/>
        <v>0</v>
      </c>
      <c r="G14" s="14">
        <f>공종별내역서!H219</f>
        <v>0</v>
      </c>
      <c r="H14" s="14">
        <f t="shared" si="1"/>
        <v>0</v>
      </c>
      <c r="I14" s="14">
        <f>공종별내역서!J219</f>
        <v>0</v>
      </c>
      <c r="J14" s="14">
        <f t="shared" si="2"/>
        <v>0</v>
      </c>
      <c r="K14" s="14">
        <f t="shared" si="3"/>
        <v>0</v>
      </c>
      <c r="L14" s="14">
        <f t="shared" si="3"/>
        <v>0</v>
      </c>
      <c r="M14" s="12" t="s">
        <v>52</v>
      </c>
      <c r="N14" s="1" t="s">
        <v>425</v>
      </c>
      <c r="O14" s="1" t="s">
        <v>52</v>
      </c>
      <c r="P14" s="1" t="s">
        <v>242</v>
      </c>
      <c r="Q14" s="1" t="s">
        <v>52</v>
      </c>
      <c r="R14">
        <v>4</v>
      </c>
      <c r="S14" s="1" t="s">
        <v>52</v>
      </c>
      <c r="T14" s="8"/>
    </row>
    <row r="15" spans="1:20" ht="30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T17" s="8"/>
    </row>
    <row r="18" spans="1:20" ht="30" customHeight="1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T18" s="8"/>
    </row>
    <row r="19" spans="1:20" ht="30" customHeight="1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T19" s="8"/>
    </row>
    <row r="20" spans="1:20" ht="30" customHeight="1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T20" s="8"/>
    </row>
    <row r="21" spans="1:20" ht="30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T21" s="8"/>
    </row>
    <row r="22" spans="1:20" ht="30" customHeigh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T22" s="8"/>
    </row>
    <row r="23" spans="1:20" ht="30" customHeigh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T23" s="8"/>
    </row>
    <row r="24" spans="1:20" ht="30" customHeight="1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T24" s="8"/>
    </row>
    <row r="25" spans="1:20" ht="30" customHeigh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T25" s="8"/>
    </row>
    <row r="26" spans="1:20" ht="30" customHeight="1" x14ac:dyDescent="0.3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T26" s="8"/>
    </row>
    <row r="27" spans="1:20" ht="30" customHeight="1" x14ac:dyDescent="0.3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T27" s="8"/>
    </row>
    <row r="28" spans="1:20" ht="30" customHeight="1" x14ac:dyDescent="0.3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T28" s="8"/>
    </row>
    <row r="29" spans="1:20" ht="30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T29" s="8"/>
    </row>
    <row r="30" spans="1:20" ht="30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T30" s="8"/>
    </row>
    <row r="31" spans="1:20" ht="30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T31" s="8"/>
    </row>
    <row r="32" spans="1:20" ht="30" customHeight="1" x14ac:dyDescent="0.3">
      <c r="A32" s="12" t="s">
        <v>211</v>
      </c>
      <c r="B32" s="13"/>
      <c r="C32" s="13"/>
      <c r="D32" s="13"/>
      <c r="E32" s="13"/>
      <c r="F32" s="14">
        <f>F5</f>
        <v>0</v>
      </c>
      <c r="G32" s="13"/>
      <c r="H32" s="14">
        <f>H5</f>
        <v>0</v>
      </c>
      <c r="I32" s="13"/>
      <c r="J32" s="14">
        <f>J5</f>
        <v>0</v>
      </c>
      <c r="K32" s="13"/>
      <c r="L32" s="14">
        <f>L5</f>
        <v>0</v>
      </c>
      <c r="M32" s="13"/>
      <c r="T32" s="8"/>
    </row>
  </sheetData>
  <mergeCells count="16"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  <mergeCell ref="G3:H3"/>
    <mergeCell ref="A3:A4"/>
    <mergeCell ref="B3:B4"/>
    <mergeCell ref="C3:C4"/>
    <mergeCell ref="D3:D4"/>
    <mergeCell ref="E3:F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  <pageSetUpPr fitToPage="1"/>
  </sheetPr>
  <dimension ref="A1:T26"/>
  <sheetViews>
    <sheetView showZeros="0" view="pageBreakPreview" zoomScale="75" zoomScaleNormal="100" zoomScaleSheetLayoutView="75" workbookViewId="0">
      <selection activeCell="A25" sqref="A25:XFD25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ht="30" customHeight="1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0" ht="30" customHeight="1" x14ac:dyDescent="0.3">
      <c r="A3" s="162" t="s">
        <v>2</v>
      </c>
      <c r="B3" s="162" t="s">
        <v>3</v>
      </c>
      <c r="C3" s="162" t="s">
        <v>4</v>
      </c>
      <c r="D3" s="162" t="s">
        <v>5</v>
      </c>
      <c r="E3" s="162" t="s">
        <v>6</v>
      </c>
      <c r="F3" s="162"/>
      <c r="G3" s="162" t="s">
        <v>9</v>
      </c>
      <c r="H3" s="162"/>
      <c r="I3" s="162" t="s">
        <v>10</v>
      </c>
      <c r="J3" s="162"/>
      <c r="K3" s="162" t="s">
        <v>11</v>
      </c>
      <c r="L3" s="162"/>
      <c r="M3" s="162" t="s">
        <v>12</v>
      </c>
      <c r="N3" s="164" t="s">
        <v>13</v>
      </c>
      <c r="O3" s="164" t="s">
        <v>14</v>
      </c>
      <c r="P3" s="164" t="s">
        <v>15</v>
      </c>
      <c r="Q3" s="164" t="s">
        <v>16</v>
      </c>
      <c r="R3" s="164" t="s">
        <v>17</v>
      </c>
      <c r="S3" s="164" t="s">
        <v>18</v>
      </c>
      <c r="T3" s="164" t="s">
        <v>19</v>
      </c>
    </row>
    <row r="4" spans="1:20" ht="30" customHeight="1" x14ac:dyDescent="0.3">
      <c r="A4" s="163"/>
      <c r="B4" s="163"/>
      <c r="C4" s="163"/>
      <c r="D4" s="163"/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  <c r="M4" s="163"/>
      <c r="N4" s="164"/>
      <c r="O4" s="164"/>
      <c r="P4" s="164"/>
      <c r="Q4" s="164"/>
      <c r="R4" s="164"/>
      <c r="S4" s="164"/>
      <c r="T4" s="164"/>
    </row>
    <row r="5" spans="1:20" ht="30" customHeight="1" x14ac:dyDescent="0.3">
      <c r="A5" s="12" t="s">
        <v>51</v>
      </c>
      <c r="B5" s="12" t="s">
        <v>52</v>
      </c>
      <c r="C5" s="12" t="s">
        <v>52</v>
      </c>
      <c r="D5" s="13">
        <v>1</v>
      </c>
      <c r="E5" s="14">
        <f>F6</f>
        <v>0</v>
      </c>
      <c r="F5" s="14">
        <f t="shared" ref="F5:F14" si="0">E5*D5</f>
        <v>0</v>
      </c>
      <c r="G5" s="14">
        <f>H6</f>
        <v>0</v>
      </c>
      <c r="H5" s="14">
        <f t="shared" ref="H5:H14" si="1">G5*D5</f>
        <v>0</v>
      </c>
      <c r="I5" s="14">
        <f>J6</f>
        <v>0</v>
      </c>
      <c r="J5" s="14">
        <f t="shared" ref="J5:J14" si="2">I5*D5</f>
        <v>0</v>
      </c>
      <c r="K5" s="14">
        <f t="shared" ref="K5:K14" si="3">E5+G5+I5</f>
        <v>0</v>
      </c>
      <c r="L5" s="14">
        <f t="shared" ref="L5:L14" si="4">F5+H5+J5</f>
        <v>0</v>
      </c>
      <c r="M5" s="12" t="s">
        <v>52</v>
      </c>
      <c r="N5" s="1" t="s">
        <v>53</v>
      </c>
      <c r="O5" s="1" t="s">
        <v>52</v>
      </c>
      <c r="P5" s="1" t="s">
        <v>52</v>
      </c>
      <c r="Q5" s="1" t="s">
        <v>52</v>
      </c>
      <c r="R5">
        <v>1</v>
      </c>
      <c r="S5" s="1" t="s">
        <v>52</v>
      </c>
      <c r="T5" s="8"/>
    </row>
    <row r="6" spans="1:20" ht="30" customHeight="1" x14ac:dyDescent="0.3">
      <c r="A6" s="12" t="s">
        <v>54</v>
      </c>
      <c r="B6" s="12" t="s">
        <v>52</v>
      </c>
      <c r="C6" s="12" t="s">
        <v>52</v>
      </c>
      <c r="D6" s="13">
        <v>1</v>
      </c>
      <c r="E6" s="14">
        <f>F7+F11</f>
        <v>0</v>
      </c>
      <c r="F6" s="14">
        <f t="shared" si="0"/>
        <v>0</v>
      </c>
      <c r="G6" s="14">
        <f>H7+H11</f>
        <v>0</v>
      </c>
      <c r="H6" s="14">
        <f t="shared" si="1"/>
        <v>0</v>
      </c>
      <c r="I6" s="14">
        <f>J7+J11</f>
        <v>0</v>
      </c>
      <c r="J6" s="14">
        <f t="shared" si="2"/>
        <v>0</v>
      </c>
      <c r="K6" s="14">
        <f t="shared" si="3"/>
        <v>0</v>
      </c>
      <c r="L6" s="14">
        <f t="shared" si="4"/>
        <v>0</v>
      </c>
      <c r="M6" s="12" t="s">
        <v>52</v>
      </c>
      <c r="N6" s="1" t="s">
        <v>55</v>
      </c>
      <c r="O6" s="1" t="s">
        <v>52</v>
      </c>
      <c r="P6" s="1" t="s">
        <v>53</v>
      </c>
      <c r="Q6" s="1" t="s">
        <v>52</v>
      </c>
      <c r="R6">
        <v>2</v>
      </c>
      <c r="S6" s="1" t="s">
        <v>52</v>
      </c>
      <c r="T6" s="8"/>
    </row>
    <row r="7" spans="1:20" ht="30" customHeight="1" x14ac:dyDescent="0.3">
      <c r="A7" s="12" t="s">
        <v>56</v>
      </c>
      <c r="B7" s="12" t="s">
        <v>52</v>
      </c>
      <c r="C7" s="12" t="s">
        <v>52</v>
      </c>
      <c r="D7" s="13">
        <v>1</v>
      </c>
      <c r="E7" s="14">
        <f>F8+F9+F10</f>
        <v>0</v>
      </c>
      <c r="F7" s="14">
        <f t="shared" si="0"/>
        <v>0</v>
      </c>
      <c r="G7" s="14">
        <f>H8+H9+H10</f>
        <v>0</v>
      </c>
      <c r="H7" s="14">
        <f t="shared" si="1"/>
        <v>0</v>
      </c>
      <c r="I7" s="14">
        <f>J8+J9+J10</f>
        <v>0</v>
      </c>
      <c r="J7" s="14">
        <f t="shared" si="2"/>
        <v>0</v>
      </c>
      <c r="K7" s="14">
        <f t="shared" si="3"/>
        <v>0</v>
      </c>
      <c r="L7" s="14">
        <f t="shared" si="4"/>
        <v>0</v>
      </c>
      <c r="M7" s="12" t="s">
        <v>52</v>
      </c>
      <c r="N7" s="1" t="s">
        <v>57</v>
      </c>
      <c r="O7" s="1" t="s">
        <v>52</v>
      </c>
      <c r="P7" s="1" t="s">
        <v>55</v>
      </c>
      <c r="Q7" s="1" t="s">
        <v>52</v>
      </c>
      <c r="R7">
        <v>3</v>
      </c>
      <c r="S7" s="1" t="s">
        <v>52</v>
      </c>
      <c r="T7" s="8"/>
    </row>
    <row r="8" spans="1:20" ht="30" customHeight="1" x14ac:dyDescent="0.3">
      <c r="A8" s="12" t="s">
        <v>58</v>
      </c>
      <c r="B8" s="12" t="s">
        <v>52</v>
      </c>
      <c r="C8" s="12" t="s">
        <v>52</v>
      </c>
      <c r="D8" s="13">
        <v>1</v>
      </c>
      <c r="E8" s="14">
        <f>공종별내역서!F51</f>
        <v>0</v>
      </c>
      <c r="F8" s="14">
        <f t="shared" si="0"/>
        <v>0</v>
      </c>
      <c r="G8" s="14">
        <f>공종별내역서!H51</f>
        <v>0</v>
      </c>
      <c r="H8" s="14">
        <f t="shared" si="1"/>
        <v>0</v>
      </c>
      <c r="I8" s="14">
        <f>공종별내역서!J51</f>
        <v>0</v>
      </c>
      <c r="J8" s="14">
        <f t="shared" si="2"/>
        <v>0</v>
      </c>
      <c r="K8" s="14">
        <f t="shared" si="3"/>
        <v>0</v>
      </c>
      <c r="L8" s="14">
        <f t="shared" si="4"/>
        <v>0</v>
      </c>
      <c r="M8" s="12" t="s">
        <v>52</v>
      </c>
      <c r="N8" s="1" t="s">
        <v>59</v>
      </c>
      <c r="O8" s="1" t="s">
        <v>52</v>
      </c>
      <c r="P8" s="1" t="s">
        <v>57</v>
      </c>
      <c r="Q8" s="1" t="s">
        <v>52</v>
      </c>
      <c r="R8">
        <v>4</v>
      </c>
      <c r="S8" s="1" t="s">
        <v>52</v>
      </c>
      <c r="T8" s="8"/>
    </row>
    <row r="9" spans="1:20" ht="30" customHeight="1" x14ac:dyDescent="0.3">
      <c r="A9" s="12" t="s">
        <v>213</v>
      </c>
      <c r="B9" s="12" t="s">
        <v>52</v>
      </c>
      <c r="C9" s="12" t="s">
        <v>52</v>
      </c>
      <c r="D9" s="13">
        <v>1</v>
      </c>
      <c r="E9" s="14">
        <f>공종별내역서!F75</f>
        <v>0</v>
      </c>
      <c r="F9" s="14">
        <f t="shared" si="0"/>
        <v>0</v>
      </c>
      <c r="G9" s="14">
        <f>공종별내역서!H75</f>
        <v>0</v>
      </c>
      <c r="H9" s="14">
        <f t="shared" si="1"/>
        <v>0</v>
      </c>
      <c r="I9" s="14">
        <f>공종별내역서!J75</f>
        <v>0</v>
      </c>
      <c r="J9" s="14">
        <f t="shared" si="2"/>
        <v>0</v>
      </c>
      <c r="K9" s="14">
        <f t="shared" si="3"/>
        <v>0</v>
      </c>
      <c r="L9" s="14">
        <f t="shared" si="4"/>
        <v>0</v>
      </c>
      <c r="M9" s="12" t="s">
        <v>52</v>
      </c>
      <c r="N9" s="1" t="s">
        <v>214</v>
      </c>
      <c r="O9" s="1" t="s">
        <v>52</v>
      </c>
      <c r="P9" s="1" t="s">
        <v>57</v>
      </c>
      <c r="Q9" s="1" t="s">
        <v>52</v>
      </c>
      <c r="R9">
        <v>4</v>
      </c>
      <c r="S9" s="1" t="s">
        <v>52</v>
      </c>
      <c r="T9" s="8"/>
    </row>
    <row r="10" spans="1:20" ht="30" customHeight="1" x14ac:dyDescent="0.3">
      <c r="A10" s="12" t="s">
        <v>223</v>
      </c>
      <c r="B10" s="12" t="s">
        <v>52</v>
      </c>
      <c r="C10" s="12" t="s">
        <v>52</v>
      </c>
      <c r="D10" s="13">
        <v>1</v>
      </c>
      <c r="E10" s="14">
        <f>공종별내역서!F99</f>
        <v>0</v>
      </c>
      <c r="F10" s="14">
        <f t="shared" si="0"/>
        <v>0</v>
      </c>
      <c r="G10" s="14">
        <f>공종별내역서!H99</f>
        <v>0</v>
      </c>
      <c r="H10" s="14">
        <f t="shared" si="1"/>
        <v>0</v>
      </c>
      <c r="I10" s="14">
        <f>공종별내역서!J99</f>
        <v>0</v>
      </c>
      <c r="J10" s="14">
        <f t="shared" si="2"/>
        <v>0</v>
      </c>
      <c r="K10" s="14">
        <f t="shared" si="3"/>
        <v>0</v>
      </c>
      <c r="L10" s="14">
        <f t="shared" si="4"/>
        <v>0</v>
      </c>
      <c r="M10" s="12" t="s">
        <v>52</v>
      </c>
      <c r="N10" s="1" t="s">
        <v>224</v>
      </c>
      <c r="O10" s="1" t="s">
        <v>52</v>
      </c>
      <c r="P10" s="1" t="s">
        <v>57</v>
      </c>
      <c r="Q10" s="1" t="s">
        <v>52</v>
      </c>
      <c r="R10">
        <v>4</v>
      </c>
      <c r="S10" s="1" t="s">
        <v>52</v>
      </c>
      <c r="T10" s="8"/>
    </row>
    <row r="11" spans="1:20" ht="30" customHeight="1" x14ac:dyDescent="0.3">
      <c r="A11" s="12" t="s">
        <v>241</v>
      </c>
      <c r="B11" s="12" t="s">
        <v>52</v>
      </c>
      <c r="C11" s="12" t="s">
        <v>52</v>
      </c>
      <c r="D11" s="13">
        <v>1</v>
      </c>
      <c r="E11" s="14">
        <f>F12+F13+F14</f>
        <v>0</v>
      </c>
      <c r="F11" s="14">
        <f t="shared" si="0"/>
        <v>0</v>
      </c>
      <c r="G11" s="14">
        <f>H12+H13+H14</f>
        <v>0</v>
      </c>
      <c r="H11" s="14">
        <f t="shared" si="1"/>
        <v>0</v>
      </c>
      <c r="I11" s="14">
        <f>J12+J13+J14</f>
        <v>0</v>
      </c>
      <c r="J11" s="14">
        <f t="shared" si="2"/>
        <v>0</v>
      </c>
      <c r="K11" s="14">
        <f t="shared" si="3"/>
        <v>0</v>
      </c>
      <c r="L11" s="14">
        <f t="shared" si="4"/>
        <v>0</v>
      </c>
      <c r="M11" s="12" t="s">
        <v>52</v>
      </c>
      <c r="N11" s="1" t="s">
        <v>242</v>
      </c>
      <c r="O11" s="1" t="s">
        <v>52</v>
      </c>
      <c r="P11" s="1" t="s">
        <v>55</v>
      </c>
      <c r="Q11" s="1" t="s">
        <v>52</v>
      </c>
      <c r="R11">
        <v>3</v>
      </c>
      <c r="S11" s="1" t="s">
        <v>52</v>
      </c>
      <c r="T11" s="8"/>
    </row>
    <row r="12" spans="1:20" ht="30" customHeight="1" x14ac:dyDescent="0.3">
      <c r="A12" s="12" t="s">
        <v>243</v>
      </c>
      <c r="B12" s="12" t="s">
        <v>52</v>
      </c>
      <c r="C12" s="12" t="s">
        <v>52</v>
      </c>
      <c r="D12" s="13">
        <v>1</v>
      </c>
      <c r="E12" s="14">
        <f>공종별내역서!F171</f>
        <v>0</v>
      </c>
      <c r="F12" s="14">
        <f t="shared" si="0"/>
        <v>0</v>
      </c>
      <c r="G12" s="14">
        <f>공종별내역서!H171</f>
        <v>0</v>
      </c>
      <c r="H12" s="14">
        <f t="shared" si="1"/>
        <v>0</v>
      </c>
      <c r="I12" s="14">
        <f>공종별내역서!J171</f>
        <v>0</v>
      </c>
      <c r="J12" s="14">
        <f t="shared" si="2"/>
        <v>0</v>
      </c>
      <c r="K12" s="14">
        <f t="shared" si="3"/>
        <v>0</v>
      </c>
      <c r="L12" s="14">
        <f t="shared" si="4"/>
        <v>0</v>
      </c>
      <c r="M12" s="12" t="s">
        <v>52</v>
      </c>
      <c r="N12" s="1" t="s">
        <v>244</v>
      </c>
      <c r="O12" s="1" t="s">
        <v>52</v>
      </c>
      <c r="P12" s="1" t="s">
        <v>242</v>
      </c>
      <c r="Q12" s="1" t="s">
        <v>52</v>
      </c>
      <c r="R12">
        <v>4</v>
      </c>
      <c r="S12" s="1" t="s">
        <v>52</v>
      </c>
      <c r="T12" s="8"/>
    </row>
    <row r="13" spans="1:20" ht="30" customHeight="1" x14ac:dyDescent="0.3">
      <c r="A13" s="12" t="s">
        <v>421</v>
      </c>
      <c r="B13" s="12" t="s">
        <v>52</v>
      </c>
      <c r="C13" s="12" t="s">
        <v>52</v>
      </c>
      <c r="D13" s="13">
        <v>1</v>
      </c>
      <c r="E13" s="14">
        <f>공종별내역서!F195</f>
        <v>0</v>
      </c>
      <c r="F13" s="14">
        <f t="shared" si="0"/>
        <v>0</v>
      </c>
      <c r="G13" s="14">
        <f>공종별내역서!H195</f>
        <v>0</v>
      </c>
      <c r="H13" s="14">
        <f t="shared" si="1"/>
        <v>0</v>
      </c>
      <c r="I13" s="14">
        <f>공종별내역서!J195</f>
        <v>0</v>
      </c>
      <c r="J13" s="14">
        <f t="shared" si="2"/>
        <v>0</v>
      </c>
      <c r="K13" s="14">
        <f t="shared" si="3"/>
        <v>0</v>
      </c>
      <c r="L13" s="14">
        <f t="shared" si="4"/>
        <v>0</v>
      </c>
      <c r="M13" s="12" t="s">
        <v>52</v>
      </c>
      <c r="N13" s="1" t="s">
        <v>422</v>
      </c>
      <c r="O13" s="1" t="s">
        <v>52</v>
      </c>
      <c r="P13" s="1" t="s">
        <v>242</v>
      </c>
      <c r="Q13" s="1" t="s">
        <v>52</v>
      </c>
      <c r="R13">
        <v>4</v>
      </c>
      <c r="S13" s="1" t="s">
        <v>52</v>
      </c>
      <c r="T13" s="8"/>
    </row>
    <row r="14" spans="1:20" ht="30" customHeight="1" x14ac:dyDescent="0.3">
      <c r="A14" s="12" t="s">
        <v>424</v>
      </c>
      <c r="B14" s="12" t="s">
        <v>52</v>
      </c>
      <c r="C14" s="12" t="s">
        <v>52</v>
      </c>
      <c r="D14" s="13">
        <v>1</v>
      </c>
      <c r="E14" s="14">
        <f>공종별내역서!F219</f>
        <v>0</v>
      </c>
      <c r="F14" s="14">
        <f t="shared" si="0"/>
        <v>0</v>
      </c>
      <c r="G14" s="14">
        <f>공종별내역서!H219</f>
        <v>0</v>
      </c>
      <c r="H14" s="14">
        <f t="shared" si="1"/>
        <v>0</v>
      </c>
      <c r="I14" s="14">
        <f>공종별내역서!J219</f>
        <v>0</v>
      </c>
      <c r="J14" s="14">
        <f t="shared" si="2"/>
        <v>0</v>
      </c>
      <c r="K14" s="14">
        <f t="shared" si="3"/>
        <v>0</v>
      </c>
      <c r="L14" s="14">
        <f t="shared" si="4"/>
        <v>0</v>
      </c>
      <c r="M14" s="12" t="s">
        <v>52</v>
      </c>
      <c r="N14" s="1" t="s">
        <v>425</v>
      </c>
      <c r="O14" s="1" t="s">
        <v>52</v>
      </c>
      <c r="P14" s="1" t="s">
        <v>242</v>
      </c>
      <c r="Q14" s="1" t="s">
        <v>52</v>
      </c>
      <c r="R14">
        <v>4</v>
      </c>
      <c r="S14" s="1" t="s">
        <v>52</v>
      </c>
      <c r="T14" s="8"/>
    </row>
    <row r="15" spans="1:20" ht="30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T15" s="8"/>
    </row>
    <row r="16" spans="1:20" ht="30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T16" s="8"/>
    </row>
    <row r="17" spans="1:20" ht="30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T17" s="8"/>
    </row>
    <row r="18" spans="1:20" ht="30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T18" s="8"/>
    </row>
    <row r="19" spans="1:20" ht="30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T19" s="8"/>
    </row>
    <row r="20" spans="1:20" ht="30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T20" s="8"/>
    </row>
    <row r="21" spans="1:20" ht="30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T21" s="8"/>
    </row>
    <row r="22" spans="1:20" ht="30" customHeigh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T22" s="8"/>
    </row>
    <row r="23" spans="1:20" ht="30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T23" s="8"/>
    </row>
    <row r="24" spans="1:20" ht="30" customHeigh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T24" s="8"/>
    </row>
    <row r="25" spans="1:20" ht="30" customHeight="1" x14ac:dyDescent="0.3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T25" s="8"/>
    </row>
    <row r="26" spans="1:20" ht="30" customHeight="1" x14ac:dyDescent="0.3">
      <c r="A26" s="12" t="s">
        <v>211</v>
      </c>
      <c r="B26" s="13"/>
      <c r="C26" s="13"/>
      <c r="D26" s="13"/>
      <c r="E26" s="13"/>
      <c r="F26" s="14">
        <f>F5</f>
        <v>0</v>
      </c>
      <c r="G26" s="13"/>
      <c r="H26" s="14">
        <f>H5</f>
        <v>0</v>
      </c>
      <c r="I26" s="13"/>
      <c r="J26" s="14">
        <f>J5</f>
        <v>0</v>
      </c>
      <c r="K26" s="13"/>
      <c r="L26" s="14">
        <f>L5</f>
        <v>0</v>
      </c>
      <c r="M26" s="13"/>
      <c r="T26" s="8"/>
    </row>
  </sheetData>
  <mergeCells count="16">
    <mergeCell ref="G3:H3"/>
    <mergeCell ref="A3:A4"/>
    <mergeCell ref="B3:B4"/>
    <mergeCell ref="C3:C4"/>
    <mergeCell ref="D3:D4"/>
    <mergeCell ref="E3:F3"/>
    <mergeCell ref="Q3:Q4"/>
    <mergeCell ref="R3:R4"/>
    <mergeCell ref="S3:S4"/>
    <mergeCell ref="T3:T4"/>
    <mergeCell ref="I3:J3"/>
    <mergeCell ref="K3:L3"/>
    <mergeCell ref="M3:M4"/>
    <mergeCell ref="N3:N4"/>
    <mergeCell ref="O3:O4"/>
    <mergeCell ref="P3:P4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AV219"/>
  <sheetViews>
    <sheetView showZeros="0" view="pageBreakPreview" zoomScale="75" zoomScaleNormal="100" zoomScaleSheetLayoutView="75" workbookViewId="0">
      <selection activeCell="K16" sqref="K16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4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48" ht="30" customHeight="1" x14ac:dyDescent="0.3">
      <c r="A2" s="162" t="s">
        <v>2</v>
      </c>
      <c r="B2" s="162" t="s">
        <v>3</v>
      </c>
      <c r="C2" s="162" t="s">
        <v>4</v>
      </c>
      <c r="D2" s="162" t="s">
        <v>5</v>
      </c>
      <c r="E2" s="162" t="s">
        <v>6</v>
      </c>
      <c r="F2" s="162"/>
      <c r="G2" s="162" t="s">
        <v>9</v>
      </c>
      <c r="H2" s="162"/>
      <c r="I2" s="162" t="s">
        <v>10</v>
      </c>
      <c r="J2" s="162"/>
      <c r="K2" s="162" t="s">
        <v>11</v>
      </c>
      <c r="L2" s="162"/>
      <c r="M2" s="162" t="s">
        <v>12</v>
      </c>
      <c r="N2" s="164" t="s">
        <v>20</v>
      </c>
      <c r="O2" s="164" t="s">
        <v>14</v>
      </c>
      <c r="P2" s="164" t="s">
        <v>21</v>
      </c>
      <c r="Q2" s="164" t="s">
        <v>13</v>
      </c>
      <c r="R2" s="164" t="s">
        <v>22</v>
      </c>
      <c r="S2" s="164" t="s">
        <v>23</v>
      </c>
      <c r="T2" s="164" t="s">
        <v>24</v>
      </c>
      <c r="U2" s="164" t="s">
        <v>25</v>
      </c>
      <c r="V2" s="164" t="s">
        <v>26</v>
      </c>
      <c r="W2" s="164" t="s">
        <v>27</v>
      </c>
      <c r="X2" s="164" t="s">
        <v>28</v>
      </c>
      <c r="Y2" s="164" t="s">
        <v>29</v>
      </c>
      <c r="Z2" s="164" t="s">
        <v>30</v>
      </c>
      <c r="AA2" s="164" t="s">
        <v>31</v>
      </c>
      <c r="AB2" s="164" t="s">
        <v>32</v>
      </c>
      <c r="AC2" s="164" t="s">
        <v>33</v>
      </c>
      <c r="AD2" s="164" t="s">
        <v>34</v>
      </c>
      <c r="AE2" s="164" t="s">
        <v>35</v>
      </c>
      <c r="AF2" s="164" t="s">
        <v>36</v>
      </c>
      <c r="AG2" s="164" t="s">
        <v>37</v>
      </c>
      <c r="AH2" s="164" t="s">
        <v>38</v>
      </c>
      <c r="AI2" s="164" t="s">
        <v>39</v>
      </c>
      <c r="AJ2" s="164" t="s">
        <v>40</v>
      </c>
      <c r="AK2" s="164" t="s">
        <v>41</v>
      </c>
      <c r="AL2" s="164" t="s">
        <v>42</v>
      </c>
      <c r="AM2" s="164" t="s">
        <v>43</v>
      </c>
      <c r="AN2" s="164" t="s">
        <v>44</v>
      </c>
      <c r="AO2" s="164" t="s">
        <v>45</v>
      </c>
      <c r="AP2" s="164" t="s">
        <v>46</v>
      </c>
      <c r="AQ2" s="164" t="s">
        <v>47</v>
      </c>
      <c r="AR2" s="164" t="s">
        <v>48</v>
      </c>
      <c r="AS2" s="164" t="s">
        <v>16</v>
      </c>
      <c r="AT2" s="164" t="s">
        <v>17</v>
      </c>
      <c r="AU2" s="164" t="s">
        <v>49</v>
      </c>
      <c r="AV2" s="164" t="s">
        <v>50</v>
      </c>
    </row>
    <row r="3" spans="1:48" ht="30" customHeight="1" x14ac:dyDescent="0.3">
      <c r="A3" s="162"/>
      <c r="B3" s="162"/>
      <c r="C3" s="162"/>
      <c r="D3" s="162"/>
      <c r="E3" s="7" t="s">
        <v>7</v>
      </c>
      <c r="F3" s="7" t="s">
        <v>8</v>
      </c>
      <c r="G3" s="7" t="s">
        <v>7</v>
      </c>
      <c r="H3" s="7" t="s">
        <v>8</v>
      </c>
      <c r="I3" s="7" t="s">
        <v>7</v>
      </c>
      <c r="J3" s="7" t="s">
        <v>8</v>
      </c>
      <c r="K3" s="7" t="s">
        <v>7</v>
      </c>
      <c r="L3" s="7" t="s">
        <v>8</v>
      </c>
      <c r="M3" s="162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</row>
    <row r="4" spans="1:48" ht="30" customHeight="1" x14ac:dyDescent="0.3">
      <c r="A4" s="15" t="s">
        <v>58</v>
      </c>
      <c r="B4" s="15" t="s">
        <v>52</v>
      </c>
      <c r="C4" s="16"/>
      <c r="D4" s="16"/>
      <c r="E4" s="17"/>
      <c r="F4" s="17"/>
      <c r="G4" s="17"/>
      <c r="H4" s="17"/>
      <c r="I4" s="17"/>
      <c r="J4" s="17"/>
      <c r="K4" s="17"/>
      <c r="L4" s="17"/>
      <c r="M4" s="16"/>
      <c r="N4" s="10"/>
      <c r="O4" s="10"/>
      <c r="P4" s="10"/>
      <c r="Q4" s="9" t="s">
        <v>59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</row>
    <row r="5" spans="1:48" ht="30" customHeight="1" x14ac:dyDescent="0.3">
      <c r="A5" s="12" t="s">
        <v>60</v>
      </c>
      <c r="B5" s="12" t="s">
        <v>61</v>
      </c>
      <c r="C5" s="12" t="s">
        <v>62</v>
      </c>
      <c r="D5" s="13">
        <v>59</v>
      </c>
      <c r="E5" s="14"/>
      <c r="F5" s="14"/>
      <c r="G5" s="14"/>
      <c r="H5" s="14"/>
      <c r="I5" s="14"/>
      <c r="J5" s="14"/>
      <c r="K5" s="14"/>
      <c r="L5" s="14"/>
      <c r="M5" s="12" t="s">
        <v>63</v>
      </c>
      <c r="N5" s="1" t="s">
        <v>64</v>
      </c>
      <c r="O5" s="1" t="s">
        <v>52</v>
      </c>
      <c r="P5" s="1" t="s">
        <v>52</v>
      </c>
      <c r="Q5" s="1" t="s">
        <v>59</v>
      </c>
      <c r="R5" s="1" t="s">
        <v>65</v>
      </c>
      <c r="S5" s="1" t="s">
        <v>66</v>
      </c>
      <c r="T5" s="1" t="s">
        <v>66</v>
      </c>
      <c r="AR5" s="1" t="s">
        <v>52</v>
      </c>
      <c r="AS5" s="1" t="s">
        <v>52</v>
      </c>
      <c r="AU5" s="1" t="s">
        <v>67</v>
      </c>
      <c r="AV5">
        <v>462</v>
      </c>
    </row>
    <row r="6" spans="1:48" ht="30" customHeight="1" x14ac:dyDescent="0.3">
      <c r="A6" s="12" t="s">
        <v>60</v>
      </c>
      <c r="B6" s="12" t="s">
        <v>68</v>
      </c>
      <c r="C6" s="12" t="s">
        <v>62</v>
      </c>
      <c r="D6" s="13">
        <v>22</v>
      </c>
      <c r="E6" s="14"/>
      <c r="F6" s="14"/>
      <c r="G6" s="14"/>
      <c r="H6" s="14"/>
      <c r="I6" s="14"/>
      <c r="J6" s="14"/>
      <c r="K6" s="14"/>
      <c r="L6" s="14"/>
      <c r="M6" s="12" t="s">
        <v>69</v>
      </c>
      <c r="N6" s="1" t="s">
        <v>70</v>
      </c>
      <c r="O6" s="1" t="s">
        <v>52</v>
      </c>
      <c r="P6" s="1" t="s">
        <v>52</v>
      </c>
      <c r="Q6" s="1" t="s">
        <v>59</v>
      </c>
      <c r="R6" s="1" t="s">
        <v>65</v>
      </c>
      <c r="S6" s="1" t="s">
        <v>66</v>
      </c>
      <c r="T6" s="1" t="s">
        <v>66</v>
      </c>
      <c r="AR6" s="1" t="s">
        <v>52</v>
      </c>
      <c r="AS6" s="1" t="s">
        <v>52</v>
      </c>
      <c r="AU6" s="1" t="s">
        <v>71</v>
      </c>
      <c r="AV6">
        <v>704</v>
      </c>
    </row>
    <row r="7" spans="1:48" ht="30" customHeight="1" x14ac:dyDescent="0.3">
      <c r="A7" s="12" t="s">
        <v>60</v>
      </c>
      <c r="B7" s="12" t="s">
        <v>72</v>
      </c>
      <c r="C7" s="12" t="s">
        <v>62</v>
      </c>
      <c r="D7" s="13">
        <v>11</v>
      </c>
      <c r="E7" s="14"/>
      <c r="F7" s="14"/>
      <c r="G7" s="14"/>
      <c r="H7" s="14"/>
      <c r="I7" s="14"/>
      <c r="J7" s="14"/>
      <c r="K7" s="14"/>
      <c r="L7" s="14"/>
      <c r="M7" s="12" t="s">
        <v>73</v>
      </c>
      <c r="N7" s="1" t="s">
        <v>74</v>
      </c>
      <c r="O7" s="1" t="s">
        <v>52</v>
      </c>
      <c r="P7" s="1" t="s">
        <v>52</v>
      </c>
      <c r="Q7" s="1" t="s">
        <v>59</v>
      </c>
      <c r="R7" s="1" t="s">
        <v>65</v>
      </c>
      <c r="S7" s="1" t="s">
        <v>66</v>
      </c>
      <c r="T7" s="1" t="s">
        <v>66</v>
      </c>
      <c r="AR7" s="1" t="s">
        <v>52</v>
      </c>
      <c r="AS7" s="1" t="s">
        <v>52</v>
      </c>
      <c r="AU7" s="1" t="s">
        <v>75</v>
      </c>
      <c r="AV7">
        <v>463</v>
      </c>
    </row>
    <row r="8" spans="1:48" ht="30" customHeight="1" x14ac:dyDescent="0.3">
      <c r="A8" s="12" t="s">
        <v>76</v>
      </c>
      <c r="B8" s="12" t="s">
        <v>77</v>
      </c>
      <c r="C8" s="12" t="s">
        <v>62</v>
      </c>
      <c r="D8" s="13">
        <v>7</v>
      </c>
      <c r="E8" s="14"/>
      <c r="F8" s="14"/>
      <c r="G8" s="14"/>
      <c r="H8" s="14"/>
      <c r="I8" s="14"/>
      <c r="J8" s="14"/>
      <c r="K8" s="14"/>
      <c r="L8" s="14"/>
      <c r="M8" s="12" t="s">
        <v>78</v>
      </c>
      <c r="N8" s="1" t="s">
        <v>79</v>
      </c>
      <c r="O8" s="1" t="s">
        <v>52</v>
      </c>
      <c r="P8" s="1" t="s">
        <v>52</v>
      </c>
      <c r="Q8" s="1" t="s">
        <v>59</v>
      </c>
      <c r="R8" s="1" t="s">
        <v>65</v>
      </c>
      <c r="S8" s="1" t="s">
        <v>66</v>
      </c>
      <c r="T8" s="1" t="s">
        <v>66</v>
      </c>
      <c r="AR8" s="1" t="s">
        <v>52</v>
      </c>
      <c r="AS8" s="1" t="s">
        <v>52</v>
      </c>
      <c r="AU8" s="1" t="s">
        <v>80</v>
      </c>
      <c r="AV8">
        <v>471</v>
      </c>
    </row>
    <row r="9" spans="1:48" ht="30" customHeight="1" x14ac:dyDescent="0.3">
      <c r="A9" s="12" t="s">
        <v>81</v>
      </c>
      <c r="B9" s="12" t="s">
        <v>82</v>
      </c>
      <c r="C9" s="12" t="s">
        <v>83</v>
      </c>
      <c r="D9" s="13">
        <v>6</v>
      </c>
      <c r="E9" s="14"/>
      <c r="F9" s="14"/>
      <c r="G9" s="14"/>
      <c r="H9" s="14"/>
      <c r="I9" s="14"/>
      <c r="J9" s="14"/>
      <c r="K9" s="14"/>
      <c r="L9" s="14"/>
      <c r="M9" s="12" t="s">
        <v>52</v>
      </c>
      <c r="N9" s="1" t="s">
        <v>84</v>
      </c>
      <c r="O9" s="1" t="s">
        <v>52</v>
      </c>
      <c r="P9" s="1" t="s">
        <v>52</v>
      </c>
      <c r="Q9" s="1" t="s">
        <v>59</v>
      </c>
      <c r="R9" s="1" t="s">
        <v>66</v>
      </c>
      <c r="S9" s="1" t="s">
        <v>66</v>
      </c>
      <c r="T9" s="1" t="s">
        <v>65</v>
      </c>
      <c r="AR9" s="1" t="s">
        <v>52</v>
      </c>
      <c r="AS9" s="1" t="s">
        <v>52</v>
      </c>
      <c r="AU9" s="1" t="s">
        <v>85</v>
      </c>
      <c r="AV9">
        <v>473</v>
      </c>
    </row>
    <row r="10" spans="1:48" ht="30" customHeight="1" x14ac:dyDescent="0.3">
      <c r="A10" s="12" t="s">
        <v>86</v>
      </c>
      <c r="B10" s="12" t="s">
        <v>61</v>
      </c>
      <c r="C10" s="12" t="s">
        <v>83</v>
      </c>
      <c r="D10" s="13">
        <v>4</v>
      </c>
      <c r="E10" s="14"/>
      <c r="F10" s="14"/>
      <c r="G10" s="14"/>
      <c r="H10" s="14"/>
      <c r="I10" s="14"/>
      <c r="J10" s="14"/>
      <c r="K10" s="14"/>
      <c r="L10" s="14"/>
      <c r="M10" s="12" t="s">
        <v>52</v>
      </c>
      <c r="N10" s="1" t="s">
        <v>87</v>
      </c>
      <c r="O10" s="1" t="s">
        <v>52</v>
      </c>
      <c r="P10" s="1" t="s">
        <v>52</v>
      </c>
      <c r="Q10" s="1" t="s">
        <v>59</v>
      </c>
      <c r="R10" s="1" t="s">
        <v>66</v>
      </c>
      <c r="S10" s="1" t="s">
        <v>66</v>
      </c>
      <c r="T10" s="1" t="s">
        <v>65</v>
      </c>
      <c r="AR10" s="1" t="s">
        <v>52</v>
      </c>
      <c r="AS10" s="1" t="s">
        <v>52</v>
      </c>
      <c r="AU10" s="1" t="s">
        <v>88</v>
      </c>
      <c r="AV10">
        <v>474</v>
      </c>
    </row>
    <row r="11" spans="1:48" ht="30" customHeight="1" x14ac:dyDescent="0.3">
      <c r="A11" s="12" t="s">
        <v>86</v>
      </c>
      <c r="B11" s="12" t="s">
        <v>68</v>
      </c>
      <c r="C11" s="12" t="s">
        <v>83</v>
      </c>
      <c r="D11" s="13">
        <v>8</v>
      </c>
      <c r="E11" s="14"/>
      <c r="F11" s="14"/>
      <c r="G11" s="14"/>
      <c r="H11" s="14"/>
      <c r="I11" s="14"/>
      <c r="J11" s="14"/>
      <c r="K11" s="14"/>
      <c r="L11" s="14"/>
      <c r="M11" s="12" t="s">
        <v>52</v>
      </c>
      <c r="N11" s="1" t="s">
        <v>89</v>
      </c>
      <c r="O11" s="1" t="s">
        <v>52</v>
      </c>
      <c r="P11" s="1" t="s">
        <v>52</v>
      </c>
      <c r="Q11" s="1" t="s">
        <v>59</v>
      </c>
      <c r="R11" s="1" t="s">
        <v>66</v>
      </c>
      <c r="S11" s="1" t="s">
        <v>66</v>
      </c>
      <c r="T11" s="1" t="s">
        <v>65</v>
      </c>
      <c r="AR11" s="1" t="s">
        <v>52</v>
      </c>
      <c r="AS11" s="1" t="s">
        <v>52</v>
      </c>
      <c r="AU11" s="1" t="s">
        <v>90</v>
      </c>
      <c r="AV11">
        <v>705</v>
      </c>
    </row>
    <row r="12" spans="1:48" ht="30" customHeight="1" x14ac:dyDescent="0.3">
      <c r="A12" s="12" t="s">
        <v>86</v>
      </c>
      <c r="B12" s="12" t="s">
        <v>72</v>
      </c>
      <c r="C12" s="12" t="s">
        <v>83</v>
      </c>
      <c r="D12" s="13">
        <v>2</v>
      </c>
      <c r="E12" s="14"/>
      <c r="F12" s="14"/>
      <c r="G12" s="14"/>
      <c r="H12" s="14"/>
      <c r="I12" s="14"/>
      <c r="J12" s="14"/>
      <c r="K12" s="14"/>
      <c r="L12" s="14"/>
      <c r="M12" s="12" t="s">
        <v>52</v>
      </c>
      <c r="N12" s="1" t="s">
        <v>91</v>
      </c>
      <c r="O12" s="1" t="s">
        <v>52</v>
      </c>
      <c r="P12" s="1" t="s">
        <v>52</v>
      </c>
      <c r="Q12" s="1" t="s">
        <v>59</v>
      </c>
      <c r="R12" s="1" t="s">
        <v>66</v>
      </c>
      <c r="S12" s="1" t="s">
        <v>66</v>
      </c>
      <c r="T12" s="1" t="s">
        <v>65</v>
      </c>
      <c r="AR12" s="1" t="s">
        <v>52</v>
      </c>
      <c r="AS12" s="1" t="s">
        <v>52</v>
      </c>
      <c r="AU12" s="1" t="s">
        <v>92</v>
      </c>
      <c r="AV12">
        <v>475</v>
      </c>
    </row>
    <row r="13" spans="1:48" ht="30" customHeight="1" x14ac:dyDescent="0.3">
      <c r="A13" s="12" t="s">
        <v>93</v>
      </c>
      <c r="B13" s="12" t="s">
        <v>94</v>
      </c>
      <c r="C13" s="12" t="s">
        <v>83</v>
      </c>
      <c r="D13" s="13">
        <v>16</v>
      </c>
      <c r="E13" s="14"/>
      <c r="F13" s="14"/>
      <c r="G13" s="14"/>
      <c r="H13" s="14"/>
      <c r="I13" s="14"/>
      <c r="J13" s="14"/>
      <c r="K13" s="14"/>
      <c r="L13" s="14"/>
      <c r="M13" s="12" t="s">
        <v>52</v>
      </c>
      <c r="N13" s="1" t="s">
        <v>95</v>
      </c>
      <c r="O13" s="1" t="s">
        <v>52</v>
      </c>
      <c r="P13" s="1" t="s">
        <v>52</v>
      </c>
      <c r="Q13" s="1" t="s">
        <v>59</v>
      </c>
      <c r="R13" s="1" t="s">
        <v>66</v>
      </c>
      <c r="S13" s="1" t="s">
        <v>66</v>
      </c>
      <c r="T13" s="1" t="s">
        <v>65</v>
      </c>
      <c r="AR13" s="1" t="s">
        <v>52</v>
      </c>
      <c r="AS13" s="1" t="s">
        <v>52</v>
      </c>
      <c r="AU13" s="1" t="s">
        <v>96</v>
      </c>
      <c r="AV13">
        <v>477</v>
      </c>
    </row>
    <row r="14" spans="1:48" ht="30" customHeight="1" x14ac:dyDescent="0.3">
      <c r="A14" s="12" t="s">
        <v>93</v>
      </c>
      <c r="B14" s="12" t="s">
        <v>97</v>
      </c>
      <c r="C14" s="12" t="s">
        <v>83</v>
      </c>
      <c r="D14" s="13">
        <v>6</v>
      </c>
      <c r="E14" s="14"/>
      <c r="F14" s="14"/>
      <c r="G14" s="14"/>
      <c r="H14" s="14"/>
      <c r="I14" s="14"/>
      <c r="J14" s="14"/>
      <c r="K14" s="14"/>
      <c r="L14" s="14"/>
      <c r="M14" s="12" t="s">
        <v>52</v>
      </c>
      <c r="N14" s="1" t="s">
        <v>98</v>
      </c>
      <c r="O14" s="1" t="s">
        <v>52</v>
      </c>
      <c r="P14" s="1" t="s">
        <v>52</v>
      </c>
      <c r="Q14" s="1" t="s">
        <v>59</v>
      </c>
      <c r="R14" s="1" t="s">
        <v>66</v>
      </c>
      <c r="S14" s="1" t="s">
        <v>66</v>
      </c>
      <c r="T14" s="1" t="s">
        <v>65</v>
      </c>
      <c r="AR14" s="1" t="s">
        <v>52</v>
      </c>
      <c r="AS14" s="1" t="s">
        <v>52</v>
      </c>
      <c r="AU14" s="1" t="s">
        <v>99</v>
      </c>
      <c r="AV14">
        <v>706</v>
      </c>
    </row>
    <row r="15" spans="1:48" ht="30" customHeight="1" x14ac:dyDescent="0.3">
      <c r="A15" s="12" t="s">
        <v>93</v>
      </c>
      <c r="B15" s="12" t="s">
        <v>100</v>
      </c>
      <c r="C15" s="12" t="s">
        <v>83</v>
      </c>
      <c r="D15" s="13">
        <v>3</v>
      </c>
      <c r="E15" s="14"/>
      <c r="F15" s="14"/>
      <c r="G15" s="14"/>
      <c r="H15" s="14"/>
      <c r="I15" s="14"/>
      <c r="J15" s="14"/>
      <c r="K15" s="14"/>
      <c r="L15" s="14"/>
      <c r="M15" s="12" t="s">
        <v>52</v>
      </c>
      <c r="N15" s="1" t="s">
        <v>101</v>
      </c>
      <c r="O15" s="1" t="s">
        <v>52</v>
      </c>
      <c r="P15" s="1" t="s">
        <v>52</v>
      </c>
      <c r="Q15" s="1" t="s">
        <v>59</v>
      </c>
      <c r="R15" s="1" t="s">
        <v>66</v>
      </c>
      <c r="S15" s="1" t="s">
        <v>66</v>
      </c>
      <c r="T15" s="1" t="s">
        <v>65</v>
      </c>
      <c r="AR15" s="1" t="s">
        <v>52</v>
      </c>
      <c r="AS15" s="1" t="s">
        <v>52</v>
      </c>
      <c r="AU15" s="1" t="s">
        <v>102</v>
      </c>
      <c r="AV15">
        <v>478</v>
      </c>
    </row>
    <row r="16" spans="1:48" ht="30" customHeight="1" x14ac:dyDescent="0.3">
      <c r="A16" s="12" t="s">
        <v>93</v>
      </c>
      <c r="B16" s="12" t="s">
        <v>103</v>
      </c>
      <c r="C16" s="12" t="s">
        <v>83</v>
      </c>
      <c r="D16" s="13">
        <v>8</v>
      </c>
      <c r="E16" s="14"/>
      <c r="F16" s="14"/>
      <c r="G16" s="14"/>
      <c r="H16" s="14"/>
      <c r="I16" s="14"/>
      <c r="J16" s="14"/>
      <c r="K16" s="14"/>
      <c r="L16" s="14"/>
      <c r="M16" s="12" t="s">
        <v>52</v>
      </c>
      <c r="N16" s="1" t="s">
        <v>104</v>
      </c>
      <c r="O16" s="1" t="s">
        <v>52</v>
      </c>
      <c r="P16" s="1" t="s">
        <v>52</v>
      </c>
      <c r="Q16" s="1" t="s">
        <v>59</v>
      </c>
      <c r="R16" s="1" t="s">
        <v>66</v>
      </c>
      <c r="S16" s="1" t="s">
        <v>66</v>
      </c>
      <c r="T16" s="1" t="s">
        <v>65</v>
      </c>
      <c r="AR16" s="1" t="s">
        <v>52</v>
      </c>
      <c r="AS16" s="1" t="s">
        <v>52</v>
      </c>
      <c r="AU16" s="1" t="s">
        <v>105</v>
      </c>
      <c r="AV16">
        <v>480</v>
      </c>
    </row>
    <row r="17" spans="1:48" ht="30" customHeight="1" x14ac:dyDescent="0.3">
      <c r="A17" s="12" t="s">
        <v>93</v>
      </c>
      <c r="B17" s="12" t="s">
        <v>106</v>
      </c>
      <c r="C17" s="12" t="s">
        <v>83</v>
      </c>
      <c r="D17" s="13">
        <v>4</v>
      </c>
      <c r="E17" s="14"/>
      <c r="F17" s="14"/>
      <c r="G17" s="14"/>
      <c r="H17" s="14"/>
      <c r="I17" s="14"/>
      <c r="J17" s="14"/>
      <c r="K17" s="14"/>
      <c r="L17" s="14"/>
      <c r="M17" s="12" t="s">
        <v>52</v>
      </c>
      <c r="N17" s="1" t="s">
        <v>107</v>
      </c>
      <c r="O17" s="1" t="s">
        <v>52</v>
      </c>
      <c r="P17" s="1" t="s">
        <v>52</v>
      </c>
      <c r="Q17" s="1" t="s">
        <v>59</v>
      </c>
      <c r="R17" s="1" t="s">
        <v>66</v>
      </c>
      <c r="S17" s="1" t="s">
        <v>66</v>
      </c>
      <c r="T17" s="1" t="s">
        <v>65</v>
      </c>
      <c r="AR17" s="1" t="s">
        <v>52</v>
      </c>
      <c r="AS17" s="1" t="s">
        <v>52</v>
      </c>
      <c r="AU17" s="1" t="s">
        <v>108</v>
      </c>
      <c r="AV17">
        <v>707</v>
      </c>
    </row>
    <row r="18" spans="1:48" ht="30" customHeight="1" x14ac:dyDescent="0.3">
      <c r="A18" s="12" t="s">
        <v>93</v>
      </c>
      <c r="B18" s="12" t="s">
        <v>109</v>
      </c>
      <c r="C18" s="12" t="s">
        <v>83</v>
      </c>
      <c r="D18" s="13">
        <v>2</v>
      </c>
      <c r="E18" s="14"/>
      <c r="F18" s="14"/>
      <c r="G18" s="14"/>
      <c r="H18" s="14"/>
      <c r="I18" s="14"/>
      <c r="J18" s="14"/>
      <c r="K18" s="14"/>
      <c r="L18" s="14"/>
      <c r="M18" s="12" t="s">
        <v>52</v>
      </c>
      <c r="N18" s="1" t="s">
        <v>110</v>
      </c>
      <c r="O18" s="1" t="s">
        <v>52</v>
      </c>
      <c r="P18" s="1" t="s">
        <v>52</v>
      </c>
      <c r="Q18" s="1" t="s">
        <v>59</v>
      </c>
      <c r="R18" s="1" t="s">
        <v>66</v>
      </c>
      <c r="S18" s="1" t="s">
        <v>66</v>
      </c>
      <c r="T18" s="1" t="s">
        <v>65</v>
      </c>
      <c r="AR18" s="1" t="s">
        <v>52</v>
      </c>
      <c r="AS18" s="1" t="s">
        <v>52</v>
      </c>
      <c r="AU18" s="1" t="s">
        <v>111</v>
      </c>
      <c r="AV18">
        <v>481</v>
      </c>
    </row>
    <row r="19" spans="1:48" ht="30" customHeight="1" x14ac:dyDescent="0.3">
      <c r="A19" s="12" t="s">
        <v>112</v>
      </c>
      <c r="B19" s="12" t="s">
        <v>113</v>
      </c>
      <c r="C19" s="12" t="s">
        <v>83</v>
      </c>
      <c r="D19" s="13">
        <v>6</v>
      </c>
      <c r="E19" s="14"/>
      <c r="F19" s="14"/>
      <c r="G19" s="14"/>
      <c r="H19" s="14"/>
      <c r="I19" s="14"/>
      <c r="J19" s="14"/>
      <c r="K19" s="14"/>
      <c r="L19" s="14"/>
      <c r="M19" s="12" t="s">
        <v>52</v>
      </c>
      <c r="N19" s="1" t="s">
        <v>114</v>
      </c>
      <c r="O19" s="1" t="s">
        <v>52</v>
      </c>
      <c r="P19" s="1" t="s">
        <v>52</v>
      </c>
      <c r="Q19" s="1" t="s">
        <v>59</v>
      </c>
      <c r="R19" s="1" t="s">
        <v>66</v>
      </c>
      <c r="S19" s="1" t="s">
        <v>66</v>
      </c>
      <c r="T19" s="1" t="s">
        <v>65</v>
      </c>
      <c r="AR19" s="1" t="s">
        <v>52</v>
      </c>
      <c r="AS19" s="1" t="s">
        <v>52</v>
      </c>
      <c r="AU19" s="1" t="s">
        <v>115</v>
      </c>
      <c r="AV19">
        <v>710</v>
      </c>
    </row>
    <row r="20" spans="1:48" ht="30" customHeight="1" x14ac:dyDescent="0.3">
      <c r="A20" s="12" t="s">
        <v>116</v>
      </c>
      <c r="B20" s="12" t="s">
        <v>117</v>
      </c>
      <c r="C20" s="12" t="s">
        <v>83</v>
      </c>
      <c r="D20" s="13">
        <v>3</v>
      </c>
      <c r="E20" s="14"/>
      <c r="F20" s="14"/>
      <c r="G20" s="14"/>
      <c r="H20" s="14"/>
      <c r="I20" s="14"/>
      <c r="J20" s="14"/>
      <c r="K20" s="14"/>
      <c r="L20" s="14"/>
      <c r="M20" s="12" t="s">
        <v>118</v>
      </c>
      <c r="N20" s="1" t="s">
        <v>119</v>
      </c>
      <c r="O20" s="1" t="s">
        <v>52</v>
      </c>
      <c r="P20" s="1" t="s">
        <v>52</v>
      </c>
      <c r="Q20" s="1" t="s">
        <v>59</v>
      </c>
      <c r="R20" s="1" t="s">
        <v>65</v>
      </c>
      <c r="S20" s="1" t="s">
        <v>66</v>
      </c>
      <c r="T20" s="1" t="s">
        <v>66</v>
      </c>
      <c r="AR20" s="1" t="s">
        <v>52</v>
      </c>
      <c r="AS20" s="1" t="s">
        <v>52</v>
      </c>
      <c r="AU20" s="1" t="s">
        <v>120</v>
      </c>
      <c r="AV20">
        <v>708</v>
      </c>
    </row>
    <row r="21" spans="1:48" ht="30" customHeight="1" x14ac:dyDescent="0.3">
      <c r="A21" s="12" t="s">
        <v>121</v>
      </c>
      <c r="B21" s="12" t="s">
        <v>122</v>
      </c>
      <c r="C21" s="12" t="s">
        <v>83</v>
      </c>
      <c r="D21" s="13">
        <v>3</v>
      </c>
      <c r="E21" s="14"/>
      <c r="F21" s="14"/>
      <c r="G21" s="14"/>
      <c r="H21" s="14"/>
      <c r="I21" s="14"/>
      <c r="J21" s="14"/>
      <c r="K21" s="14"/>
      <c r="L21" s="14"/>
      <c r="M21" s="12" t="s">
        <v>52</v>
      </c>
      <c r="N21" s="1" t="s">
        <v>123</v>
      </c>
      <c r="O21" s="1" t="s">
        <v>52</v>
      </c>
      <c r="P21" s="1" t="s">
        <v>52</v>
      </c>
      <c r="Q21" s="1" t="s">
        <v>59</v>
      </c>
      <c r="R21" s="1" t="s">
        <v>66</v>
      </c>
      <c r="S21" s="1" t="s">
        <v>66</v>
      </c>
      <c r="T21" s="1" t="s">
        <v>65</v>
      </c>
      <c r="AR21" s="1" t="s">
        <v>52</v>
      </c>
      <c r="AS21" s="1" t="s">
        <v>52</v>
      </c>
      <c r="AU21" s="1" t="s">
        <v>124</v>
      </c>
      <c r="AV21">
        <v>709</v>
      </c>
    </row>
    <row r="22" spans="1:48" ht="30" customHeight="1" x14ac:dyDescent="0.3">
      <c r="A22" s="12" t="s">
        <v>125</v>
      </c>
      <c r="B22" s="12" t="s">
        <v>126</v>
      </c>
      <c r="C22" s="12" t="s">
        <v>83</v>
      </c>
      <c r="D22" s="13">
        <v>1</v>
      </c>
      <c r="E22" s="14"/>
      <c r="F22" s="14"/>
      <c r="G22" s="14"/>
      <c r="H22" s="14"/>
      <c r="I22" s="14"/>
      <c r="J22" s="14"/>
      <c r="K22" s="14"/>
      <c r="L22" s="14"/>
      <c r="M22" s="12" t="s">
        <v>127</v>
      </c>
      <c r="N22" s="1" t="s">
        <v>128</v>
      </c>
      <c r="O22" s="1" t="s">
        <v>52</v>
      </c>
      <c r="P22" s="1" t="s">
        <v>52</v>
      </c>
      <c r="Q22" s="1" t="s">
        <v>59</v>
      </c>
      <c r="R22" s="1" t="s">
        <v>65</v>
      </c>
      <c r="S22" s="1" t="s">
        <v>66</v>
      </c>
      <c r="T22" s="1" t="s">
        <v>66</v>
      </c>
      <c r="AR22" s="1" t="s">
        <v>52</v>
      </c>
      <c r="AS22" s="1" t="s">
        <v>52</v>
      </c>
      <c r="AU22" s="1" t="s">
        <v>129</v>
      </c>
      <c r="AV22">
        <v>720</v>
      </c>
    </row>
    <row r="23" spans="1:48" ht="30" customHeight="1" x14ac:dyDescent="0.3">
      <c r="A23" s="12" t="s">
        <v>130</v>
      </c>
      <c r="B23" s="12" t="s">
        <v>131</v>
      </c>
      <c r="C23" s="12" t="s">
        <v>83</v>
      </c>
      <c r="D23" s="13">
        <v>1</v>
      </c>
      <c r="E23" s="14"/>
      <c r="F23" s="14"/>
      <c r="G23" s="14"/>
      <c r="H23" s="14"/>
      <c r="I23" s="14"/>
      <c r="J23" s="14"/>
      <c r="K23" s="14"/>
      <c r="L23" s="14"/>
      <c r="M23" s="12" t="s">
        <v>132</v>
      </c>
      <c r="N23" s="1" t="s">
        <v>133</v>
      </c>
      <c r="O23" s="1" t="s">
        <v>52</v>
      </c>
      <c r="P23" s="1" t="s">
        <v>52</v>
      </c>
      <c r="Q23" s="1" t="s">
        <v>59</v>
      </c>
      <c r="R23" s="1" t="s">
        <v>65</v>
      </c>
      <c r="S23" s="1" t="s">
        <v>66</v>
      </c>
      <c r="T23" s="1" t="s">
        <v>66</v>
      </c>
      <c r="AR23" s="1" t="s">
        <v>52</v>
      </c>
      <c r="AS23" s="1" t="s">
        <v>52</v>
      </c>
      <c r="AU23" s="1" t="s">
        <v>134</v>
      </c>
      <c r="AV23">
        <v>711</v>
      </c>
    </row>
    <row r="24" spans="1:48" ht="30" customHeight="1" x14ac:dyDescent="0.3">
      <c r="A24" s="12" t="s">
        <v>135</v>
      </c>
      <c r="B24" s="12" t="s">
        <v>136</v>
      </c>
      <c r="C24" s="12" t="s">
        <v>62</v>
      </c>
      <c r="D24" s="13">
        <v>20</v>
      </c>
      <c r="E24" s="14"/>
      <c r="F24" s="14"/>
      <c r="G24" s="14"/>
      <c r="H24" s="14"/>
      <c r="I24" s="14"/>
      <c r="J24" s="14"/>
      <c r="K24" s="14"/>
      <c r="L24" s="14"/>
      <c r="M24" s="12" t="s">
        <v>137</v>
      </c>
      <c r="N24" s="1" t="s">
        <v>138</v>
      </c>
      <c r="O24" s="1" t="s">
        <v>52</v>
      </c>
      <c r="P24" s="1" t="s">
        <v>52</v>
      </c>
      <c r="Q24" s="1" t="s">
        <v>59</v>
      </c>
      <c r="R24" s="1" t="s">
        <v>65</v>
      </c>
      <c r="S24" s="1" t="s">
        <v>66</v>
      </c>
      <c r="T24" s="1" t="s">
        <v>66</v>
      </c>
      <c r="AR24" s="1" t="s">
        <v>52</v>
      </c>
      <c r="AS24" s="1" t="s">
        <v>52</v>
      </c>
      <c r="AU24" s="1" t="s">
        <v>139</v>
      </c>
      <c r="AV24">
        <v>712</v>
      </c>
    </row>
    <row r="25" spans="1:48" ht="30" customHeight="1" x14ac:dyDescent="0.3">
      <c r="A25" s="12" t="s">
        <v>140</v>
      </c>
      <c r="B25" s="12" t="s">
        <v>141</v>
      </c>
      <c r="C25" s="12" t="s">
        <v>62</v>
      </c>
      <c r="D25" s="13">
        <v>11</v>
      </c>
      <c r="E25" s="14"/>
      <c r="F25" s="14"/>
      <c r="G25" s="14"/>
      <c r="H25" s="14"/>
      <c r="I25" s="14"/>
      <c r="J25" s="14"/>
      <c r="K25" s="14"/>
      <c r="L25" s="14"/>
      <c r="M25" s="12" t="s">
        <v>142</v>
      </c>
      <c r="N25" s="1" t="s">
        <v>143</v>
      </c>
      <c r="O25" s="1" t="s">
        <v>52</v>
      </c>
      <c r="P25" s="1" t="s">
        <v>52</v>
      </c>
      <c r="Q25" s="1" t="s">
        <v>59</v>
      </c>
      <c r="R25" s="1" t="s">
        <v>65</v>
      </c>
      <c r="S25" s="1" t="s">
        <v>66</v>
      </c>
      <c r="T25" s="1" t="s">
        <v>66</v>
      </c>
      <c r="AR25" s="1" t="s">
        <v>52</v>
      </c>
      <c r="AS25" s="1" t="s">
        <v>52</v>
      </c>
      <c r="AU25" s="1" t="s">
        <v>144</v>
      </c>
      <c r="AV25">
        <v>492</v>
      </c>
    </row>
    <row r="26" spans="1:48" ht="30" customHeight="1" x14ac:dyDescent="0.3">
      <c r="A26" s="12" t="s">
        <v>140</v>
      </c>
      <c r="B26" s="12" t="s">
        <v>145</v>
      </c>
      <c r="C26" s="12" t="s">
        <v>62</v>
      </c>
      <c r="D26" s="13">
        <v>12</v>
      </c>
      <c r="E26" s="14"/>
      <c r="F26" s="14"/>
      <c r="G26" s="14"/>
      <c r="H26" s="14"/>
      <c r="I26" s="14"/>
      <c r="J26" s="14"/>
      <c r="K26" s="14"/>
      <c r="L26" s="14"/>
      <c r="M26" s="12" t="s">
        <v>146</v>
      </c>
      <c r="N26" s="1" t="s">
        <v>147</v>
      </c>
      <c r="O26" s="1" t="s">
        <v>52</v>
      </c>
      <c r="P26" s="1" t="s">
        <v>52</v>
      </c>
      <c r="Q26" s="1" t="s">
        <v>59</v>
      </c>
      <c r="R26" s="1" t="s">
        <v>65</v>
      </c>
      <c r="S26" s="1" t="s">
        <v>66</v>
      </c>
      <c r="T26" s="1" t="s">
        <v>66</v>
      </c>
      <c r="AR26" s="1" t="s">
        <v>52</v>
      </c>
      <c r="AS26" s="1" t="s">
        <v>52</v>
      </c>
      <c r="AU26" s="1" t="s">
        <v>148</v>
      </c>
      <c r="AV26">
        <v>713</v>
      </c>
    </row>
    <row r="27" spans="1:48" ht="30" customHeight="1" x14ac:dyDescent="0.3">
      <c r="A27" s="12" t="s">
        <v>149</v>
      </c>
      <c r="B27" s="12" t="s">
        <v>150</v>
      </c>
      <c r="C27" s="12" t="s">
        <v>62</v>
      </c>
      <c r="D27" s="13">
        <v>92</v>
      </c>
      <c r="E27" s="14"/>
      <c r="F27" s="14"/>
      <c r="G27" s="14"/>
      <c r="H27" s="14"/>
      <c r="I27" s="14"/>
      <c r="J27" s="14"/>
      <c r="K27" s="14"/>
      <c r="L27" s="14"/>
      <c r="M27" s="12" t="s">
        <v>151</v>
      </c>
      <c r="N27" s="1" t="s">
        <v>152</v>
      </c>
      <c r="O27" s="1" t="s">
        <v>52</v>
      </c>
      <c r="P27" s="1" t="s">
        <v>52</v>
      </c>
      <c r="Q27" s="1" t="s">
        <v>59</v>
      </c>
      <c r="R27" s="1" t="s">
        <v>65</v>
      </c>
      <c r="S27" s="1" t="s">
        <v>66</v>
      </c>
      <c r="T27" s="1" t="s">
        <v>66</v>
      </c>
      <c r="AR27" s="1" t="s">
        <v>52</v>
      </c>
      <c r="AS27" s="1" t="s">
        <v>52</v>
      </c>
      <c r="AU27" s="1" t="s">
        <v>153</v>
      </c>
      <c r="AV27">
        <v>715</v>
      </c>
    </row>
    <row r="28" spans="1:48" ht="30" customHeight="1" x14ac:dyDescent="0.3">
      <c r="A28" s="12" t="s">
        <v>154</v>
      </c>
      <c r="B28" s="12" t="s">
        <v>155</v>
      </c>
      <c r="C28" s="12" t="s">
        <v>62</v>
      </c>
      <c r="D28" s="13">
        <v>48</v>
      </c>
      <c r="E28" s="14"/>
      <c r="F28" s="14"/>
      <c r="G28" s="14"/>
      <c r="H28" s="14"/>
      <c r="I28" s="14"/>
      <c r="J28" s="14"/>
      <c r="K28" s="14"/>
      <c r="L28" s="14"/>
      <c r="M28" s="12" t="s">
        <v>156</v>
      </c>
      <c r="N28" s="1" t="s">
        <v>157</v>
      </c>
      <c r="O28" s="1" t="s">
        <v>52</v>
      </c>
      <c r="P28" s="1" t="s">
        <v>52</v>
      </c>
      <c r="Q28" s="1" t="s">
        <v>59</v>
      </c>
      <c r="R28" s="1" t="s">
        <v>65</v>
      </c>
      <c r="S28" s="1" t="s">
        <v>66</v>
      </c>
      <c r="T28" s="1" t="s">
        <v>66</v>
      </c>
      <c r="AR28" s="1" t="s">
        <v>52</v>
      </c>
      <c r="AS28" s="1" t="s">
        <v>52</v>
      </c>
      <c r="AU28" s="1" t="s">
        <v>158</v>
      </c>
      <c r="AV28">
        <v>495</v>
      </c>
    </row>
    <row r="29" spans="1:48" ht="30" customHeight="1" x14ac:dyDescent="0.3">
      <c r="A29" s="12" t="s">
        <v>159</v>
      </c>
      <c r="B29" s="12" t="s">
        <v>155</v>
      </c>
      <c r="C29" s="12" t="s">
        <v>62</v>
      </c>
      <c r="D29" s="13">
        <v>35</v>
      </c>
      <c r="E29" s="14"/>
      <c r="F29" s="14"/>
      <c r="G29" s="14"/>
      <c r="H29" s="14"/>
      <c r="I29" s="14"/>
      <c r="J29" s="14"/>
      <c r="K29" s="14"/>
      <c r="L29" s="14"/>
      <c r="M29" s="12" t="s">
        <v>160</v>
      </c>
      <c r="N29" s="1" t="s">
        <v>161</v>
      </c>
      <c r="O29" s="1" t="s">
        <v>52</v>
      </c>
      <c r="P29" s="1" t="s">
        <v>52</v>
      </c>
      <c r="Q29" s="1" t="s">
        <v>59</v>
      </c>
      <c r="R29" s="1" t="s">
        <v>65</v>
      </c>
      <c r="S29" s="1" t="s">
        <v>66</v>
      </c>
      <c r="T29" s="1" t="s">
        <v>66</v>
      </c>
      <c r="AR29" s="1" t="s">
        <v>52</v>
      </c>
      <c r="AS29" s="1" t="s">
        <v>52</v>
      </c>
      <c r="AU29" s="1" t="s">
        <v>162</v>
      </c>
      <c r="AV29">
        <v>497</v>
      </c>
    </row>
    <row r="30" spans="1:48" ht="30" customHeight="1" x14ac:dyDescent="0.3">
      <c r="A30" s="12" t="s">
        <v>163</v>
      </c>
      <c r="B30" s="12" t="s">
        <v>155</v>
      </c>
      <c r="C30" s="12" t="s">
        <v>62</v>
      </c>
      <c r="D30" s="13">
        <v>63</v>
      </c>
      <c r="E30" s="14"/>
      <c r="F30" s="14"/>
      <c r="G30" s="14"/>
      <c r="H30" s="14"/>
      <c r="I30" s="14"/>
      <c r="J30" s="14"/>
      <c r="K30" s="14"/>
      <c r="L30" s="14"/>
      <c r="M30" s="12" t="s">
        <v>164</v>
      </c>
      <c r="N30" s="1" t="s">
        <v>165</v>
      </c>
      <c r="O30" s="1" t="s">
        <v>52</v>
      </c>
      <c r="P30" s="1" t="s">
        <v>52</v>
      </c>
      <c r="Q30" s="1" t="s">
        <v>59</v>
      </c>
      <c r="R30" s="1" t="s">
        <v>65</v>
      </c>
      <c r="S30" s="1" t="s">
        <v>66</v>
      </c>
      <c r="T30" s="1" t="s">
        <v>66</v>
      </c>
      <c r="AR30" s="1" t="s">
        <v>52</v>
      </c>
      <c r="AS30" s="1" t="s">
        <v>52</v>
      </c>
      <c r="AU30" s="1" t="s">
        <v>166</v>
      </c>
      <c r="AV30">
        <v>498</v>
      </c>
    </row>
    <row r="31" spans="1:48" ht="30" customHeight="1" x14ac:dyDescent="0.3">
      <c r="A31" s="12" t="s">
        <v>167</v>
      </c>
      <c r="B31" s="12" t="s">
        <v>168</v>
      </c>
      <c r="C31" s="12" t="s">
        <v>83</v>
      </c>
      <c r="D31" s="13">
        <v>2</v>
      </c>
      <c r="E31" s="14"/>
      <c r="F31" s="14"/>
      <c r="G31" s="14"/>
      <c r="H31" s="14"/>
      <c r="I31" s="14"/>
      <c r="J31" s="14"/>
      <c r="K31" s="14"/>
      <c r="L31" s="14"/>
      <c r="M31" s="12" t="s">
        <v>169</v>
      </c>
      <c r="N31" s="1" t="s">
        <v>170</v>
      </c>
      <c r="O31" s="1" t="s">
        <v>52</v>
      </c>
      <c r="P31" s="1" t="s">
        <v>52</v>
      </c>
      <c r="Q31" s="1" t="s">
        <v>59</v>
      </c>
      <c r="R31" s="1" t="s">
        <v>65</v>
      </c>
      <c r="S31" s="1" t="s">
        <v>66</v>
      </c>
      <c r="T31" s="1" t="s">
        <v>66</v>
      </c>
      <c r="AR31" s="1" t="s">
        <v>52</v>
      </c>
      <c r="AS31" s="1" t="s">
        <v>52</v>
      </c>
      <c r="AU31" s="1" t="s">
        <v>171</v>
      </c>
      <c r="AV31">
        <v>722</v>
      </c>
    </row>
    <row r="32" spans="1:48" ht="30" customHeight="1" x14ac:dyDescent="0.3">
      <c r="A32" s="12" t="s">
        <v>172</v>
      </c>
      <c r="B32" s="12" t="s">
        <v>173</v>
      </c>
      <c r="C32" s="12" t="s">
        <v>83</v>
      </c>
      <c r="D32" s="13">
        <v>94</v>
      </c>
      <c r="E32" s="14"/>
      <c r="F32" s="14"/>
      <c r="G32" s="14"/>
      <c r="H32" s="14"/>
      <c r="I32" s="14"/>
      <c r="J32" s="14"/>
      <c r="K32" s="14"/>
      <c r="L32" s="14"/>
      <c r="M32" s="12" t="s">
        <v>174</v>
      </c>
      <c r="N32" s="1" t="s">
        <v>175</v>
      </c>
      <c r="O32" s="1" t="s">
        <v>52</v>
      </c>
      <c r="P32" s="1" t="s">
        <v>52</v>
      </c>
      <c r="Q32" s="1" t="s">
        <v>59</v>
      </c>
      <c r="R32" s="1" t="s">
        <v>65</v>
      </c>
      <c r="S32" s="1" t="s">
        <v>66</v>
      </c>
      <c r="T32" s="1" t="s">
        <v>66</v>
      </c>
      <c r="AR32" s="1" t="s">
        <v>52</v>
      </c>
      <c r="AS32" s="1" t="s">
        <v>52</v>
      </c>
      <c r="AU32" s="1" t="s">
        <v>176</v>
      </c>
      <c r="AV32">
        <v>503</v>
      </c>
    </row>
    <row r="33" spans="1:48" ht="30" customHeight="1" x14ac:dyDescent="0.3">
      <c r="A33" s="12" t="s">
        <v>177</v>
      </c>
      <c r="B33" s="12" t="s">
        <v>178</v>
      </c>
      <c r="C33" s="12" t="s">
        <v>83</v>
      </c>
      <c r="D33" s="13">
        <v>1</v>
      </c>
      <c r="E33" s="14"/>
      <c r="F33" s="14"/>
      <c r="G33" s="14"/>
      <c r="H33" s="14"/>
      <c r="I33" s="14"/>
      <c r="J33" s="14"/>
      <c r="K33" s="14"/>
      <c r="L33" s="14"/>
      <c r="M33" s="12" t="s">
        <v>179</v>
      </c>
      <c r="N33" s="1" t="s">
        <v>180</v>
      </c>
      <c r="O33" s="1" t="s">
        <v>52</v>
      </c>
      <c r="P33" s="1" t="s">
        <v>52</v>
      </c>
      <c r="Q33" s="1" t="s">
        <v>59</v>
      </c>
      <c r="R33" s="1" t="s">
        <v>65</v>
      </c>
      <c r="S33" s="1" t="s">
        <v>66</v>
      </c>
      <c r="T33" s="1" t="s">
        <v>66</v>
      </c>
      <c r="AR33" s="1" t="s">
        <v>52</v>
      </c>
      <c r="AS33" s="1" t="s">
        <v>52</v>
      </c>
      <c r="AU33" s="1" t="s">
        <v>181</v>
      </c>
      <c r="AV33">
        <v>721</v>
      </c>
    </row>
    <row r="34" spans="1:48" ht="30" customHeight="1" x14ac:dyDescent="0.3">
      <c r="A34" s="12" t="s">
        <v>182</v>
      </c>
      <c r="B34" s="12" t="s">
        <v>183</v>
      </c>
      <c r="C34" s="12" t="s">
        <v>184</v>
      </c>
      <c r="D34" s="13">
        <v>26</v>
      </c>
      <c r="E34" s="14"/>
      <c r="F34" s="14"/>
      <c r="G34" s="14"/>
      <c r="H34" s="14"/>
      <c r="I34" s="14"/>
      <c r="J34" s="14"/>
      <c r="K34" s="14"/>
      <c r="L34" s="14"/>
      <c r="M34" s="12" t="s">
        <v>185</v>
      </c>
      <c r="N34" s="1" t="s">
        <v>186</v>
      </c>
      <c r="O34" s="1" t="s">
        <v>52</v>
      </c>
      <c r="P34" s="1" t="s">
        <v>52</v>
      </c>
      <c r="Q34" s="1" t="s">
        <v>59</v>
      </c>
      <c r="R34" s="1" t="s">
        <v>65</v>
      </c>
      <c r="S34" s="1" t="s">
        <v>66</v>
      </c>
      <c r="T34" s="1" t="s">
        <v>66</v>
      </c>
      <c r="AR34" s="1" t="s">
        <v>52</v>
      </c>
      <c r="AS34" s="1" t="s">
        <v>52</v>
      </c>
      <c r="AU34" s="1" t="s">
        <v>187</v>
      </c>
      <c r="AV34">
        <v>513</v>
      </c>
    </row>
    <row r="35" spans="1:48" ht="30" customHeight="1" x14ac:dyDescent="0.3">
      <c r="A35" s="12" t="s">
        <v>182</v>
      </c>
      <c r="B35" s="12" t="s">
        <v>188</v>
      </c>
      <c r="C35" s="12" t="s">
        <v>184</v>
      </c>
      <c r="D35" s="13">
        <v>6</v>
      </c>
      <c r="E35" s="14"/>
      <c r="F35" s="14"/>
      <c r="G35" s="14"/>
      <c r="H35" s="14"/>
      <c r="I35" s="14"/>
      <c r="J35" s="14"/>
      <c r="K35" s="14"/>
      <c r="L35" s="14"/>
      <c r="M35" s="12" t="s">
        <v>189</v>
      </c>
      <c r="N35" s="1" t="s">
        <v>190</v>
      </c>
      <c r="O35" s="1" t="s">
        <v>52</v>
      </c>
      <c r="P35" s="1" t="s">
        <v>52</v>
      </c>
      <c r="Q35" s="1" t="s">
        <v>59</v>
      </c>
      <c r="R35" s="1" t="s">
        <v>65</v>
      </c>
      <c r="S35" s="1" t="s">
        <v>66</v>
      </c>
      <c r="T35" s="1" t="s">
        <v>66</v>
      </c>
      <c r="AR35" s="1" t="s">
        <v>52</v>
      </c>
      <c r="AS35" s="1" t="s">
        <v>52</v>
      </c>
      <c r="AU35" s="1" t="s">
        <v>191</v>
      </c>
      <c r="AV35">
        <v>716</v>
      </c>
    </row>
    <row r="36" spans="1:48" ht="30" customHeight="1" x14ac:dyDescent="0.3">
      <c r="A36" s="12" t="s">
        <v>182</v>
      </c>
      <c r="B36" s="12" t="s">
        <v>192</v>
      </c>
      <c r="C36" s="12" t="s">
        <v>184</v>
      </c>
      <c r="D36" s="13">
        <v>3</v>
      </c>
      <c r="E36" s="14"/>
      <c r="F36" s="14"/>
      <c r="G36" s="14"/>
      <c r="H36" s="14"/>
      <c r="I36" s="14"/>
      <c r="J36" s="14"/>
      <c r="K36" s="14"/>
      <c r="L36" s="14"/>
      <c r="M36" s="12" t="s">
        <v>193</v>
      </c>
      <c r="N36" s="1" t="s">
        <v>194</v>
      </c>
      <c r="O36" s="1" t="s">
        <v>52</v>
      </c>
      <c r="P36" s="1" t="s">
        <v>52</v>
      </c>
      <c r="Q36" s="1" t="s">
        <v>59</v>
      </c>
      <c r="R36" s="1" t="s">
        <v>65</v>
      </c>
      <c r="S36" s="1" t="s">
        <v>66</v>
      </c>
      <c r="T36" s="1" t="s">
        <v>66</v>
      </c>
      <c r="AR36" s="1" t="s">
        <v>52</v>
      </c>
      <c r="AS36" s="1" t="s">
        <v>52</v>
      </c>
      <c r="AU36" s="1" t="s">
        <v>195</v>
      </c>
      <c r="AV36">
        <v>514</v>
      </c>
    </row>
    <row r="37" spans="1:48" ht="30" customHeight="1" x14ac:dyDescent="0.3">
      <c r="A37" s="12" t="s">
        <v>196</v>
      </c>
      <c r="B37" s="12" t="s">
        <v>183</v>
      </c>
      <c r="C37" s="12" t="s">
        <v>184</v>
      </c>
      <c r="D37" s="13">
        <v>2</v>
      </c>
      <c r="E37" s="14"/>
      <c r="F37" s="14"/>
      <c r="G37" s="14"/>
      <c r="H37" s="14"/>
      <c r="I37" s="14"/>
      <c r="J37" s="14"/>
      <c r="K37" s="14"/>
      <c r="L37" s="14"/>
      <c r="M37" s="12" t="s">
        <v>197</v>
      </c>
      <c r="N37" s="1" t="s">
        <v>198</v>
      </c>
      <c r="O37" s="1" t="s">
        <v>52</v>
      </c>
      <c r="P37" s="1" t="s">
        <v>52</v>
      </c>
      <c r="Q37" s="1" t="s">
        <v>59</v>
      </c>
      <c r="R37" s="1" t="s">
        <v>65</v>
      </c>
      <c r="S37" s="1" t="s">
        <v>66</v>
      </c>
      <c r="T37" s="1" t="s">
        <v>66</v>
      </c>
      <c r="AR37" s="1" t="s">
        <v>52</v>
      </c>
      <c r="AS37" s="1" t="s">
        <v>52</v>
      </c>
      <c r="AU37" s="1" t="s">
        <v>199</v>
      </c>
      <c r="AV37">
        <v>717</v>
      </c>
    </row>
    <row r="38" spans="1:48" ht="30" customHeight="1" x14ac:dyDescent="0.3">
      <c r="A38" s="12" t="s">
        <v>196</v>
      </c>
      <c r="B38" s="12" t="s">
        <v>188</v>
      </c>
      <c r="C38" s="12" t="s">
        <v>184</v>
      </c>
      <c r="D38" s="13">
        <v>4</v>
      </c>
      <c r="E38" s="14"/>
      <c r="F38" s="14"/>
      <c r="G38" s="14"/>
      <c r="H38" s="14"/>
      <c r="I38" s="14"/>
      <c r="J38" s="14"/>
      <c r="K38" s="14"/>
      <c r="L38" s="14"/>
      <c r="M38" s="12" t="s">
        <v>200</v>
      </c>
      <c r="N38" s="1" t="s">
        <v>201</v>
      </c>
      <c r="O38" s="1" t="s">
        <v>52</v>
      </c>
      <c r="P38" s="1" t="s">
        <v>52</v>
      </c>
      <c r="Q38" s="1" t="s">
        <v>59</v>
      </c>
      <c r="R38" s="1" t="s">
        <v>65</v>
      </c>
      <c r="S38" s="1" t="s">
        <v>66</v>
      </c>
      <c r="T38" s="1" t="s">
        <v>66</v>
      </c>
      <c r="AR38" s="1" t="s">
        <v>52</v>
      </c>
      <c r="AS38" s="1" t="s">
        <v>52</v>
      </c>
      <c r="AU38" s="1" t="s">
        <v>202</v>
      </c>
      <c r="AV38">
        <v>718</v>
      </c>
    </row>
    <row r="39" spans="1:48" ht="30" customHeight="1" x14ac:dyDescent="0.3">
      <c r="A39" s="12" t="s">
        <v>196</v>
      </c>
      <c r="B39" s="12" t="s">
        <v>192</v>
      </c>
      <c r="C39" s="12" t="s">
        <v>184</v>
      </c>
      <c r="D39" s="13">
        <v>2</v>
      </c>
      <c r="E39" s="14"/>
      <c r="F39" s="14"/>
      <c r="G39" s="14"/>
      <c r="H39" s="14"/>
      <c r="I39" s="14"/>
      <c r="J39" s="14"/>
      <c r="K39" s="14"/>
      <c r="L39" s="14"/>
      <c r="M39" s="12" t="s">
        <v>203</v>
      </c>
      <c r="N39" s="1" t="s">
        <v>204</v>
      </c>
      <c r="O39" s="1" t="s">
        <v>52</v>
      </c>
      <c r="P39" s="1" t="s">
        <v>52</v>
      </c>
      <c r="Q39" s="1" t="s">
        <v>59</v>
      </c>
      <c r="R39" s="1" t="s">
        <v>65</v>
      </c>
      <c r="S39" s="1" t="s">
        <v>66</v>
      </c>
      <c r="T39" s="1" t="s">
        <v>66</v>
      </c>
      <c r="AR39" s="1" t="s">
        <v>52</v>
      </c>
      <c r="AS39" s="1" t="s">
        <v>52</v>
      </c>
      <c r="AU39" s="1" t="s">
        <v>205</v>
      </c>
      <c r="AV39">
        <v>719</v>
      </c>
    </row>
    <row r="40" spans="1:48" ht="30" customHeight="1" x14ac:dyDescent="0.3">
      <c r="A40" s="12" t="s">
        <v>206</v>
      </c>
      <c r="B40" s="12" t="s">
        <v>52</v>
      </c>
      <c r="C40" s="12" t="s">
        <v>207</v>
      </c>
      <c r="D40" s="13">
        <v>1</v>
      </c>
      <c r="E40" s="14"/>
      <c r="F40" s="14"/>
      <c r="G40" s="14"/>
      <c r="H40" s="14"/>
      <c r="I40" s="14"/>
      <c r="J40" s="14"/>
      <c r="K40" s="14"/>
      <c r="L40" s="14"/>
      <c r="M40" s="12" t="s">
        <v>208</v>
      </c>
      <c r="N40" s="1" t="s">
        <v>209</v>
      </c>
      <c r="O40" s="1" t="s">
        <v>52</v>
      </c>
      <c r="P40" s="1" t="s">
        <v>52</v>
      </c>
      <c r="Q40" s="1" t="s">
        <v>59</v>
      </c>
      <c r="R40" s="1" t="s">
        <v>65</v>
      </c>
      <c r="S40" s="1" t="s">
        <v>66</v>
      </c>
      <c r="T40" s="1" t="s">
        <v>66</v>
      </c>
      <c r="AR40" s="1" t="s">
        <v>52</v>
      </c>
      <c r="AS40" s="1" t="s">
        <v>52</v>
      </c>
      <c r="AU40" s="1" t="s">
        <v>210</v>
      </c>
      <c r="AV40">
        <v>787</v>
      </c>
    </row>
    <row r="41" spans="1:48" ht="30" customHeight="1" x14ac:dyDescent="0.3">
      <c r="A41" s="13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3"/>
      <c r="Q41" s="1" t="s">
        <v>59</v>
      </c>
    </row>
    <row r="42" spans="1:48" ht="30" customHeight="1" x14ac:dyDescent="0.3">
      <c r="A42" s="13"/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3"/>
      <c r="Q42" s="1" t="s">
        <v>59</v>
      </c>
    </row>
    <row r="43" spans="1:48" ht="30" customHeight="1" x14ac:dyDescent="0.3">
      <c r="A43" s="13"/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3"/>
      <c r="Q43" s="1" t="s">
        <v>59</v>
      </c>
    </row>
    <row r="44" spans="1:48" ht="30" customHeight="1" x14ac:dyDescent="0.3">
      <c r="A44" s="13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3"/>
      <c r="Q44" s="1" t="s">
        <v>59</v>
      </c>
    </row>
    <row r="45" spans="1:48" ht="30" customHeight="1" x14ac:dyDescent="0.3">
      <c r="A45" s="13"/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3"/>
      <c r="Q45" s="1" t="s">
        <v>59</v>
      </c>
    </row>
    <row r="46" spans="1:48" ht="30" customHeight="1" x14ac:dyDescent="0.3">
      <c r="A46" s="13"/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3"/>
      <c r="Q46" s="1" t="s">
        <v>59</v>
      </c>
    </row>
    <row r="47" spans="1:48" ht="30" customHeight="1" x14ac:dyDescent="0.3">
      <c r="A47" s="13"/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3"/>
      <c r="Q47" s="1" t="s">
        <v>59</v>
      </c>
    </row>
    <row r="48" spans="1:48" ht="30" customHeight="1" x14ac:dyDescent="0.3">
      <c r="A48" s="13"/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3"/>
      <c r="Q48" s="1" t="s">
        <v>59</v>
      </c>
    </row>
    <row r="49" spans="1:48" ht="30" customHeight="1" x14ac:dyDescent="0.3">
      <c r="A49" s="13"/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3"/>
      <c r="Q49" s="1" t="s">
        <v>59</v>
      </c>
    </row>
    <row r="50" spans="1:48" ht="30" customHeight="1" x14ac:dyDescent="0.3">
      <c r="A50" s="13"/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3"/>
      <c r="Q50" s="1" t="s">
        <v>59</v>
      </c>
    </row>
    <row r="51" spans="1:48" ht="30" customHeight="1" x14ac:dyDescent="0.3">
      <c r="A51" s="12" t="s">
        <v>211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3"/>
      <c r="N51" t="s">
        <v>212</v>
      </c>
    </row>
    <row r="52" spans="1:48" ht="30" customHeight="1" x14ac:dyDescent="0.3">
      <c r="A52" s="12" t="s">
        <v>213</v>
      </c>
      <c r="B52" s="12" t="s">
        <v>52</v>
      </c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3"/>
      <c r="Q52" s="1" t="s">
        <v>214</v>
      </c>
    </row>
    <row r="53" spans="1:48" ht="30" customHeight="1" x14ac:dyDescent="0.3">
      <c r="A53" s="12" t="s">
        <v>215</v>
      </c>
      <c r="B53" s="12" t="s">
        <v>216</v>
      </c>
      <c r="C53" s="12" t="s">
        <v>83</v>
      </c>
      <c r="D53" s="13">
        <v>74</v>
      </c>
      <c r="E53" s="14"/>
      <c r="F53" s="14"/>
      <c r="G53" s="14"/>
      <c r="H53" s="14"/>
      <c r="I53" s="14"/>
      <c r="J53" s="14"/>
      <c r="K53" s="14"/>
      <c r="L53" s="14"/>
      <c r="M53" s="12" t="s">
        <v>217</v>
      </c>
      <c r="N53" s="1" t="s">
        <v>218</v>
      </c>
      <c r="O53" s="1" t="s">
        <v>52</v>
      </c>
      <c r="P53" s="1" t="s">
        <v>52</v>
      </c>
      <c r="Q53" s="1" t="s">
        <v>214</v>
      </c>
      <c r="R53" s="1" t="s">
        <v>65</v>
      </c>
      <c r="S53" s="1" t="s">
        <v>66</v>
      </c>
      <c r="T53" s="1" t="s">
        <v>66</v>
      </c>
      <c r="AR53" s="1" t="s">
        <v>52</v>
      </c>
      <c r="AS53" s="1" t="s">
        <v>52</v>
      </c>
      <c r="AU53" s="1" t="s">
        <v>219</v>
      </c>
      <c r="AV53">
        <v>573</v>
      </c>
    </row>
    <row r="54" spans="1:48" ht="30" customHeight="1" x14ac:dyDescent="0.3">
      <c r="A54" s="12" t="s">
        <v>121</v>
      </c>
      <c r="B54" s="12" t="s">
        <v>220</v>
      </c>
      <c r="C54" s="12" t="s">
        <v>83</v>
      </c>
      <c r="D54" s="13">
        <v>3</v>
      </c>
      <c r="E54" s="14"/>
      <c r="F54" s="14"/>
      <c r="G54" s="14"/>
      <c r="H54" s="14"/>
      <c r="I54" s="14"/>
      <c r="J54" s="14"/>
      <c r="K54" s="14"/>
      <c r="L54" s="14"/>
      <c r="M54" s="12" t="s">
        <v>52</v>
      </c>
      <c r="N54" s="1" t="s">
        <v>221</v>
      </c>
      <c r="O54" s="1" t="s">
        <v>52</v>
      </c>
      <c r="P54" s="1" t="s">
        <v>52</v>
      </c>
      <c r="Q54" s="1" t="s">
        <v>214</v>
      </c>
      <c r="R54" s="1" t="s">
        <v>66</v>
      </c>
      <c r="S54" s="1" t="s">
        <v>66</v>
      </c>
      <c r="T54" s="1" t="s">
        <v>65</v>
      </c>
      <c r="AR54" s="1" t="s">
        <v>52</v>
      </c>
      <c r="AS54" s="1" t="s">
        <v>52</v>
      </c>
      <c r="AU54" s="1" t="s">
        <v>222</v>
      </c>
      <c r="AV54">
        <v>724</v>
      </c>
    </row>
    <row r="55" spans="1:48" ht="30" customHeight="1" x14ac:dyDescent="0.3">
      <c r="A55" s="13"/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3"/>
      <c r="Q55" s="1" t="s">
        <v>214</v>
      </c>
    </row>
    <row r="56" spans="1:48" ht="30" customHeight="1" x14ac:dyDescent="0.3">
      <c r="A56" s="13"/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3"/>
      <c r="Q56" s="1" t="s">
        <v>214</v>
      </c>
    </row>
    <row r="57" spans="1:48" ht="30" customHeight="1" x14ac:dyDescent="0.3">
      <c r="A57" s="13"/>
      <c r="B57" s="13"/>
      <c r="C57" s="13"/>
      <c r="D57" s="13"/>
      <c r="E57" s="14"/>
      <c r="F57" s="14"/>
      <c r="G57" s="14"/>
      <c r="H57" s="14"/>
      <c r="I57" s="14"/>
      <c r="J57" s="14"/>
      <c r="K57" s="14"/>
      <c r="L57" s="14"/>
      <c r="M57" s="13"/>
      <c r="Q57" s="1" t="s">
        <v>214</v>
      </c>
    </row>
    <row r="58" spans="1:48" ht="30" customHeight="1" x14ac:dyDescent="0.3">
      <c r="A58" s="13"/>
      <c r="B58" s="13"/>
      <c r="C58" s="13"/>
      <c r="D58" s="13"/>
      <c r="E58" s="14"/>
      <c r="F58" s="14"/>
      <c r="G58" s="14"/>
      <c r="H58" s="14"/>
      <c r="I58" s="14"/>
      <c r="J58" s="14"/>
      <c r="K58" s="14"/>
      <c r="L58" s="14"/>
      <c r="M58" s="13"/>
      <c r="Q58" s="1" t="s">
        <v>214</v>
      </c>
    </row>
    <row r="59" spans="1:48" ht="30" customHeight="1" x14ac:dyDescent="0.3">
      <c r="A59" s="13"/>
      <c r="B59" s="13"/>
      <c r="C59" s="13"/>
      <c r="D59" s="13"/>
      <c r="E59" s="14"/>
      <c r="F59" s="14"/>
      <c r="G59" s="14"/>
      <c r="H59" s="14"/>
      <c r="I59" s="14"/>
      <c r="J59" s="14"/>
      <c r="K59" s="14"/>
      <c r="L59" s="14"/>
      <c r="M59" s="13"/>
      <c r="Q59" s="1" t="s">
        <v>214</v>
      </c>
    </row>
    <row r="60" spans="1:48" ht="30" customHeight="1" x14ac:dyDescent="0.3">
      <c r="A60" s="13"/>
      <c r="B60" s="13"/>
      <c r="C60" s="13"/>
      <c r="D60" s="13"/>
      <c r="E60" s="14"/>
      <c r="F60" s="14"/>
      <c r="G60" s="14"/>
      <c r="H60" s="14"/>
      <c r="I60" s="14"/>
      <c r="J60" s="14"/>
      <c r="K60" s="14"/>
      <c r="L60" s="14"/>
      <c r="M60" s="13"/>
      <c r="Q60" s="1" t="s">
        <v>214</v>
      </c>
    </row>
    <row r="61" spans="1:48" ht="30" customHeight="1" x14ac:dyDescent="0.3">
      <c r="A61" s="13"/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3"/>
      <c r="Q61" s="1" t="s">
        <v>214</v>
      </c>
    </row>
    <row r="62" spans="1:48" ht="30" customHeight="1" x14ac:dyDescent="0.3">
      <c r="A62" s="13"/>
      <c r="B62" s="13"/>
      <c r="C62" s="13"/>
      <c r="D62" s="13"/>
      <c r="E62" s="14"/>
      <c r="F62" s="14"/>
      <c r="G62" s="14"/>
      <c r="H62" s="14"/>
      <c r="I62" s="14"/>
      <c r="J62" s="14"/>
      <c r="K62" s="14"/>
      <c r="L62" s="14"/>
      <c r="M62" s="13"/>
      <c r="Q62" s="1" t="s">
        <v>214</v>
      </c>
    </row>
    <row r="63" spans="1:48" ht="30" customHeight="1" x14ac:dyDescent="0.3">
      <c r="A63" s="13"/>
      <c r="B63" s="13"/>
      <c r="C63" s="13"/>
      <c r="D63" s="13"/>
      <c r="E63" s="14"/>
      <c r="F63" s="14"/>
      <c r="G63" s="14"/>
      <c r="H63" s="14"/>
      <c r="I63" s="14"/>
      <c r="J63" s="14"/>
      <c r="K63" s="14"/>
      <c r="L63" s="14"/>
      <c r="M63" s="13"/>
      <c r="Q63" s="1" t="s">
        <v>214</v>
      </c>
    </row>
    <row r="64" spans="1:48" ht="30" customHeight="1" x14ac:dyDescent="0.3">
      <c r="A64" s="13"/>
      <c r="B64" s="13"/>
      <c r="C64" s="13"/>
      <c r="D64" s="13"/>
      <c r="E64" s="14"/>
      <c r="F64" s="14"/>
      <c r="G64" s="14"/>
      <c r="H64" s="14"/>
      <c r="I64" s="14"/>
      <c r="J64" s="14"/>
      <c r="K64" s="14"/>
      <c r="L64" s="14"/>
      <c r="M64" s="13"/>
      <c r="Q64" s="1" t="s">
        <v>214</v>
      </c>
    </row>
    <row r="65" spans="1:48" ht="30" customHeight="1" x14ac:dyDescent="0.3">
      <c r="A65" s="13"/>
      <c r="B65" s="13"/>
      <c r="C65" s="13"/>
      <c r="D65" s="13"/>
      <c r="E65" s="14"/>
      <c r="F65" s="14"/>
      <c r="G65" s="14"/>
      <c r="H65" s="14"/>
      <c r="I65" s="14"/>
      <c r="J65" s="14"/>
      <c r="K65" s="14"/>
      <c r="L65" s="14"/>
      <c r="M65" s="13"/>
      <c r="Q65" s="1" t="s">
        <v>214</v>
      </c>
    </row>
    <row r="66" spans="1:48" ht="30" customHeight="1" x14ac:dyDescent="0.3">
      <c r="A66" s="13"/>
      <c r="B66" s="13"/>
      <c r="C66" s="13"/>
      <c r="D66" s="13"/>
      <c r="E66" s="14"/>
      <c r="F66" s="14"/>
      <c r="G66" s="14"/>
      <c r="H66" s="14"/>
      <c r="I66" s="14"/>
      <c r="J66" s="14"/>
      <c r="K66" s="14"/>
      <c r="L66" s="14"/>
      <c r="M66" s="13"/>
      <c r="Q66" s="1" t="s">
        <v>214</v>
      </c>
    </row>
    <row r="67" spans="1:48" ht="30" customHeight="1" x14ac:dyDescent="0.3">
      <c r="A67" s="13"/>
      <c r="B67" s="13"/>
      <c r="C67" s="13"/>
      <c r="D67" s="13"/>
      <c r="E67" s="14"/>
      <c r="F67" s="14"/>
      <c r="G67" s="14"/>
      <c r="H67" s="14"/>
      <c r="I67" s="14"/>
      <c r="J67" s="14"/>
      <c r="K67" s="14"/>
      <c r="L67" s="14"/>
      <c r="M67" s="13"/>
      <c r="Q67" s="1" t="s">
        <v>214</v>
      </c>
    </row>
    <row r="68" spans="1:48" ht="30" customHeight="1" x14ac:dyDescent="0.3">
      <c r="A68" s="13"/>
      <c r="B68" s="13"/>
      <c r="C68" s="13"/>
      <c r="D68" s="13"/>
      <c r="E68" s="14"/>
      <c r="F68" s="14"/>
      <c r="G68" s="14"/>
      <c r="H68" s="14"/>
      <c r="I68" s="14"/>
      <c r="J68" s="14"/>
      <c r="K68" s="14"/>
      <c r="L68" s="14"/>
      <c r="M68" s="13"/>
      <c r="Q68" s="1" t="s">
        <v>214</v>
      </c>
    </row>
    <row r="69" spans="1:48" ht="30" customHeight="1" x14ac:dyDescent="0.3">
      <c r="A69" s="13"/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3"/>
      <c r="Q69" s="1" t="s">
        <v>214</v>
      </c>
    </row>
    <row r="70" spans="1:48" ht="30" customHeight="1" x14ac:dyDescent="0.3">
      <c r="A70" s="13"/>
      <c r="B70" s="13"/>
      <c r="C70" s="13"/>
      <c r="D70" s="13"/>
      <c r="E70" s="14"/>
      <c r="F70" s="14"/>
      <c r="G70" s="14"/>
      <c r="H70" s="14"/>
      <c r="I70" s="14"/>
      <c r="J70" s="14"/>
      <c r="K70" s="14"/>
      <c r="L70" s="14"/>
      <c r="M70" s="13"/>
      <c r="Q70" s="1" t="s">
        <v>214</v>
      </c>
    </row>
    <row r="71" spans="1:48" ht="30" customHeight="1" x14ac:dyDescent="0.3">
      <c r="A71" s="13"/>
      <c r="B71" s="13"/>
      <c r="C71" s="13"/>
      <c r="D71" s="13"/>
      <c r="E71" s="14"/>
      <c r="F71" s="14"/>
      <c r="G71" s="14"/>
      <c r="H71" s="14"/>
      <c r="I71" s="14"/>
      <c r="J71" s="14"/>
      <c r="K71" s="14"/>
      <c r="L71" s="14"/>
      <c r="M71" s="13"/>
      <c r="Q71" s="1" t="s">
        <v>214</v>
      </c>
    </row>
    <row r="72" spans="1:48" ht="30" customHeight="1" x14ac:dyDescent="0.3">
      <c r="A72" s="13"/>
      <c r="B72" s="13"/>
      <c r="C72" s="13"/>
      <c r="D72" s="13"/>
      <c r="E72" s="14"/>
      <c r="F72" s="14"/>
      <c r="G72" s="14"/>
      <c r="H72" s="14"/>
      <c r="I72" s="14"/>
      <c r="J72" s="14"/>
      <c r="K72" s="14"/>
      <c r="L72" s="14"/>
      <c r="M72" s="13"/>
      <c r="Q72" s="1" t="s">
        <v>214</v>
      </c>
    </row>
    <row r="73" spans="1:48" ht="30" customHeight="1" x14ac:dyDescent="0.3">
      <c r="A73" s="13"/>
      <c r="B73" s="13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3"/>
      <c r="Q73" s="1" t="s">
        <v>214</v>
      </c>
    </row>
    <row r="74" spans="1:48" ht="30" customHeight="1" x14ac:dyDescent="0.3">
      <c r="A74" s="13"/>
      <c r="B74" s="13"/>
      <c r="C74" s="13"/>
      <c r="D74" s="13"/>
      <c r="E74" s="14"/>
      <c r="F74" s="14"/>
      <c r="G74" s="14"/>
      <c r="H74" s="14"/>
      <c r="I74" s="14"/>
      <c r="J74" s="14"/>
      <c r="K74" s="14"/>
      <c r="L74" s="14"/>
      <c r="M74" s="13"/>
      <c r="Q74" s="1" t="s">
        <v>214</v>
      </c>
    </row>
    <row r="75" spans="1:48" ht="30" customHeight="1" x14ac:dyDescent="0.3">
      <c r="A75" s="12" t="s">
        <v>211</v>
      </c>
      <c r="B75" s="13"/>
      <c r="C75" s="13"/>
      <c r="D75" s="13"/>
      <c r="E75" s="14"/>
      <c r="F75" s="14"/>
      <c r="G75" s="14"/>
      <c r="H75" s="14"/>
      <c r="I75" s="14"/>
      <c r="J75" s="14"/>
      <c r="K75" s="14"/>
      <c r="L75" s="14"/>
      <c r="M75" s="13"/>
      <c r="N75" t="s">
        <v>212</v>
      </c>
    </row>
    <row r="76" spans="1:48" ht="30" customHeight="1" x14ac:dyDescent="0.3">
      <c r="A76" s="12" t="s">
        <v>223</v>
      </c>
      <c r="B76" s="12" t="s">
        <v>52</v>
      </c>
      <c r="C76" s="13"/>
      <c r="D76" s="13"/>
      <c r="E76" s="14"/>
      <c r="F76" s="14"/>
      <c r="G76" s="14"/>
      <c r="H76" s="14"/>
      <c r="I76" s="14"/>
      <c r="J76" s="14"/>
      <c r="K76" s="14"/>
      <c r="L76" s="14"/>
      <c r="M76" s="13"/>
      <c r="Q76" s="1" t="s">
        <v>224</v>
      </c>
    </row>
    <row r="77" spans="1:48" ht="30" customHeight="1" x14ac:dyDescent="0.3">
      <c r="A77" s="12" t="s">
        <v>154</v>
      </c>
      <c r="B77" s="12" t="s">
        <v>155</v>
      </c>
      <c r="C77" s="12" t="s">
        <v>62</v>
      </c>
      <c r="D77" s="13">
        <v>7</v>
      </c>
      <c r="E77" s="14"/>
      <c r="F77" s="14"/>
      <c r="G77" s="14"/>
      <c r="H77" s="14"/>
      <c r="I77" s="14"/>
      <c r="J77" s="14"/>
      <c r="K77" s="14"/>
      <c r="L77" s="14"/>
      <c r="M77" s="12" t="s">
        <v>225</v>
      </c>
      <c r="N77" s="1" t="s">
        <v>226</v>
      </c>
      <c r="O77" s="1" t="s">
        <v>52</v>
      </c>
      <c r="P77" s="1" t="s">
        <v>52</v>
      </c>
      <c r="Q77" s="1" t="s">
        <v>224</v>
      </c>
      <c r="R77" s="1" t="s">
        <v>65</v>
      </c>
      <c r="S77" s="1" t="s">
        <v>66</v>
      </c>
      <c r="T77" s="1" t="s">
        <v>66</v>
      </c>
      <c r="AR77" s="1" t="s">
        <v>52</v>
      </c>
      <c r="AS77" s="1" t="s">
        <v>52</v>
      </c>
      <c r="AU77" s="1" t="s">
        <v>227</v>
      </c>
      <c r="AV77">
        <v>733</v>
      </c>
    </row>
    <row r="78" spans="1:48" ht="30" customHeight="1" x14ac:dyDescent="0.3">
      <c r="A78" s="12" t="s">
        <v>228</v>
      </c>
      <c r="B78" s="12" t="s">
        <v>155</v>
      </c>
      <c r="C78" s="12" t="s">
        <v>62</v>
      </c>
      <c r="D78" s="13">
        <v>65</v>
      </c>
      <c r="E78" s="14"/>
      <c r="F78" s="14"/>
      <c r="G78" s="14"/>
      <c r="H78" s="14"/>
      <c r="I78" s="14"/>
      <c r="J78" s="14"/>
      <c r="K78" s="14"/>
      <c r="L78" s="14"/>
      <c r="M78" s="12" t="s">
        <v>229</v>
      </c>
      <c r="N78" s="1" t="s">
        <v>230</v>
      </c>
      <c r="O78" s="1" t="s">
        <v>52</v>
      </c>
      <c r="P78" s="1" t="s">
        <v>52</v>
      </c>
      <c r="Q78" s="1" t="s">
        <v>224</v>
      </c>
      <c r="R78" s="1" t="s">
        <v>65</v>
      </c>
      <c r="S78" s="1" t="s">
        <v>66</v>
      </c>
      <c r="T78" s="1" t="s">
        <v>66</v>
      </c>
      <c r="AR78" s="1" t="s">
        <v>52</v>
      </c>
      <c r="AS78" s="1" t="s">
        <v>52</v>
      </c>
      <c r="AU78" s="1" t="s">
        <v>231</v>
      </c>
      <c r="AV78">
        <v>734</v>
      </c>
    </row>
    <row r="79" spans="1:48" ht="30" customHeight="1" x14ac:dyDescent="0.3">
      <c r="A79" s="12" t="s">
        <v>163</v>
      </c>
      <c r="B79" s="12" t="s">
        <v>155</v>
      </c>
      <c r="C79" s="12" t="s">
        <v>62</v>
      </c>
      <c r="D79" s="13">
        <v>63</v>
      </c>
      <c r="E79" s="14"/>
      <c r="F79" s="14"/>
      <c r="G79" s="14"/>
      <c r="H79" s="14"/>
      <c r="I79" s="14"/>
      <c r="J79" s="14"/>
      <c r="K79" s="14"/>
      <c r="L79" s="14"/>
      <c r="M79" s="12" t="s">
        <v>232</v>
      </c>
      <c r="N79" s="1" t="s">
        <v>233</v>
      </c>
      <c r="O79" s="1" t="s">
        <v>52</v>
      </c>
      <c r="P79" s="1" t="s">
        <v>52</v>
      </c>
      <c r="Q79" s="1" t="s">
        <v>224</v>
      </c>
      <c r="R79" s="1" t="s">
        <v>65</v>
      </c>
      <c r="S79" s="1" t="s">
        <v>66</v>
      </c>
      <c r="T79" s="1" t="s">
        <v>66</v>
      </c>
      <c r="AR79" s="1" t="s">
        <v>52</v>
      </c>
      <c r="AS79" s="1" t="s">
        <v>52</v>
      </c>
      <c r="AU79" s="1" t="s">
        <v>234</v>
      </c>
      <c r="AV79">
        <v>735</v>
      </c>
    </row>
    <row r="80" spans="1:48" ht="30" customHeight="1" x14ac:dyDescent="0.3">
      <c r="A80" s="12" t="s">
        <v>172</v>
      </c>
      <c r="B80" s="12" t="s">
        <v>173</v>
      </c>
      <c r="C80" s="12" t="s">
        <v>83</v>
      </c>
      <c r="D80" s="13">
        <v>100</v>
      </c>
      <c r="E80" s="14"/>
      <c r="F80" s="14"/>
      <c r="G80" s="14"/>
      <c r="H80" s="14"/>
      <c r="I80" s="14"/>
      <c r="J80" s="14"/>
      <c r="K80" s="14"/>
      <c r="L80" s="14"/>
      <c r="M80" s="12" t="s">
        <v>235</v>
      </c>
      <c r="N80" s="1" t="s">
        <v>236</v>
      </c>
      <c r="O80" s="1" t="s">
        <v>52</v>
      </c>
      <c r="P80" s="1" t="s">
        <v>52</v>
      </c>
      <c r="Q80" s="1" t="s">
        <v>224</v>
      </c>
      <c r="R80" s="1" t="s">
        <v>65</v>
      </c>
      <c r="S80" s="1" t="s">
        <v>66</v>
      </c>
      <c r="T80" s="1" t="s">
        <v>66</v>
      </c>
      <c r="AR80" s="1" t="s">
        <v>52</v>
      </c>
      <c r="AS80" s="1" t="s">
        <v>52</v>
      </c>
      <c r="AU80" s="1" t="s">
        <v>237</v>
      </c>
      <c r="AV80">
        <v>736</v>
      </c>
    </row>
    <row r="81" spans="1:48" ht="30" customHeight="1" x14ac:dyDescent="0.3">
      <c r="A81" s="12" t="s">
        <v>215</v>
      </c>
      <c r="B81" s="12" t="s">
        <v>216</v>
      </c>
      <c r="C81" s="12" t="s">
        <v>83</v>
      </c>
      <c r="D81" s="13">
        <v>80</v>
      </c>
      <c r="E81" s="14"/>
      <c r="F81" s="14"/>
      <c r="G81" s="14"/>
      <c r="H81" s="14"/>
      <c r="I81" s="14"/>
      <c r="J81" s="14"/>
      <c r="K81" s="14"/>
      <c r="L81" s="14"/>
      <c r="M81" s="12" t="s">
        <v>238</v>
      </c>
      <c r="N81" s="1" t="s">
        <v>239</v>
      </c>
      <c r="O81" s="1" t="s">
        <v>52</v>
      </c>
      <c r="P81" s="1" t="s">
        <v>52</v>
      </c>
      <c r="Q81" s="1" t="s">
        <v>224</v>
      </c>
      <c r="R81" s="1" t="s">
        <v>65</v>
      </c>
      <c r="S81" s="1" t="s">
        <v>66</v>
      </c>
      <c r="T81" s="1" t="s">
        <v>66</v>
      </c>
      <c r="AR81" s="1" t="s">
        <v>52</v>
      </c>
      <c r="AS81" s="1" t="s">
        <v>52</v>
      </c>
      <c r="AU81" s="1" t="s">
        <v>240</v>
      </c>
      <c r="AV81">
        <v>737</v>
      </c>
    </row>
    <row r="82" spans="1:48" ht="30" customHeight="1" x14ac:dyDescent="0.3">
      <c r="A82" s="13"/>
      <c r="B82" s="13"/>
      <c r="C82" s="13"/>
      <c r="D82" s="13"/>
      <c r="E82" s="14"/>
      <c r="F82" s="14"/>
      <c r="G82" s="14"/>
      <c r="H82" s="14"/>
      <c r="I82" s="14"/>
      <c r="J82" s="14"/>
      <c r="K82" s="14"/>
      <c r="L82" s="14"/>
      <c r="M82" s="13"/>
      <c r="Q82" s="1" t="s">
        <v>224</v>
      </c>
    </row>
    <row r="83" spans="1:48" ht="30" customHeight="1" x14ac:dyDescent="0.3">
      <c r="A83" s="13"/>
      <c r="B83" s="13"/>
      <c r="C83" s="13"/>
      <c r="D83" s="13"/>
      <c r="E83" s="14"/>
      <c r="F83" s="14"/>
      <c r="G83" s="14"/>
      <c r="H83" s="14"/>
      <c r="I83" s="14"/>
      <c r="J83" s="14"/>
      <c r="K83" s="14"/>
      <c r="L83" s="14"/>
      <c r="M83" s="13"/>
      <c r="Q83" s="1" t="s">
        <v>224</v>
      </c>
    </row>
    <row r="84" spans="1:48" ht="30" customHeight="1" x14ac:dyDescent="0.3">
      <c r="A84" s="13"/>
      <c r="B84" s="13"/>
      <c r="C84" s="13"/>
      <c r="D84" s="13"/>
      <c r="E84" s="14"/>
      <c r="F84" s="14"/>
      <c r="G84" s="14"/>
      <c r="H84" s="14"/>
      <c r="I84" s="14"/>
      <c r="J84" s="14"/>
      <c r="K84" s="14"/>
      <c r="L84" s="14"/>
      <c r="M84" s="13"/>
      <c r="Q84" s="1" t="s">
        <v>224</v>
      </c>
    </row>
    <row r="85" spans="1:48" ht="30" customHeight="1" x14ac:dyDescent="0.3">
      <c r="A85" s="13"/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3"/>
      <c r="Q85" s="1" t="s">
        <v>224</v>
      </c>
    </row>
    <row r="86" spans="1:48" ht="30" customHeight="1" x14ac:dyDescent="0.3">
      <c r="A86" s="13"/>
      <c r="B86" s="13"/>
      <c r="C86" s="13"/>
      <c r="D86" s="13"/>
      <c r="E86" s="14"/>
      <c r="F86" s="14"/>
      <c r="G86" s="14"/>
      <c r="H86" s="14"/>
      <c r="I86" s="14"/>
      <c r="J86" s="14"/>
      <c r="K86" s="14"/>
      <c r="L86" s="14"/>
      <c r="M86" s="13"/>
      <c r="Q86" s="1" t="s">
        <v>224</v>
      </c>
    </row>
    <row r="87" spans="1:48" ht="30" customHeight="1" x14ac:dyDescent="0.3">
      <c r="A87" s="13"/>
      <c r="B87" s="13"/>
      <c r="C87" s="13"/>
      <c r="D87" s="13"/>
      <c r="E87" s="14"/>
      <c r="F87" s="14"/>
      <c r="G87" s="14"/>
      <c r="H87" s="14"/>
      <c r="I87" s="14"/>
      <c r="J87" s="14"/>
      <c r="K87" s="14"/>
      <c r="L87" s="14"/>
      <c r="M87" s="13"/>
      <c r="Q87" s="1" t="s">
        <v>224</v>
      </c>
    </row>
    <row r="88" spans="1:48" ht="30" customHeight="1" x14ac:dyDescent="0.3">
      <c r="A88" s="13"/>
      <c r="B88" s="13"/>
      <c r="C88" s="13"/>
      <c r="D88" s="13"/>
      <c r="E88" s="14"/>
      <c r="F88" s="14"/>
      <c r="G88" s="14"/>
      <c r="H88" s="14"/>
      <c r="I88" s="14"/>
      <c r="J88" s="14"/>
      <c r="K88" s="14"/>
      <c r="L88" s="14"/>
      <c r="M88" s="13"/>
      <c r="Q88" s="1" t="s">
        <v>224</v>
      </c>
    </row>
    <row r="89" spans="1:48" ht="30" customHeight="1" x14ac:dyDescent="0.3">
      <c r="A89" s="13"/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3"/>
      <c r="Q89" s="1" t="s">
        <v>224</v>
      </c>
    </row>
    <row r="90" spans="1:48" ht="30" customHeight="1" x14ac:dyDescent="0.3">
      <c r="A90" s="13"/>
      <c r="B90" s="13"/>
      <c r="C90" s="13"/>
      <c r="D90" s="13"/>
      <c r="E90" s="14"/>
      <c r="F90" s="14"/>
      <c r="G90" s="14"/>
      <c r="H90" s="14"/>
      <c r="I90" s="14"/>
      <c r="J90" s="14"/>
      <c r="K90" s="14"/>
      <c r="L90" s="14"/>
      <c r="M90" s="13"/>
      <c r="Q90" s="1" t="s">
        <v>224</v>
      </c>
    </row>
    <row r="91" spans="1:48" ht="30" customHeight="1" x14ac:dyDescent="0.3">
      <c r="A91" s="13"/>
      <c r="B91" s="13"/>
      <c r="C91" s="13"/>
      <c r="D91" s="13"/>
      <c r="E91" s="14"/>
      <c r="F91" s="14"/>
      <c r="G91" s="14"/>
      <c r="H91" s="14"/>
      <c r="I91" s="14"/>
      <c r="J91" s="14"/>
      <c r="K91" s="14"/>
      <c r="L91" s="14"/>
      <c r="M91" s="13"/>
      <c r="Q91" s="1" t="s">
        <v>224</v>
      </c>
    </row>
    <row r="92" spans="1:48" ht="30" customHeight="1" x14ac:dyDescent="0.3">
      <c r="A92" s="13"/>
      <c r="B92" s="13"/>
      <c r="C92" s="13"/>
      <c r="D92" s="13"/>
      <c r="E92" s="14"/>
      <c r="F92" s="14"/>
      <c r="G92" s="14"/>
      <c r="H92" s="14"/>
      <c r="I92" s="14"/>
      <c r="J92" s="14"/>
      <c r="K92" s="14"/>
      <c r="L92" s="14"/>
      <c r="M92" s="13"/>
      <c r="Q92" s="1" t="s">
        <v>224</v>
      </c>
    </row>
    <row r="93" spans="1:48" ht="30" customHeight="1" x14ac:dyDescent="0.3">
      <c r="A93" s="13"/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3"/>
      <c r="Q93" s="1" t="s">
        <v>224</v>
      </c>
    </row>
    <row r="94" spans="1:48" ht="30" customHeight="1" x14ac:dyDescent="0.3">
      <c r="A94" s="13"/>
      <c r="B94" s="13"/>
      <c r="C94" s="13"/>
      <c r="D94" s="13"/>
      <c r="E94" s="14"/>
      <c r="F94" s="14"/>
      <c r="G94" s="14"/>
      <c r="H94" s="14"/>
      <c r="I94" s="14"/>
      <c r="J94" s="14"/>
      <c r="K94" s="14"/>
      <c r="L94" s="14"/>
      <c r="M94" s="13"/>
      <c r="Q94" s="1" t="s">
        <v>224</v>
      </c>
    </row>
    <row r="95" spans="1:48" ht="30" customHeight="1" x14ac:dyDescent="0.3">
      <c r="A95" s="13"/>
      <c r="B95" s="13"/>
      <c r="C95" s="13"/>
      <c r="D95" s="13"/>
      <c r="E95" s="14"/>
      <c r="F95" s="14"/>
      <c r="G95" s="14"/>
      <c r="H95" s="14"/>
      <c r="I95" s="14"/>
      <c r="J95" s="14"/>
      <c r="K95" s="14"/>
      <c r="L95" s="14"/>
      <c r="M95" s="13"/>
      <c r="Q95" s="1" t="s">
        <v>224</v>
      </c>
    </row>
    <row r="96" spans="1:48" ht="30" customHeight="1" x14ac:dyDescent="0.3">
      <c r="A96" s="13"/>
      <c r="B96" s="13"/>
      <c r="C96" s="13"/>
      <c r="D96" s="13"/>
      <c r="E96" s="14"/>
      <c r="F96" s="14"/>
      <c r="G96" s="14"/>
      <c r="H96" s="14"/>
      <c r="I96" s="14"/>
      <c r="J96" s="14"/>
      <c r="K96" s="14"/>
      <c r="L96" s="14"/>
      <c r="M96" s="13"/>
      <c r="Q96" s="1" t="s">
        <v>224</v>
      </c>
    </row>
    <row r="97" spans="1:48" ht="30" customHeight="1" x14ac:dyDescent="0.3">
      <c r="A97" s="13"/>
      <c r="B97" s="13"/>
      <c r="C97" s="13"/>
      <c r="D97" s="13"/>
      <c r="E97" s="14"/>
      <c r="F97" s="14"/>
      <c r="G97" s="14"/>
      <c r="H97" s="14"/>
      <c r="I97" s="14"/>
      <c r="J97" s="14"/>
      <c r="K97" s="14"/>
      <c r="L97" s="14"/>
      <c r="M97" s="13"/>
      <c r="Q97" s="1" t="s">
        <v>224</v>
      </c>
    </row>
    <row r="98" spans="1:48" ht="30" customHeight="1" x14ac:dyDescent="0.3">
      <c r="A98" s="13"/>
      <c r="B98" s="13"/>
      <c r="C98" s="13"/>
      <c r="D98" s="13"/>
      <c r="E98" s="14"/>
      <c r="F98" s="14"/>
      <c r="G98" s="14"/>
      <c r="H98" s="14"/>
      <c r="I98" s="14"/>
      <c r="J98" s="14"/>
      <c r="K98" s="14"/>
      <c r="L98" s="14"/>
      <c r="M98" s="13"/>
      <c r="Q98" s="1" t="s">
        <v>224</v>
      </c>
    </row>
    <row r="99" spans="1:48" ht="30" customHeight="1" x14ac:dyDescent="0.3">
      <c r="A99" s="12" t="s">
        <v>211</v>
      </c>
      <c r="B99" s="13"/>
      <c r="C99" s="13"/>
      <c r="D99" s="13"/>
      <c r="E99" s="14"/>
      <c r="F99" s="14"/>
      <c r="G99" s="14"/>
      <c r="H99" s="14"/>
      <c r="I99" s="14"/>
      <c r="J99" s="14"/>
      <c r="K99" s="14"/>
      <c r="L99" s="14"/>
      <c r="M99" s="13"/>
      <c r="N99" t="s">
        <v>212</v>
      </c>
    </row>
    <row r="100" spans="1:48" ht="30" customHeight="1" x14ac:dyDescent="0.3">
      <c r="A100" s="15" t="s">
        <v>243</v>
      </c>
      <c r="B100" s="15" t="s">
        <v>52</v>
      </c>
      <c r="C100" s="16"/>
      <c r="D100" s="16"/>
      <c r="E100" s="17"/>
      <c r="F100" s="17"/>
      <c r="G100" s="17"/>
      <c r="H100" s="17"/>
      <c r="I100" s="17"/>
      <c r="J100" s="17"/>
      <c r="K100" s="17"/>
      <c r="L100" s="17"/>
      <c r="M100" s="16"/>
      <c r="N100" s="10"/>
      <c r="O100" s="10"/>
      <c r="P100" s="10"/>
      <c r="Q100" s="9" t="s">
        <v>244</v>
      </c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</row>
    <row r="101" spans="1:48" ht="30" customHeight="1" x14ac:dyDescent="0.3">
      <c r="A101" s="12" t="s">
        <v>60</v>
      </c>
      <c r="B101" s="12" t="s">
        <v>61</v>
      </c>
      <c r="C101" s="12" t="s">
        <v>62</v>
      </c>
      <c r="D101" s="13">
        <v>145</v>
      </c>
      <c r="E101" s="14"/>
      <c r="F101" s="14"/>
      <c r="G101" s="14"/>
      <c r="H101" s="14"/>
      <c r="I101" s="14"/>
      <c r="J101" s="14"/>
      <c r="K101" s="14"/>
      <c r="L101" s="14"/>
      <c r="M101" s="12" t="s">
        <v>63</v>
      </c>
      <c r="N101" s="1" t="s">
        <v>64</v>
      </c>
      <c r="O101" s="1" t="s">
        <v>52</v>
      </c>
      <c r="P101" s="1" t="s">
        <v>52</v>
      </c>
      <c r="Q101" s="1" t="s">
        <v>244</v>
      </c>
      <c r="R101" s="1" t="s">
        <v>65</v>
      </c>
      <c r="S101" s="1" t="s">
        <v>66</v>
      </c>
      <c r="T101" s="1" t="s">
        <v>66</v>
      </c>
      <c r="AR101" s="1" t="s">
        <v>52</v>
      </c>
      <c r="AS101" s="1" t="s">
        <v>52</v>
      </c>
      <c r="AU101" s="1" t="s">
        <v>245</v>
      </c>
      <c r="AV101">
        <v>584</v>
      </c>
    </row>
    <row r="102" spans="1:48" ht="30" customHeight="1" x14ac:dyDescent="0.3">
      <c r="A102" s="12" t="s">
        <v>60</v>
      </c>
      <c r="B102" s="12" t="s">
        <v>68</v>
      </c>
      <c r="C102" s="12" t="s">
        <v>62</v>
      </c>
      <c r="D102" s="13">
        <v>53</v>
      </c>
      <c r="E102" s="14"/>
      <c r="F102" s="14"/>
      <c r="G102" s="14"/>
      <c r="H102" s="14"/>
      <c r="I102" s="14"/>
      <c r="J102" s="14"/>
      <c r="K102" s="14"/>
      <c r="L102" s="14"/>
      <c r="M102" s="12" t="s">
        <v>69</v>
      </c>
      <c r="N102" s="1" t="s">
        <v>70</v>
      </c>
      <c r="O102" s="1" t="s">
        <v>52</v>
      </c>
      <c r="P102" s="1" t="s">
        <v>52</v>
      </c>
      <c r="Q102" s="1" t="s">
        <v>244</v>
      </c>
      <c r="R102" s="1" t="s">
        <v>65</v>
      </c>
      <c r="S102" s="1" t="s">
        <v>66</v>
      </c>
      <c r="T102" s="1" t="s">
        <v>66</v>
      </c>
      <c r="AR102" s="1" t="s">
        <v>52</v>
      </c>
      <c r="AS102" s="1" t="s">
        <v>52</v>
      </c>
      <c r="AU102" s="1" t="s">
        <v>246</v>
      </c>
      <c r="AV102">
        <v>744</v>
      </c>
    </row>
    <row r="103" spans="1:48" ht="30" customHeight="1" x14ac:dyDescent="0.3">
      <c r="A103" s="12" t="s">
        <v>60</v>
      </c>
      <c r="B103" s="12" t="s">
        <v>72</v>
      </c>
      <c r="C103" s="12" t="s">
        <v>62</v>
      </c>
      <c r="D103" s="13">
        <v>47</v>
      </c>
      <c r="E103" s="14"/>
      <c r="F103" s="14"/>
      <c r="G103" s="14"/>
      <c r="H103" s="14"/>
      <c r="I103" s="14"/>
      <c r="J103" s="14"/>
      <c r="K103" s="14"/>
      <c r="L103" s="14"/>
      <c r="M103" s="12" t="s">
        <v>73</v>
      </c>
      <c r="N103" s="1" t="s">
        <v>74</v>
      </c>
      <c r="O103" s="1" t="s">
        <v>52</v>
      </c>
      <c r="P103" s="1" t="s">
        <v>52</v>
      </c>
      <c r="Q103" s="1" t="s">
        <v>244</v>
      </c>
      <c r="R103" s="1" t="s">
        <v>65</v>
      </c>
      <c r="S103" s="1" t="s">
        <v>66</v>
      </c>
      <c r="T103" s="1" t="s">
        <v>66</v>
      </c>
      <c r="AR103" s="1" t="s">
        <v>52</v>
      </c>
      <c r="AS103" s="1" t="s">
        <v>52</v>
      </c>
      <c r="AU103" s="1" t="s">
        <v>247</v>
      </c>
      <c r="AV103">
        <v>745</v>
      </c>
    </row>
    <row r="104" spans="1:48" ht="30" customHeight="1" x14ac:dyDescent="0.3">
      <c r="A104" s="12" t="s">
        <v>248</v>
      </c>
      <c r="B104" s="12" t="s">
        <v>249</v>
      </c>
      <c r="C104" s="12" t="s">
        <v>62</v>
      </c>
      <c r="D104" s="13">
        <v>28</v>
      </c>
      <c r="E104" s="14"/>
      <c r="F104" s="14"/>
      <c r="G104" s="14"/>
      <c r="H104" s="14"/>
      <c r="I104" s="14"/>
      <c r="J104" s="14"/>
      <c r="K104" s="14"/>
      <c r="L104" s="14"/>
      <c r="M104" s="12" t="s">
        <v>250</v>
      </c>
      <c r="N104" s="1" t="s">
        <v>251</v>
      </c>
      <c r="O104" s="1" t="s">
        <v>52</v>
      </c>
      <c r="P104" s="1" t="s">
        <v>52</v>
      </c>
      <c r="Q104" s="1" t="s">
        <v>244</v>
      </c>
      <c r="R104" s="1" t="s">
        <v>65</v>
      </c>
      <c r="S104" s="1" t="s">
        <v>66</v>
      </c>
      <c r="T104" s="1" t="s">
        <v>66</v>
      </c>
      <c r="AR104" s="1" t="s">
        <v>52</v>
      </c>
      <c r="AS104" s="1" t="s">
        <v>52</v>
      </c>
      <c r="AU104" s="1" t="s">
        <v>252</v>
      </c>
      <c r="AV104">
        <v>590</v>
      </c>
    </row>
    <row r="105" spans="1:48" ht="30" customHeight="1" x14ac:dyDescent="0.3">
      <c r="A105" s="12" t="s">
        <v>248</v>
      </c>
      <c r="B105" s="12" t="s">
        <v>253</v>
      </c>
      <c r="C105" s="12" t="s">
        <v>62</v>
      </c>
      <c r="D105" s="13">
        <v>6</v>
      </c>
      <c r="E105" s="14"/>
      <c r="F105" s="14"/>
      <c r="G105" s="14"/>
      <c r="H105" s="14"/>
      <c r="I105" s="14"/>
      <c r="J105" s="14"/>
      <c r="K105" s="14"/>
      <c r="L105" s="14"/>
      <c r="M105" s="12" t="s">
        <v>254</v>
      </c>
      <c r="N105" s="1" t="s">
        <v>255</v>
      </c>
      <c r="O105" s="1" t="s">
        <v>52</v>
      </c>
      <c r="P105" s="1" t="s">
        <v>52</v>
      </c>
      <c r="Q105" s="1" t="s">
        <v>244</v>
      </c>
      <c r="R105" s="1" t="s">
        <v>65</v>
      </c>
      <c r="S105" s="1" t="s">
        <v>66</v>
      </c>
      <c r="T105" s="1" t="s">
        <v>66</v>
      </c>
      <c r="AR105" s="1" t="s">
        <v>52</v>
      </c>
      <c r="AS105" s="1" t="s">
        <v>52</v>
      </c>
      <c r="AU105" s="1" t="s">
        <v>256</v>
      </c>
      <c r="AV105">
        <v>591</v>
      </c>
    </row>
    <row r="106" spans="1:48" ht="30" customHeight="1" x14ac:dyDescent="0.3">
      <c r="A106" s="12" t="s">
        <v>76</v>
      </c>
      <c r="B106" s="12" t="s">
        <v>77</v>
      </c>
      <c r="C106" s="12" t="s">
        <v>62</v>
      </c>
      <c r="D106" s="13">
        <v>343</v>
      </c>
      <c r="E106" s="14"/>
      <c r="F106" s="14"/>
      <c r="G106" s="14"/>
      <c r="H106" s="14"/>
      <c r="I106" s="14"/>
      <c r="J106" s="14"/>
      <c r="K106" s="14"/>
      <c r="L106" s="14"/>
      <c r="M106" s="12" t="s">
        <v>78</v>
      </c>
      <c r="N106" s="1" t="s">
        <v>79</v>
      </c>
      <c r="O106" s="1" t="s">
        <v>52</v>
      </c>
      <c r="P106" s="1" t="s">
        <v>52</v>
      </c>
      <c r="Q106" s="1" t="s">
        <v>244</v>
      </c>
      <c r="R106" s="1" t="s">
        <v>65</v>
      </c>
      <c r="S106" s="1" t="s">
        <v>66</v>
      </c>
      <c r="T106" s="1" t="s">
        <v>66</v>
      </c>
      <c r="AR106" s="1" t="s">
        <v>52</v>
      </c>
      <c r="AS106" s="1" t="s">
        <v>52</v>
      </c>
      <c r="AU106" s="1" t="s">
        <v>257</v>
      </c>
      <c r="AV106">
        <v>593</v>
      </c>
    </row>
    <row r="107" spans="1:48" ht="30" customHeight="1" x14ac:dyDescent="0.3">
      <c r="A107" s="12" t="s">
        <v>76</v>
      </c>
      <c r="B107" s="12" t="s">
        <v>258</v>
      </c>
      <c r="C107" s="12" t="s">
        <v>62</v>
      </c>
      <c r="D107" s="13">
        <v>101</v>
      </c>
      <c r="E107" s="14"/>
      <c r="F107" s="14"/>
      <c r="G107" s="14"/>
      <c r="H107" s="14"/>
      <c r="I107" s="14"/>
      <c r="J107" s="14"/>
      <c r="K107" s="14"/>
      <c r="L107" s="14"/>
      <c r="M107" s="12" t="s">
        <v>259</v>
      </c>
      <c r="N107" s="1" t="s">
        <v>260</v>
      </c>
      <c r="O107" s="1" t="s">
        <v>52</v>
      </c>
      <c r="P107" s="1" t="s">
        <v>52</v>
      </c>
      <c r="Q107" s="1" t="s">
        <v>244</v>
      </c>
      <c r="R107" s="1" t="s">
        <v>65</v>
      </c>
      <c r="S107" s="1" t="s">
        <v>66</v>
      </c>
      <c r="T107" s="1" t="s">
        <v>66</v>
      </c>
      <c r="AR107" s="1" t="s">
        <v>52</v>
      </c>
      <c r="AS107" s="1" t="s">
        <v>52</v>
      </c>
      <c r="AU107" s="1" t="s">
        <v>261</v>
      </c>
      <c r="AV107">
        <v>746</v>
      </c>
    </row>
    <row r="108" spans="1:48" ht="30" customHeight="1" x14ac:dyDescent="0.3">
      <c r="A108" s="12" t="s">
        <v>76</v>
      </c>
      <c r="B108" s="12" t="s">
        <v>262</v>
      </c>
      <c r="C108" s="12" t="s">
        <v>62</v>
      </c>
      <c r="D108" s="13">
        <v>37</v>
      </c>
      <c r="E108" s="14"/>
      <c r="F108" s="14"/>
      <c r="G108" s="14"/>
      <c r="H108" s="14"/>
      <c r="I108" s="14"/>
      <c r="J108" s="14"/>
      <c r="K108" s="14"/>
      <c r="L108" s="14"/>
      <c r="M108" s="12" t="s">
        <v>263</v>
      </c>
      <c r="N108" s="1" t="s">
        <v>264</v>
      </c>
      <c r="O108" s="1" t="s">
        <v>52</v>
      </c>
      <c r="P108" s="1" t="s">
        <v>52</v>
      </c>
      <c r="Q108" s="1" t="s">
        <v>244</v>
      </c>
      <c r="R108" s="1" t="s">
        <v>65</v>
      </c>
      <c r="S108" s="1" t="s">
        <v>66</v>
      </c>
      <c r="T108" s="1" t="s">
        <v>66</v>
      </c>
      <c r="AR108" s="1" t="s">
        <v>52</v>
      </c>
      <c r="AS108" s="1" t="s">
        <v>52</v>
      </c>
      <c r="AU108" s="1" t="s">
        <v>265</v>
      </c>
      <c r="AV108">
        <v>747</v>
      </c>
    </row>
    <row r="109" spans="1:48" ht="30" customHeight="1" x14ac:dyDescent="0.3">
      <c r="A109" s="12" t="s">
        <v>81</v>
      </c>
      <c r="B109" s="12" t="s">
        <v>82</v>
      </c>
      <c r="C109" s="12" t="s">
        <v>83</v>
      </c>
      <c r="D109" s="13">
        <v>26</v>
      </c>
      <c r="E109" s="14"/>
      <c r="F109" s="14"/>
      <c r="G109" s="14"/>
      <c r="H109" s="14"/>
      <c r="I109" s="14"/>
      <c r="J109" s="14"/>
      <c r="K109" s="14"/>
      <c r="L109" s="14"/>
      <c r="M109" s="12" t="s">
        <v>52</v>
      </c>
      <c r="N109" s="1" t="s">
        <v>84</v>
      </c>
      <c r="O109" s="1" t="s">
        <v>52</v>
      </c>
      <c r="P109" s="1" t="s">
        <v>52</v>
      </c>
      <c r="Q109" s="1" t="s">
        <v>244</v>
      </c>
      <c r="R109" s="1" t="s">
        <v>66</v>
      </c>
      <c r="S109" s="1" t="s">
        <v>66</v>
      </c>
      <c r="T109" s="1" t="s">
        <v>65</v>
      </c>
      <c r="AR109" s="1" t="s">
        <v>52</v>
      </c>
      <c r="AS109" s="1" t="s">
        <v>52</v>
      </c>
      <c r="AU109" s="1" t="s">
        <v>266</v>
      </c>
      <c r="AV109">
        <v>595</v>
      </c>
    </row>
    <row r="110" spans="1:48" ht="30" customHeight="1" x14ac:dyDescent="0.3">
      <c r="A110" s="12" t="s">
        <v>81</v>
      </c>
      <c r="B110" s="12" t="s">
        <v>267</v>
      </c>
      <c r="C110" s="12" t="s">
        <v>83</v>
      </c>
      <c r="D110" s="13">
        <v>8</v>
      </c>
      <c r="E110" s="14"/>
      <c r="F110" s="14"/>
      <c r="G110" s="14"/>
      <c r="H110" s="14"/>
      <c r="I110" s="14"/>
      <c r="J110" s="14"/>
      <c r="K110" s="14"/>
      <c r="L110" s="14"/>
      <c r="M110" s="12" t="s">
        <v>52</v>
      </c>
      <c r="N110" s="1" t="s">
        <v>268</v>
      </c>
      <c r="O110" s="1" t="s">
        <v>52</v>
      </c>
      <c r="P110" s="1" t="s">
        <v>52</v>
      </c>
      <c r="Q110" s="1" t="s">
        <v>244</v>
      </c>
      <c r="R110" s="1" t="s">
        <v>66</v>
      </c>
      <c r="S110" s="1" t="s">
        <v>66</v>
      </c>
      <c r="T110" s="1" t="s">
        <v>65</v>
      </c>
      <c r="AR110" s="1" t="s">
        <v>52</v>
      </c>
      <c r="AS110" s="1" t="s">
        <v>52</v>
      </c>
      <c r="AU110" s="1" t="s">
        <v>269</v>
      </c>
      <c r="AV110">
        <v>748</v>
      </c>
    </row>
    <row r="111" spans="1:48" ht="30" customHeight="1" x14ac:dyDescent="0.3">
      <c r="A111" s="12" t="s">
        <v>81</v>
      </c>
      <c r="B111" s="12" t="s">
        <v>270</v>
      </c>
      <c r="C111" s="12" t="s">
        <v>83</v>
      </c>
      <c r="D111" s="13">
        <v>6</v>
      </c>
      <c r="E111" s="14"/>
      <c r="F111" s="14"/>
      <c r="G111" s="14"/>
      <c r="H111" s="14"/>
      <c r="I111" s="14"/>
      <c r="J111" s="14"/>
      <c r="K111" s="14"/>
      <c r="L111" s="14"/>
      <c r="M111" s="12" t="s">
        <v>52</v>
      </c>
      <c r="N111" s="1" t="s">
        <v>271</v>
      </c>
      <c r="O111" s="1" t="s">
        <v>52</v>
      </c>
      <c r="P111" s="1" t="s">
        <v>52</v>
      </c>
      <c r="Q111" s="1" t="s">
        <v>244</v>
      </c>
      <c r="R111" s="1" t="s">
        <v>66</v>
      </c>
      <c r="S111" s="1" t="s">
        <v>66</v>
      </c>
      <c r="T111" s="1" t="s">
        <v>65</v>
      </c>
      <c r="AR111" s="1" t="s">
        <v>52</v>
      </c>
      <c r="AS111" s="1" t="s">
        <v>52</v>
      </c>
      <c r="AU111" s="1" t="s">
        <v>272</v>
      </c>
      <c r="AV111">
        <v>749</v>
      </c>
    </row>
    <row r="112" spans="1:48" ht="30" customHeight="1" x14ac:dyDescent="0.3">
      <c r="A112" s="12" t="s">
        <v>86</v>
      </c>
      <c r="B112" s="12" t="s">
        <v>61</v>
      </c>
      <c r="C112" s="12" t="s">
        <v>83</v>
      </c>
      <c r="D112" s="13">
        <v>4</v>
      </c>
      <c r="E112" s="14"/>
      <c r="F112" s="14"/>
      <c r="G112" s="14"/>
      <c r="H112" s="14"/>
      <c r="I112" s="14"/>
      <c r="J112" s="14"/>
      <c r="K112" s="14"/>
      <c r="L112" s="14"/>
      <c r="M112" s="12" t="s">
        <v>52</v>
      </c>
      <c r="N112" s="1" t="s">
        <v>87</v>
      </c>
      <c r="O112" s="1" t="s">
        <v>52</v>
      </c>
      <c r="P112" s="1" t="s">
        <v>52</v>
      </c>
      <c r="Q112" s="1" t="s">
        <v>244</v>
      </c>
      <c r="R112" s="1" t="s">
        <v>66</v>
      </c>
      <c r="S112" s="1" t="s">
        <v>66</v>
      </c>
      <c r="T112" s="1" t="s">
        <v>65</v>
      </c>
      <c r="AR112" s="1" t="s">
        <v>52</v>
      </c>
      <c r="AS112" s="1" t="s">
        <v>52</v>
      </c>
      <c r="AU112" s="1" t="s">
        <v>273</v>
      </c>
      <c r="AV112">
        <v>596</v>
      </c>
    </row>
    <row r="113" spans="1:48" ht="30" customHeight="1" x14ac:dyDescent="0.3">
      <c r="A113" s="12" t="s">
        <v>86</v>
      </c>
      <c r="B113" s="12" t="s">
        <v>68</v>
      </c>
      <c r="C113" s="12" t="s">
        <v>83</v>
      </c>
      <c r="D113" s="13">
        <v>4</v>
      </c>
      <c r="E113" s="14"/>
      <c r="F113" s="14"/>
      <c r="G113" s="14"/>
      <c r="H113" s="14"/>
      <c r="I113" s="14"/>
      <c r="J113" s="14"/>
      <c r="K113" s="14"/>
      <c r="L113" s="14"/>
      <c r="M113" s="12" t="s">
        <v>52</v>
      </c>
      <c r="N113" s="1" t="s">
        <v>89</v>
      </c>
      <c r="O113" s="1" t="s">
        <v>52</v>
      </c>
      <c r="P113" s="1" t="s">
        <v>52</v>
      </c>
      <c r="Q113" s="1" t="s">
        <v>244</v>
      </c>
      <c r="R113" s="1" t="s">
        <v>66</v>
      </c>
      <c r="S113" s="1" t="s">
        <v>66</v>
      </c>
      <c r="T113" s="1" t="s">
        <v>65</v>
      </c>
      <c r="AR113" s="1" t="s">
        <v>52</v>
      </c>
      <c r="AS113" s="1" t="s">
        <v>52</v>
      </c>
      <c r="AU113" s="1" t="s">
        <v>274</v>
      </c>
      <c r="AV113">
        <v>750</v>
      </c>
    </row>
    <row r="114" spans="1:48" ht="30" customHeight="1" x14ac:dyDescent="0.3">
      <c r="A114" s="12" t="s">
        <v>86</v>
      </c>
      <c r="B114" s="12" t="s">
        <v>72</v>
      </c>
      <c r="C114" s="12" t="s">
        <v>83</v>
      </c>
      <c r="D114" s="13">
        <v>4</v>
      </c>
      <c r="E114" s="14"/>
      <c r="F114" s="14"/>
      <c r="G114" s="14"/>
      <c r="H114" s="14"/>
      <c r="I114" s="14"/>
      <c r="J114" s="14"/>
      <c r="K114" s="14"/>
      <c r="L114" s="14"/>
      <c r="M114" s="12" t="s">
        <v>52</v>
      </c>
      <c r="N114" s="1" t="s">
        <v>91</v>
      </c>
      <c r="O114" s="1" t="s">
        <v>52</v>
      </c>
      <c r="P114" s="1" t="s">
        <v>52</v>
      </c>
      <c r="Q114" s="1" t="s">
        <v>244</v>
      </c>
      <c r="R114" s="1" t="s">
        <v>66</v>
      </c>
      <c r="S114" s="1" t="s">
        <v>66</v>
      </c>
      <c r="T114" s="1" t="s">
        <v>65</v>
      </c>
      <c r="AR114" s="1" t="s">
        <v>52</v>
      </c>
      <c r="AS114" s="1" t="s">
        <v>52</v>
      </c>
      <c r="AU114" s="1" t="s">
        <v>275</v>
      </c>
      <c r="AV114">
        <v>597</v>
      </c>
    </row>
    <row r="115" spans="1:48" ht="30" customHeight="1" x14ac:dyDescent="0.3">
      <c r="A115" s="12" t="s">
        <v>93</v>
      </c>
      <c r="B115" s="12" t="s">
        <v>94</v>
      </c>
      <c r="C115" s="12" t="s">
        <v>83</v>
      </c>
      <c r="D115" s="13">
        <v>40</v>
      </c>
      <c r="E115" s="14"/>
      <c r="F115" s="14"/>
      <c r="G115" s="14"/>
      <c r="H115" s="14"/>
      <c r="I115" s="14"/>
      <c r="J115" s="14"/>
      <c r="K115" s="14"/>
      <c r="L115" s="14"/>
      <c r="M115" s="12" t="s">
        <v>52</v>
      </c>
      <c r="N115" s="1" t="s">
        <v>95</v>
      </c>
      <c r="O115" s="1" t="s">
        <v>52</v>
      </c>
      <c r="P115" s="1" t="s">
        <v>52</v>
      </c>
      <c r="Q115" s="1" t="s">
        <v>244</v>
      </c>
      <c r="R115" s="1" t="s">
        <v>66</v>
      </c>
      <c r="S115" s="1" t="s">
        <v>66</v>
      </c>
      <c r="T115" s="1" t="s">
        <v>65</v>
      </c>
      <c r="AR115" s="1" t="s">
        <v>52</v>
      </c>
      <c r="AS115" s="1" t="s">
        <v>52</v>
      </c>
      <c r="AU115" s="1" t="s">
        <v>276</v>
      </c>
      <c r="AV115">
        <v>599</v>
      </c>
    </row>
    <row r="116" spans="1:48" ht="30" customHeight="1" x14ac:dyDescent="0.3">
      <c r="A116" s="12" t="s">
        <v>93</v>
      </c>
      <c r="B116" s="12" t="s">
        <v>97</v>
      </c>
      <c r="C116" s="12" t="s">
        <v>83</v>
      </c>
      <c r="D116" s="13">
        <v>15</v>
      </c>
      <c r="E116" s="14"/>
      <c r="F116" s="14"/>
      <c r="G116" s="14"/>
      <c r="H116" s="14"/>
      <c r="I116" s="14"/>
      <c r="J116" s="14"/>
      <c r="K116" s="14"/>
      <c r="L116" s="14"/>
      <c r="M116" s="12" t="s">
        <v>52</v>
      </c>
      <c r="N116" s="1" t="s">
        <v>98</v>
      </c>
      <c r="O116" s="1" t="s">
        <v>52</v>
      </c>
      <c r="P116" s="1" t="s">
        <v>52</v>
      </c>
      <c r="Q116" s="1" t="s">
        <v>244</v>
      </c>
      <c r="R116" s="1" t="s">
        <v>66</v>
      </c>
      <c r="S116" s="1" t="s">
        <v>66</v>
      </c>
      <c r="T116" s="1" t="s">
        <v>65</v>
      </c>
      <c r="AR116" s="1" t="s">
        <v>52</v>
      </c>
      <c r="AS116" s="1" t="s">
        <v>52</v>
      </c>
      <c r="AU116" s="1" t="s">
        <v>277</v>
      </c>
      <c r="AV116">
        <v>751</v>
      </c>
    </row>
    <row r="117" spans="1:48" ht="30" customHeight="1" x14ac:dyDescent="0.3">
      <c r="A117" s="12" t="s">
        <v>93</v>
      </c>
      <c r="B117" s="12" t="s">
        <v>100</v>
      </c>
      <c r="C117" s="12" t="s">
        <v>83</v>
      </c>
      <c r="D117" s="13">
        <v>13</v>
      </c>
      <c r="E117" s="14"/>
      <c r="F117" s="14"/>
      <c r="G117" s="14"/>
      <c r="H117" s="14"/>
      <c r="I117" s="14"/>
      <c r="J117" s="14"/>
      <c r="K117" s="14"/>
      <c r="L117" s="14"/>
      <c r="M117" s="12" t="s">
        <v>52</v>
      </c>
      <c r="N117" s="1" t="s">
        <v>101</v>
      </c>
      <c r="O117" s="1" t="s">
        <v>52</v>
      </c>
      <c r="P117" s="1" t="s">
        <v>52</v>
      </c>
      <c r="Q117" s="1" t="s">
        <v>244</v>
      </c>
      <c r="R117" s="1" t="s">
        <v>66</v>
      </c>
      <c r="S117" s="1" t="s">
        <v>66</v>
      </c>
      <c r="T117" s="1" t="s">
        <v>65</v>
      </c>
      <c r="AR117" s="1" t="s">
        <v>52</v>
      </c>
      <c r="AS117" s="1" t="s">
        <v>52</v>
      </c>
      <c r="AU117" s="1" t="s">
        <v>278</v>
      </c>
      <c r="AV117">
        <v>600</v>
      </c>
    </row>
    <row r="118" spans="1:48" ht="30" customHeight="1" x14ac:dyDescent="0.3">
      <c r="A118" s="12" t="s">
        <v>93</v>
      </c>
      <c r="B118" s="12" t="s">
        <v>103</v>
      </c>
      <c r="C118" s="12" t="s">
        <v>83</v>
      </c>
      <c r="D118" s="13">
        <v>22</v>
      </c>
      <c r="E118" s="14"/>
      <c r="F118" s="14"/>
      <c r="G118" s="14"/>
      <c r="H118" s="14"/>
      <c r="I118" s="14"/>
      <c r="J118" s="14"/>
      <c r="K118" s="14"/>
      <c r="L118" s="14"/>
      <c r="M118" s="12" t="s">
        <v>52</v>
      </c>
      <c r="N118" s="1" t="s">
        <v>104</v>
      </c>
      <c r="O118" s="1" t="s">
        <v>52</v>
      </c>
      <c r="P118" s="1" t="s">
        <v>52</v>
      </c>
      <c r="Q118" s="1" t="s">
        <v>244</v>
      </c>
      <c r="R118" s="1" t="s">
        <v>66</v>
      </c>
      <c r="S118" s="1" t="s">
        <v>66</v>
      </c>
      <c r="T118" s="1" t="s">
        <v>65</v>
      </c>
      <c r="AR118" s="1" t="s">
        <v>52</v>
      </c>
      <c r="AS118" s="1" t="s">
        <v>52</v>
      </c>
      <c r="AU118" s="1" t="s">
        <v>279</v>
      </c>
      <c r="AV118">
        <v>602</v>
      </c>
    </row>
    <row r="119" spans="1:48" ht="30" customHeight="1" x14ac:dyDescent="0.3">
      <c r="A119" s="12" t="s">
        <v>93</v>
      </c>
      <c r="B119" s="12" t="s">
        <v>106</v>
      </c>
      <c r="C119" s="12" t="s">
        <v>83</v>
      </c>
      <c r="D119" s="13">
        <v>8</v>
      </c>
      <c r="E119" s="14"/>
      <c r="F119" s="14"/>
      <c r="G119" s="14"/>
      <c r="H119" s="14"/>
      <c r="I119" s="14"/>
      <c r="J119" s="14"/>
      <c r="K119" s="14"/>
      <c r="L119" s="14"/>
      <c r="M119" s="12" t="s">
        <v>52</v>
      </c>
      <c r="N119" s="1" t="s">
        <v>107</v>
      </c>
      <c r="O119" s="1" t="s">
        <v>52</v>
      </c>
      <c r="P119" s="1" t="s">
        <v>52</v>
      </c>
      <c r="Q119" s="1" t="s">
        <v>244</v>
      </c>
      <c r="R119" s="1" t="s">
        <v>66</v>
      </c>
      <c r="S119" s="1" t="s">
        <v>66</v>
      </c>
      <c r="T119" s="1" t="s">
        <v>65</v>
      </c>
      <c r="AR119" s="1" t="s">
        <v>52</v>
      </c>
      <c r="AS119" s="1" t="s">
        <v>52</v>
      </c>
      <c r="AU119" s="1" t="s">
        <v>280</v>
      </c>
      <c r="AV119">
        <v>752</v>
      </c>
    </row>
    <row r="120" spans="1:48" ht="30" customHeight="1" x14ac:dyDescent="0.3">
      <c r="A120" s="12" t="s">
        <v>93</v>
      </c>
      <c r="B120" s="12" t="s">
        <v>109</v>
      </c>
      <c r="C120" s="12" t="s">
        <v>83</v>
      </c>
      <c r="D120" s="13">
        <v>8</v>
      </c>
      <c r="E120" s="14"/>
      <c r="F120" s="14"/>
      <c r="G120" s="14"/>
      <c r="H120" s="14"/>
      <c r="I120" s="14"/>
      <c r="J120" s="14"/>
      <c r="K120" s="14"/>
      <c r="L120" s="14"/>
      <c r="M120" s="12" t="s">
        <v>52</v>
      </c>
      <c r="N120" s="1" t="s">
        <v>110</v>
      </c>
      <c r="O120" s="1" t="s">
        <v>52</v>
      </c>
      <c r="P120" s="1" t="s">
        <v>52</v>
      </c>
      <c r="Q120" s="1" t="s">
        <v>244</v>
      </c>
      <c r="R120" s="1" t="s">
        <v>66</v>
      </c>
      <c r="S120" s="1" t="s">
        <v>66</v>
      </c>
      <c r="T120" s="1" t="s">
        <v>65</v>
      </c>
      <c r="AR120" s="1" t="s">
        <v>52</v>
      </c>
      <c r="AS120" s="1" t="s">
        <v>52</v>
      </c>
      <c r="AU120" s="1" t="s">
        <v>281</v>
      </c>
      <c r="AV120">
        <v>603</v>
      </c>
    </row>
    <row r="121" spans="1:48" ht="30" customHeight="1" x14ac:dyDescent="0.3">
      <c r="A121" s="12" t="s">
        <v>112</v>
      </c>
      <c r="B121" s="12" t="s">
        <v>282</v>
      </c>
      <c r="C121" s="12" t="s">
        <v>83</v>
      </c>
      <c r="D121" s="13">
        <v>23</v>
      </c>
      <c r="E121" s="14"/>
      <c r="F121" s="14"/>
      <c r="G121" s="14"/>
      <c r="H121" s="14"/>
      <c r="I121" s="14"/>
      <c r="J121" s="14"/>
      <c r="K121" s="14"/>
      <c r="L121" s="14"/>
      <c r="M121" s="12" t="s">
        <v>52</v>
      </c>
      <c r="N121" s="1" t="s">
        <v>283</v>
      </c>
      <c r="O121" s="1" t="s">
        <v>52</v>
      </c>
      <c r="P121" s="1" t="s">
        <v>52</v>
      </c>
      <c r="Q121" s="1" t="s">
        <v>244</v>
      </c>
      <c r="R121" s="1" t="s">
        <v>66</v>
      </c>
      <c r="S121" s="1" t="s">
        <v>66</v>
      </c>
      <c r="T121" s="1" t="s">
        <v>65</v>
      </c>
      <c r="AR121" s="1" t="s">
        <v>52</v>
      </c>
      <c r="AS121" s="1" t="s">
        <v>52</v>
      </c>
      <c r="AU121" s="1" t="s">
        <v>284</v>
      </c>
      <c r="AV121">
        <v>754</v>
      </c>
    </row>
    <row r="122" spans="1:48" ht="30" customHeight="1" x14ac:dyDescent="0.3">
      <c r="A122" s="12" t="s">
        <v>112</v>
      </c>
      <c r="B122" s="12" t="s">
        <v>285</v>
      </c>
      <c r="C122" s="12" t="s">
        <v>83</v>
      </c>
      <c r="D122" s="13">
        <v>23</v>
      </c>
      <c r="E122" s="14"/>
      <c r="F122" s="14"/>
      <c r="G122" s="14"/>
      <c r="H122" s="14"/>
      <c r="I122" s="14"/>
      <c r="J122" s="14"/>
      <c r="K122" s="14"/>
      <c r="L122" s="14"/>
      <c r="M122" s="12" t="s">
        <v>52</v>
      </c>
      <c r="N122" s="1" t="s">
        <v>286</v>
      </c>
      <c r="O122" s="1" t="s">
        <v>52</v>
      </c>
      <c r="P122" s="1" t="s">
        <v>52</v>
      </c>
      <c r="Q122" s="1" t="s">
        <v>244</v>
      </c>
      <c r="R122" s="1" t="s">
        <v>66</v>
      </c>
      <c r="S122" s="1" t="s">
        <v>66</v>
      </c>
      <c r="T122" s="1" t="s">
        <v>65</v>
      </c>
      <c r="AR122" s="1" t="s">
        <v>52</v>
      </c>
      <c r="AS122" s="1" t="s">
        <v>52</v>
      </c>
      <c r="AU122" s="1" t="s">
        <v>287</v>
      </c>
      <c r="AV122">
        <v>755</v>
      </c>
    </row>
    <row r="123" spans="1:48" ht="30" customHeight="1" x14ac:dyDescent="0.3">
      <c r="A123" s="12" t="s">
        <v>112</v>
      </c>
      <c r="B123" s="12" t="s">
        <v>288</v>
      </c>
      <c r="C123" s="12" t="s">
        <v>83</v>
      </c>
      <c r="D123" s="13">
        <v>23</v>
      </c>
      <c r="E123" s="14"/>
      <c r="F123" s="14"/>
      <c r="G123" s="14"/>
      <c r="H123" s="14"/>
      <c r="I123" s="14"/>
      <c r="J123" s="14"/>
      <c r="K123" s="14"/>
      <c r="L123" s="14"/>
      <c r="M123" s="12" t="s">
        <v>52</v>
      </c>
      <c r="N123" s="1" t="s">
        <v>289</v>
      </c>
      <c r="O123" s="1" t="s">
        <v>52</v>
      </c>
      <c r="P123" s="1" t="s">
        <v>52</v>
      </c>
      <c r="Q123" s="1" t="s">
        <v>244</v>
      </c>
      <c r="R123" s="1" t="s">
        <v>66</v>
      </c>
      <c r="S123" s="1" t="s">
        <v>66</v>
      </c>
      <c r="T123" s="1" t="s">
        <v>65</v>
      </c>
      <c r="AR123" s="1" t="s">
        <v>52</v>
      </c>
      <c r="AS123" s="1" t="s">
        <v>52</v>
      </c>
      <c r="AU123" s="1" t="s">
        <v>290</v>
      </c>
      <c r="AV123">
        <v>756</v>
      </c>
    </row>
    <row r="124" spans="1:48" ht="30" customHeight="1" x14ac:dyDescent="0.3">
      <c r="A124" s="12" t="s">
        <v>112</v>
      </c>
      <c r="B124" s="12" t="s">
        <v>113</v>
      </c>
      <c r="C124" s="12" t="s">
        <v>83</v>
      </c>
      <c r="D124" s="13">
        <v>461</v>
      </c>
      <c r="E124" s="14"/>
      <c r="F124" s="14"/>
      <c r="G124" s="14"/>
      <c r="H124" s="14"/>
      <c r="I124" s="14"/>
      <c r="J124" s="14"/>
      <c r="K124" s="14"/>
      <c r="L124" s="14"/>
      <c r="M124" s="12" t="s">
        <v>52</v>
      </c>
      <c r="N124" s="1" t="s">
        <v>114</v>
      </c>
      <c r="O124" s="1" t="s">
        <v>52</v>
      </c>
      <c r="P124" s="1" t="s">
        <v>52</v>
      </c>
      <c r="Q124" s="1" t="s">
        <v>244</v>
      </c>
      <c r="R124" s="1" t="s">
        <v>66</v>
      </c>
      <c r="S124" s="1" t="s">
        <v>66</v>
      </c>
      <c r="T124" s="1" t="s">
        <v>65</v>
      </c>
      <c r="AR124" s="1" t="s">
        <v>52</v>
      </c>
      <c r="AS124" s="1" t="s">
        <v>52</v>
      </c>
      <c r="AU124" s="1" t="s">
        <v>291</v>
      </c>
      <c r="AV124">
        <v>753</v>
      </c>
    </row>
    <row r="125" spans="1:48" ht="30" customHeight="1" x14ac:dyDescent="0.3">
      <c r="A125" s="12" t="s">
        <v>292</v>
      </c>
      <c r="B125" s="12" t="s">
        <v>293</v>
      </c>
      <c r="C125" s="12" t="s">
        <v>83</v>
      </c>
      <c r="D125" s="13">
        <v>3</v>
      </c>
      <c r="E125" s="14"/>
      <c r="F125" s="14"/>
      <c r="G125" s="14"/>
      <c r="H125" s="14"/>
      <c r="I125" s="14"/>
      <c r="J125" s="14"/>
      <c r="K125" s="14"/>
      <c r="L125" s="14"/>
      <c r="M125" s="12" t="s">
        <v>294</v>
      </c>
      <c r="N125" s="1" t="s">
        <v>295</v>
      </c>
      <c r="O125" s="1" t="s">
        <v>52</v>
      </c>
      <c r="P125" s="1" t="s">
        <v>52</v>
      </c>
      <c r="Q125" s="1" t="s">
        <v>244</v>
      </c>
      <c r="R125" s="1" t="s">
        <v>65</v>
      </c>
      <c r="S125" s="1" t="s">
        <v>66</v>
      </c>
      <c r="T125" s="1" t="s">
        <v>66</v>
      </c>
      <c r="AR125" s="1" t="s">
        <v>52</v>
      </c>
      <c r="AS125" s="1" t="s">
        <v>52</v>
      </c>
      <c r="AU125" s="1" t="s">
        <v>296</v>
      </c>
      <c r="AV125">
        <v>608</v>
      </c>
    </row>
    <row r="126" spans="1:48" ht="30" customHeight="1" x14ac:dyDescent="0.3">
      <c r="A126" s="12" t="s">
        <v>121</v>
      </c>
      <c r="B126" s="12" t="s">
        <v>297</v>
      </c>
      <c r="C126" s="12" t="s">
        <v>83</v>
      </c>
      <c r="D126" s="13">
        <v>3</v>
      </c>
      <c r="E126" s="14"/>
      <c r="F126" s="14"/>
      <c r="G126" s="14"/>
      <c r="H126" s="14"/>
      <c r="I126" s="14"/>
      <c r="J126" s="14"/>
      <c r="K126" s="14"/>
      <c r="L126" s="14"/>
      <c r="M126" s="12" t="s">
        <v>52</v>
      </c>
      <c r="N126" s="1" t="s">
        <v>298</v>
      </c>
      <c r="O126" s="1" t="s">
        <v>52</v>
      </c>
      <c r="P126" s="1" t="s">
        <v>52</v>
      </c>
      <c r="Q126" s="1" t="s">
        <v>244</v>
      </c>
      <c r="R126" s="1" t="s">
        <v>66</v>
      </c>
      <c r="S126" s="1" t="s">
        <v>66</v>
      </c>
      <c r="T126" s="1" t="s">
        <v>65</v>
      </c>
      <c r="AR126" s="1" t="s">
        <v>52</v>
      </c>
      <c r="AS126" s="1" t="s">
        <v>52</v>
      </c>
      <c r="AU126" s="1" t="s">
        <v>299</v>
      </c>
      <c r="AV126">
        <v>610</v>
      </c>
    </row>
    <row r="127" spans="1:48" ht="30" customHeight="1" x14ac:dyDescent="0.3">
      <c r="A127" s="12" t="s">
        <v>116</v>
      </c>
      <c r="B127" s="12" t="s">
        <v>300</v>
      </c>
      <c r="C127" s="12" t="s">
        <v>83</v>
      </c>
      <c r="D127" s="13">
        <v>17</v>
      </c>
      <c r="E127" s="14"/>
      <c r="F127" s="14"/>
      <c r="G127" s="14"/>
      <c r="H127" s="14"/>
      <c r="I127" s="14"/>
      <c r="J127" s="14"/>
      <c r="K127" s="14"/>
      <c r="L127" s="14"/>
      <c r="M127" s="12" t="s">
        <v>301</v>
      </c>
      <c r="N127" s="1" t="s">
        <v>302</v>
      </c>
      <c r="O127" s="1" t="s">
        <v>52</v>
      </c>
      <c r="P127" s="1" t="s">
        <v>52</v>
      </c>
      <c r="Q127" s="1" t="s">
        <v>244</v>
      </c>
      <c r="R127" s="1" t="s">
        <v>65</v>
      </c>
      <c r="S127" s="1" t="s">
        <v>66</v>
      </c>
      <c r="T127" s="1" t="s">
        <v>66</v>
      </c>
      <c r="AR127" s="1" t="s">
        <v>52</v>
      </c>
      <c r="AS127" s="1" t="s">
        <v>52</v>
      </c>
      <c r="AU127" s="1" t="s">
        <v>303</v>
      </c>
      <c r="AV127">
        <v>612</v>
      </c>
    </row>
    <row r="128" spans="1:48" ht="30" customHeight="1" x14ac:dyDescent="0.3">
      <c r="A128" s="12" t="s">
        <v>116</v>
      </c>
      <c r="B128" s="12" t="s">
        <v>117</v>
      </c>
      <c r="C128" s="12" t="s">
        <v>83</v>
      </c>
      <c r="D128" s="13">
        <v>4</v>
      </c>
      <c r="E128" s="14"/>
      <c r="F128" s="14"/>
      <c r="G128" s="14"/>
      <c r="H128" s="14"/>
      <c r="I128" s="14"/>
      <c r="J128" s="14"/>
      <c r="K128" s="14"/>
      <c r="L128" s="14"/>
      <c r="M128" s="12" t="s">
        <v>118</v>
      </c>
      <c r="N128" s="1" t="s">
        <v>119</v>
      </c>
      <c r="O128" s="1" t="s">
        <v>52</v>
      </c>
      <c r="P128" s="1" t="s">
        <v>52</v>
      </c>
      <c r="Q128" s="1" t="s">
        <v>244</v>
      </c>
      <c r="R128" s="1" t="s">
        <v>65</v>
      </c>
      <c r="S128" s="1" t="s">
        <v>66</v>
      </c>
      <c r="T128" s="1" t="s">
        <v>66</v>
      </c>
      <c r="AR128" s="1" t="s">
        <v>52</v>
      </c>
      <c r="AS128" s="1" t="s">
        <v>52</v>
      </c>
      <c r="AU128" s="1" t="s">
        <v>304</v>
      </c>
      <c r="AV128">
        <v>757</v>
      </c>
    </row>
    <row r="129" spans="1:48" ht="30" customHeight="1" x14ac:dyDescent="0.3">
      <c r="A129" s="12" t="s">
        <v>121</v>
      </c>
      <c r="B129" s="12" t="s">
        <v>122</v>
      </c>
      <c r="C129" s="12" t="s">
        <v>83</v>
      </c>
      <c r="D129" s="13">
        <v>4</v>
      </c>
      <c r="E129" s="14"/>
      <c r="F129" s="14"/>
      <c r="G129" s="14"/>
      <c r="H129" s="14"/>
      <c r="I129" s="14"/>
      <c r="J129" s="14"/>
      <c r="K129" s="14"/>
      <c r="L129" s="14"/>
      <c r="M129" s="12" t="s">
        <v>52</v>
      </c>
      <c r="N129" s="1" t="s">
        <v>123</v>
      </c>
      <c r="O129" s="1" t="s">
        <v>52</v>
      </c>
      <c r="P129" s="1" t="s">
        <v>52</v>
      </c>
      <c r="Q129" s="1" t="s">
        <v>244</v>
      </c>
      <c r="R129" s="1" t="s">
        <v>66</v>
      </c>
      <c r="S129" s="1" t="s">
        <v>66</v>
      </c>
      <c r="T129" s="1" t="s">
        <v>65</v>
      </c>
      <c r="AR129" s="1" t="s">
        <v>52</v>
      </c>
      <c r="AS129" s="1" t="s">
        <v>52</v>
      </c>
      <c r="AU129" s="1" t="s">
        <v>305</v>
      </c>
      <c r="AV129">
        <v>760</v>
      </c>
    </row>
    <row r="130" spans="1:48" ht="30" customHeight="1" x14ac:dyDescent="0.3">
      <c r="A130" s="12" t="s">
        <v>125</v>
      </c>
      <c r="B130" s="12" t="s">
        <v>126</v>
      </c>
      <c r="C130" s="12" t="s">
        <v>83</v>
      </c>
      <c r="D130" s="13">
        <v>14</v>
      </c>
      <c r="E130" s="14"/>
      <c r="F130" s="14"/>
      <c r="G130" s="14"/>
      <c r="H130" s="14"/>
      <c r="I130" s="14"/>
      <c r="J130" s="14"/>
      <c r="K130" s="14"/>
      <c r="L130" s="14"/>
      <c r="M130" s="12" t="s">
        <v>127</v>
      </c>
      <c r="N130" s="1" t="s">
        <v>128</v>
      </c>
      <c r="O130" s="1" t="s">
        <v>52</v>
      </c>
      <c r="P130" s="1" t="s">
        <v>52</v>
      </c>
      <c r="Q130" s="1" t="s">
        <v>244</v>
      </c>
      <c r="R130" s="1" t="s">
        <v>65</v>
      </c>
      <c r="S130" s="1" t="s">
        <v>66</v>
      </c>
      <c r="T130" s="1" t="s">
        <v>66</v>
      </c>
      <c r="AR130" s="1" t="s">
        <v>52</v>
      </c>
      <c r="AS130" s="1" t="s">
        <v>52</v>
      </c>
      <c r="AU130" s="1" t="s">
        <v>306</v>
      </c>
      <c r="AV130">
        <v>773</v>
      </c>
    </row>
    <row r="131" spans="1:48" ht="30" customHeight="1" x14ac:dyDescent="0.3">
      <c r="A131" s="12" t="s">
        <v>125</v>
      </c>
      <c r="B131" s="12" t="s">
        <v>307</v>
      </c>
      <c r="C131" s="12" t="s">
        <v>83</v>
      </c>
      <c r="D131" s="13">
        <v>17</v>
      </c>
      <c r="E131" s="14"/>
      <c r="F131" s="14"/>
      <c r="G131" s="14"/>
      <c r="H131" s="14"/>
      <c r="I131" s="14"/>
      <c r="J131" s="14"/>
      <c r="K131" s="14"/>
      <c r="L131" s="14"/>
      <c r="M131" s="12" t="s">
        <v>308</v>
      </c>
      <c r="N131" s="1" t="s">
        <v>309</v>
      </c>
      <c r="O131" s="1" t="s">
        <v>52</v>
      </c>
      <c r="P131" s="1" t="s">
        <v>52</v>
      </c>
      <c r="Q131" s="1" t="s">
        <v>244</v>
      </c>
      <c r="R131" s="1" t="s">
        <v>65</v>
      </c>
      <c r="S131" s="1" t="s">
        <v>66</v>
      </c>
      <c r="T131" s="1" t="s">
        <v>66</v>
      </c>
      <c r="AR131" s="1" t="s">
        <v>52</v>
      </c>
      <c r="AS131" s="1" t="s">
        <v>52</v>
      </c>
      <c r="AU131" s="1" t="s">
        <v>310</v>
      </c>
      <c r="AV131">
        <v>774</v>
      </c>
    </row>
    <row r="132" spans="1:48" ht="30" customHeight="1" x14ac:dyDescent="0.3">
      <c r="A132" s="12" t="s">
        <v>311</v>
      </c>
      <c r="B132" s="12" t="s">
        <v>312</v>
      </c>
      <c r="C132" s="12" t="s">
        <v>83</v>
      </c>
      <c r="D132" s="13">
        <v>43</v>
      </c>
      <c r="E132" s="14"/>
      <c r="F132" s="14"/>
      <c r="G132" s="14"/>
      <c r="H132" s="14"/>
      <c r="I132" s="14"/>
      <c r="J132" s="14"/>
      <c r="K132" s="14"/>
      <c r="L132" s="14"/>
      <c r="M132" s="12" t="s">
        <v>313</v>
      </c>
      <c r="N132" s="1" t="s">
        <v>314</v>
      </c>
      <c r="O132" s="1" t="s">
        <v>52</v>
      </c>
      <c r="P132" s="1" t="s">
        <v>52</v>
      </c>
      <c r="Q132" s="1" t="s">
        <v>244</v>
      </c>
      <c r="R132" s="1" t="s">
        <v>65</v>
      </c>
      <c r="S132" s="1" t="s">
        <v>66</v>
      </c>
      <c r="T132" s="1" t="s">
        <v>66</v>
      </c>
      <c r="AR132" s="1" t="s">
        <v>52</v>
      </c>
      <c r="AS132" s="1" t="s">
        <v>52</v>
      </c>
      <c r="AU132" s="1" t="s">
        <v>315</v>
      </c>
      <c r="AV132">
        <v>613</v>
      </c>
    </row>
    <row r="133" spans="1:48" ht="30" customHeight="1" x14ac:dyDescent="0.3">
      <c r="A133" s="12" t="s">
        <v>130</v>
      </c>
      <c r="B133" s="12" t="s">
        <v>131</v>
      </c>
      <c r="C133" s="12" t="s">
        <v>83</v>
      </c>
      <c r="D133" s="13">
        <v>11</v>
      </c>
      <c r="E133" s="14"/>
      <c r="F133" s="14"/>
      <c r="G133" s="14"/>
      <c r="H133" s="14"/>
      <c r="I133" s="14"/>
      <c r="J133" s="14"/>
      <c r="K133" s="14"/>
      <c r="L133" s="14"/>
      <c r="M133" s="12" t="s">
        <v>132</v>
      </c>
      <c r="N133" s="1" t="s">
        <v>133</v>
      </c>
      <c r="O133" s="1" t="s">
        <v>52</v>
      </c>
      <c r="P133" s="1" t="s">
        <v>52</v>
      </c>
      <c r="Q133" s="1" t="s">
        <v>244</v>
      </c>
      <c r="R133" s="1" t="s">
        <v>65</v>
      </c>
      <c r="S133" s="1" t="s">
        <v>66</v>
      </c>
      <c r="T133" s="1" t="s">
        <v>66</v>
      </c>
      <c r="AR133" s="1" t="s">
        <v>52</v>
      </c>
      <c r="AS133" s="1" t="s">
        <v>52</v>
      </c>
      <c r="AU133" s="1" t="s">
        <v>316</v>
      </c>
      <c r="AV133">
        <v>761</v>
      </c>
    </row>
    <row r="134" spans="1:48" ht="30" customHeight="1" x14ac:dyDescent="0.3">
      <c r="A134" s="12" t="s">
        <v>130</v>
      </c>
      <c r="B134" s="12" t="s">
        <v>317</v>
      </c>
      <c r="C134" s="12" t="s">
        <v>83</v>
      </c>
      <c r="D134" s="13">
        <v>1</v>
      </c>
      <c r="E134" s="14"/>
      <c r="F134" s="14"/>
      <c r="G134" s="14"/>
      <c r="H134" s="14"/>
      <c r="I134" s="14"/>
      <c r="J134" s="14"/>
      <c r="K134" s="14"/>
      <c r="L134" s="14"/>
      <c r="M134" s="12" t="s">
        <v>318</v>
      </c>
      <c r="N134" s="1" t="s">
        <v>319</v>
      </c>
      <c r="O134" s="1" t="s">
        <v>52</v>
      </c>
      <c r="P134" s="1" t="s">
        <v>52</v>
      </c>
      <c r="Q134" s="1" t="s">
        <v>244</v>
      </c>
      <c r="R134" s="1" t="s">
        <v>65</v>
      </c>
      <c r="S134" s="1" t="s">
        <v>66</v>
      </c>
      <c r="T134" s="1" t="s">
        <v>66</v>
      </c>
      <c r="AR134" s="1" t="s">
        <v>52</v>
      </c>
      <c r="AS134" s="1" t="s">
        <v>52</v>
      </c>
      <c r="AU134" s="1" t="s">
        <v>320</v>
      </c>
      <c r="AV134">
        <v>762</v>
      </c>
    </row>
    <row r="135" spans="1:48" ht="30" customHeight="1" x14ac:dyDescent="0.3">
      <c r="A135" s="12" t="s">
        <v>321</v>
      </c>
      <c r="B135" s="12" t="s">
        <v>322</v>
      </c>
      <c r="C135" s="12" t="s">
        <v>62</v>
      </c>
      <c r="D135" s="13">
        <v>24</v>
      </c>
      <c r="E135" s="14"/>
      <c r="F135" s="14"/>
      <c r="G135" s="14"/>
      <c r="H135" s="14"/>
      <c r="I135" s="14"/>
      <c r="J135" s="14"/>
      <c r="K135" s="14"/>
      <c r="L135" s="14"/>
      <c r="M135" s="12" t="s">
        <v>323</v>
      </c>
      <c r="N135" s="1" t="s">
        <v>324</v>
      </c>
      <c r="O135" s="1" t="s">
        <v>52</v>
      </c>
      <c r="P135" s="1" t="s">
        <v>52</v>
      </c>
      <c r="Q135" s="1" t="s">
        <v>244</v>
      </c>
      <c r="R135" s="1" t="s">
        <v>65</v>
      </c>
      <c r="S135" s="1" t="s">
        <v>66</v>
      </c>
      <c r="T135" s="1" t="s">
        <v>66</v>
      </c>
      <c r="AR135" s="1" t="s">
        <v>52</v>
      </c>
      <c r="AS135" s="1" t="s">
        <v>52</v>
      </c>
      <c r="AU135" s="1" t="s">
        <v>325</v>
      </c>
      <c r="AV135">
        <v>651</v>
      </c>
    </row>
    <row r="136" spans="1:48" ht="30" customHeight="1" x14ac:dyDescent="0.3">
      <c r="A136" s="12" t="s">
        <v>326</v>
      </c>
      <c r="B136" s="12" t="s">
        <v>327</v>
      </c>
      <c r="C136" s="12" t="s">
        <v>328</v>
      </c>
      <c r="D136" s="13">
        <v>3</v>
      </c>
      <c r="E136" s="14"/>
      <c r="F136" s="14"/>
      <c r="G136" s="14"/>
      <c r="H136" s="14"/>
      <c r="I136" s="14"/>
      <c r="J136" s="14"/>
      <c r="K136" s="14"/>
      <c r="L136" s="14"/>
      <c r="M136" s="12" t="s">
        <v>329</v>
      </c>
      <c r="N136" s="1" t="s">
        <v>330</v>
      </c>
      <c r="O136" s="1" t="s">
        <v>52</v>
      </c>
      <c r="P136" s="1" t="s">
        <v>52</v>
      </c>
      <c r="Q136" s="1" t="s">
        <v>244</v>
      </c>
      <c r="R136" s="1" t="s">
        <v>65</v>
      </c>
      <c r="S136" s="1" t="s">
        <v>66</v>
      </c>
      <c r="T136" s="1" t="s">
        <v>66</v>
      </c>
      <c r="AR136" s="1" t="s">
        <v>52</v>
      </c>
      <c r="AS136" s="1" t="s">
        <v>52</v>
      </c>
      <c r="AU136" s="1" t="s">
        <v>331</v>
      </c>
      <c r="AV136">
        <v>653</v>
      </c>
    </row>
    <row r="137" spans="1:48" ht="30" customHeight="1" x14ac:dyDescent="0.3">
      <c r="A137" s="12" t="s">
        <v>326</v>
      </c>
      <c r="B137" s="12" t="s">
        <v>332</v>
      </c>
      <c r="C137" s="12" t="s">
        <v>328</v>
      </c>
      <c r="D137" s="13">
        <v>3</v>
      </c>
      <c r="E137" s="14"/>
      <c r="F137" s="14"/>
      <c r="G137" s="14"/>
      <c r="H137" s="14"/>
      <c r="I137" s="14"/>
      <c r="J137" s="14"/>
      <c r="K137" s="14"/>
      <c r="L137" s="14"/>
      <c r="M137" s="12" t="s">
        <v>333</v>
      </c>
      <c r="N137" s="1" t="s">
        <v>334</v>
      </c>
      <c r="O137" s="1" t="s">
        <v>52</v>
      </c>
      <c r="P137" s="1" t="s">
        <v>52</v>
      </c>
      <c r="Q137" s="1" t="s">
        <v>244</v>
      </c>
      <c r="R137" s="1" t="s">
        <v>65</v>
      </c>
      <c r="S137" s="1" t="s">
        <v>66</v>
      </c>
      <c r="T137" s="1" t="s">
        <v>66</v>
      </c>
      <c r="AR137" s="1" t="s">
        <v>52</v>
      </c>
      <c r="AS137" s="1" t="s">
        <v>52</v>
      </c>
      <c r="AU137" s="1" t="s">
        <v>335</v>
      </c>
      <c r="AV137">
        <v>655</v>
      </c>
    </row>
    <row r="138" spans="1:48" ht="30" customHeight="1" x14ac:dyDescent="0.3">
      <c r="A138" s="12" t="s">
        <v>326</v>
      </c>
      <c r="B138" s="12" t="s">
        <v>336</v>
      </c>
      <c r="C138" s="12" t="s">
        <v>337</v>
      </c>
      <c r="D138" s="13">
        <v>14</v>
      </c>
      <c r="E138" s="14"/>
      <c r="F138" s="14"/>
      <c r="G138" s="14"/>
      <c r="H138" s="14"/>
      <c r="I138" s="14"/>
      <c r="J138" s="14"/>
      <c r="K138" s="14"/>
      <c r="L138" s="14"/>
      <c r="M138" s="12" t="s">
        <v>52</v>
      </c>
      <c r="N138" s="1" t="s">
        <v>338</v>
      </c>
      <c r="O138" s="1" t="s">
        <v>52</v>
      </c>
      <c r="P138" s="1" t="s">
        <v>52</v>
      </c>
      <c r="Q138" s="1" t="s">
        <v>244</v>
      </c>
      <c r="R138" s="1" t="s">
        <v>66</v>
      </c>
      <c r="S138" s="1" t="s">
        <v>66</v>
      </c>
      <c r="T138" s="1" t="s">
        <v>65</v>
      </c>
      <c r="AR138" s="1" t="s">
        <v>52</v>
      </c>
      <c r="AS138" s="1" t="s">
        <v>52</v>
      </c>
      <c r="AU138" s="1" t="s">
        <v>339</v>
      </c>
      <c r="AV138">
        <v>658</v>
      </c>
    </row>
    <row r="139" spans="1:48" ht="30" customHeight="1" x14ac:dyDescent="0.3">
      <c r="A139" s="12" t="s">
        <v>326</v>
      </c>
      <c r="B139" s="12" t="s">
        <v>340</v>
      </c>
      <c r="C139" s="12" t="s">
        <v>62</v>
      </c>
      <c r="D139" s="13">
        <v>104</v>
      </c>
      <c r="E139" s="14"/>
      <c r="F139" s="14"/>
      <c r="G139" s="14"/>
      <c r="H139" s="14"/>
      <c r="I139" s="14"/>
      <c r="J139" s="14"/>
      <c r="K139" s="14"/>
      <c r="L139" s="14"/>
      <c r="M139" s="12" t="s">
        <v>52</v>
      </c>
      <c r="N139" s="1" t="s">
        <v>341</v>
      </c>
      <c r="O139" s="1" t="s">
        <v>52</v>
      </c>
      <c r="P139" s="1" t="s">
        <v>52</v>
      </c>
      <c r="Q139" s="1" t="s">
        <v>244</v>
      </c>
      <c r="R139" s="1" t="s">
        <v>66</v>
      </c>
      <c r="S139" s="1" t="s">
        <v>66</v>
      </c>
      <c r="T139" s="1" t="s">
        <v>65</v>
      </c>
      <c r="AR139" s="1" t="s">
        <v>52</v>
      </c>
      <c r="AS139" s="1" t="s">
        <v>52</v>
      </c>
      <c r="AU139" s="1" t="s">
        <v>342</v>
      </c>
      <c r="AV139">
        <v>660</v>
      </c>
    </row>
    <row r="140" spans="1:48" ht="30" customHeight="1" x14ac:dyDescent="0.3">
      <c r="A140" s="12" t="s">
        <v>326</v>
      </c>
      <c r="B140" s="12" t="s">
        <v>343</v>
      </c>
      <c r="C140" s="12" t="s">
        <v>83</v>
      </c>
      <c r="D140" s="13">
        <v>14</v>
      </c>
      <c r="E140" s="14"/>
      <c r="F140" s="14"/>
      <c r="G140" s="14"/>
      <c r="H140" s="14"/>
      <c r="I140" s="14"/>
      <c r="J140" s="14"/>
      <c r="K140" s="14"/>
      <c r="L140" s="14"/>
      <c r="M140" s="12" t="s">
        <v>52</v>
      </c>
      <c r="N140" s="1" t="s">
        <v>344</v>
      </c>
      <c r="O140" s="1" t="s">
        <v>52</v>
      </c>
      <c r="P140" s="1" t="s">
        <v>52</v>
      </c>
      <c r="Q140" s="1" t="s">
        <v>244</v>
      </c>
      <c r="R140" s="1" t="s">
        <v>66</v>
      </c>
      <c r="S140" s="1" t="s">
        <v>66</v>
      </c>
      <c r="T140" s="1" t="s">
        <v>65</v>
      </c>
      <c r="AR140" s="1" t="s">
        <v>52</v>
      </c>
      <c r="AS140" s="1" t="s">
        <v>52</v>
      </c>
      <c r="AU140" s="1" t="s">
        <v>345</v>
      </c>
      <c r="AV140">
        <v>661</v>
      </c>
    </row>
    <row r="141" spans="1:48" ht="30" customHeight="1" x14ac:dyDescent="0.3">
      <c r="A141" s="12" t="s">
        <v>326</v>
      </c>
      <c r="B141" s="12" t="s">
        <v>346</v>
      </c>
      <c r="C141" s="12" t="s">
        <v>62</v>
      </c>
      <c r="D141" s="13">
        <v>18</v>
      </c>
      <c r="E141" s="14"/>
      <c r="F141" s="14"/>
      <c r="G141" s="14"/>
      <c r="H141" s="14"/>
      <c r="I141" s="14"/>
      <c r="J141" s="14"/>
      <c r="K141" s="14"/>
      <c r="L141" s="14"/>
      <c r="M141" s="12" t="s">
        <v>52</v>
      </c>
      <c r="N141" s="1" t="s">
        <v>347</v>
      </c>
      <c r="O141" s="1" t="s">
        <v>52</v>
      </c>
      <c r="P141" s="1" t="s">
        <v>52</v>
      </c>
      <c r="Q141" s="1" t="s">
        <v>244</v>
      </c>
      <c r="R141" s="1" t="s">
        <v>66</v>
      </c>
      <c r="S141" s="1" t="s">
        <v>66</v>
      </c>
      <c r="T141" s="1" t="s">
        <v>65</v>
      </c>
      <c r="AR141" s="1" t="s">
        <v>52</v>
      </c>
      <c r="AS141" s="1" t="s">
        <v>52</v>
      </c>
      <c r="AU141" s="1" t="s">
        <v>348</v>
      </c>
      <c r="AV141">
        <v>662</v>
      </c>
    </row>
    <row r="142" spans="1:48" ht="30" customHeight="1" x14ac:dyDescent="0.3">
      <c r="A142" s="12" t="s">
        <v>326</v>
      </c>
      <c r="B142" s="12" t="s">
        <v>349</v>
      </c>
      <c r="C142" s="12" t="s">
        <v>62</v>
      </c>
      <c r="D142" s="13">
        <v>18</v>
      </c>
      <c r="E142" s="14"/>
      <c r="F142" s="14"/>
      <c r="G142" s="14"/>
      <c r="H142" s="14"/>
      <c r="I142" s="14"/>
      <c r="J142" s="14"/>
      <c r="K142" s="14"/>
      <c r="L142" s="14"/>
      <c r="M142" s="12" t="s">
        <v>52</v>
      </c>
      <c r="N142" s="1" t="s">
        <v>350</v>
      </c>
      <c r="O142" s="1" t="s">
        <v>52</v>
      </c>
      <c r="P142" s="1" t="s">
        <v>52</v>
      </c>
      <c r="Q142" s="1" t="s">
        <v>244</v>
      </c>
      <c r="R142" s="1" t="s">
        <v>66</v>
      </c>
      <c r="S142" s="1" t="s">
        <v>66</v>
      </c>
      <c r="T142" s="1" t="s">
        <v>65</v>
      </c>
      <c r="AR142" s="1" t="s">
        <v>52</v>
      </c>
      <c r="AS142" s="1" t="s">
        <v>52</v>
      </c>
      <c r="AU142" s="1" t="s">
        <v>351</v>
      </c>
      <c r="AV142">
        <v>663</v>
      </c>
    </row>
    <row r="143" spans="1:48" ht="30" customHeight="1" x14ac:dyDescent="0.3">
      <c r="A143" s="12" t="s">
        <v>352</v>
      </c>
      <c r="B143" s="12" t="s">
        <v>353</v>
      </c>
      <c r="C143" s="12" t="s">
        <v>184</v>
      </c>
      <c r="D143" s="13">
        <v>6</v>
      </c>
      <c r="E143" s="14"/>
      <c r="F143" s="14"/>
      <c r="G143" s="14"/>
      <c r="H143" s="14"/>
      <c r="I143" s="14"/>
      <c r="J143" s="14"/>
      <c r="K143" s="14"/>
      <c r="L143" s="14"/>
      <c r="M143" s="12" t="s">
        <v>354</v>
      </c>
      <c r="N143" s="1" t="s">
        <v>355</v>
      </c>
      <c r="O143" s="1" t="s">
        <v>52</v>
      </c>
      <c r="P143" s="1" t="s">
        <v>52</v>
      </c>
      <c r="Q143" s="1" t="s">
        <v>244</v>
      </c>
      <c r="R143" s="1" t="s">
        <v>65</v>
      </c>
      <c r="S143" s="1" t="s">
        <v>66</v>
      </c>
      <c r="T143" s="1" t="s">
        <v>66</v>
      </c>
      <c r="AR143" s="1" t="s">
        <v>52</v>
      </c>
      <c r="AS143" s="1" t="s">
        <v>52</v>
      </c>
      <c r="AU143" s="1" t="s">
        <v>356</v>
      </c>
      <c r="AV143">
        <v>664</v>
      </c>
    </row>
    <row r="144" spans="1:48" ht="30" customHeight="1" x14ac:dyDescent="0.3">
      <c r="A144" s="12" t="s">
        <v>357</v>
      </c>
      <c r="B144" s="12" t="s">
        <v>353</v>
      </c>
      <c r="C144" s="12" t="s">
        <v>184</v>
      </c>
      <c r="D144" s="13">
        <v>3</v>
      </c>
      <c r="E144" s="14"/>
      <c r="F144" s="14"/>
      <c r="G144" s="14"/>
      <c r="H144" s="14"/>
      <c r="I144" s="14"/>
      <c r="J144" s="14"/>
      <c r="K144" s="14"/>
      <c r="L144" s="14"/>
      <c r="M144" s="12" t="s">
        <v>358</v>
      </c>
      <c r="N144" s="1" t="s">
        <v>359</v>
      </c>
      <c r="O144" s="1" t="s">
        <v>52</v>
      </c>
      <c r="P144" s="1" t="s">
        <v>52</v>
      </c>
      <c r="Q144" s="1" t="s">
        <v>244</v>
      </c>
      <c r="R144" s="1" t="s">
        <v>65</v>
      </c>
      <c r="S144" s="1" t="s">
        <v>66</v>
      </c>
      <c r="T144" s="1" t="s">
        <v>66</v>
      </c>
      <c r="AR144" s="1" t="s">
        <v>52</v>
      </c>
      <c r="AS144" s="1" t="s">
        <v>52</v>
      </c>
      <c r="AU144" s="1" t="s">
        <v>360</v>
      </c>
      <c r="AV144">
        <v>763</v>
      </c>
    </row>
    <row r="145" spans="1:48" ht="30" customHeight="1" x14ac:dyDescent="0.3">
      <c r="A145" s="12" t="s">
        <v>361</v>
      </c>
      <c r="B145" s="12" t="s">
        <v>362</v>
      </c>
      <c r="C145" s="12" t="s">
        <v>184</v>
      </c>
      <c r="D145" s="13">
        <v>3</v>
      </c>
      <c r="E145" s="14"/>
      <c r="F145" s="14"/>
      <c r="G145" s="14"/>
      <c r="H145" s="14"/>
      <c r="I145" s="14"/>
      <c r="J145" s="14"/>
      <c r="K145" s="14"/>
      <c r="L145" s="14"/>
      <c r="M145" s="12" t="s">
        <v>363</v>
      </c>
      <c r="N145" s="1" t="s">
        <v>364</v>
      </c>
      <c r="O145" s="1" t="s">
        <v>52</v>
      </c>
      <c r="P145" s="1" t="s">
        <v>52</v>
      </c>
      <c r="Q145" s="1" t="s">
        <v>244</v>
      </c>
      <c r="R145" s="1" t="s">
        <v>65</v>
      </c>
      <c r="S145" s="1" t="s">
        <v>66</v>
      </c>
      <c r="T145" s="1" t="s">
        <v>66</v>
      </c>
      <c r="AR145" s="1" t="s">
        <v>52</v>
      </c>
      <c r="AS145" s="1" t="s">
        <v>52</v>
      </c>
      <c r="AU145" s="1" t="s">
        <v>365</v>
      </c>
      <c r="AV145">
        <v>667</v>
      </c>
    </row>
    <row r="146" spans="1:48" ht="30" customHeight="1" x14ac:dyDescent="0.3">
      <c r="A146" s="12" t="s">
        <v>366</v>
      </c>
      <c r="B146" s="12" t="s">
        <v>367</v>
      </c>
      <c r="C146" s="12" t="s">
        <v>184</v>
      </c>
      <c r="D146" s="13">
        <v>3</v>
      </c>
      <c r="E146" s="14"/>
      <c r="F146" s="14"/>
      <c r="G146" s="14"/>
      <c r="H146" s="14"/>
      <c r="I146" s="14"/>
      <c r="J146" s="14"/>
      <c r="K146" s="14"/>
      <c r="L146" s="14"/>
      <c r="M146" s="12" t="s">
        <v>368</v>
      </c>
      <c r="N146" s="1" t="s">
        <v>369</v>
      </c>
      <c r="O146" s="1" t="s">
        <v>52</v>
      </c>
      <c r="P146" s="1" t="s">
        <v>52</v>
      </c>
      <c r="Q146" s="1" t="s">
        <v>244</v>
      </c>
      <c r="R146" s="1" t="s">
        <v>65</v>
      </c>
      <c r="S146" s="1" t="s">
        <v>66</v>
      </c>
      <c r="T146" s="1" t="s">
        <v>66</v>
      </c>
      <c r="AR146" s="1" t="s">
        <v>52</v>
      </c>
      <c r="AS146" s="1" t="s">
        <v>52</v>
      </c>
      <c r="AU146" s="1" t="s">
        <v>370</v>
      </c>
      <c r="AV146">
        <v>764</v>
      </c>
    </row>
    <row r="147" spans="1:48" ht="30" customHeight="1" x14ac:dyDescent="0.3">
      <c r="A147" s="12" t="s">
        <v>140</v>
      </c>
      <c r="B147" s="12" t="s">
        <v>141</v>
      </c>
      <c r="C147" s="12" t="s">
        <v>62</v>
      </c>
      <c r="D147" s="13">
        <v>59</v>
      </c>
      <c r="E147" s="14"/>
      <c r="F147" s="14"/>
      <c r="G147" s="14"/>
      <c r="H147" s="14"/>
      <c r="I147" s="14"/>
      <c r="J147" s="14"/>
      <c r="K147" s="14"/>
      <c r="L147" s="14"/>
      <c r="M147" s="12" t="s">
        <v>142</v>
      </c>
      <c r="N147" s="1" t="s">
        <v>143</v>
      </c>
      <c r="O147" s="1" t="s">
        <v>52</v>
      </c>
      <c r="P147" s="1" t="s">
        <v>52</v>
      </c>
      <c r="Q147" s="1" t="s">
        <v>244</v>
      </c>
      <c r="R147" s="1" t="s">
        <v>65</v>
      </c>
      <c r="S147" s="1" t="s">
        <v>66</v>
      </c>
      <c r="T147" s="1" t="s">
        <v>66</v>
      </c>
      <c r="AR147" s="1" t="s">
        <v>52</v>
      </c>
      <c r="AS147" s="1" t="s">
        <v>52</v>
      </c>
      <c r="AU147" s="1" t="s">
        <v>371</v>
      </c>
      <c r="AV147">
        <v>614</v>
      </c>
    </row>
    <row r="148" spans="1:48" ht="30" customHeight="1" x14ac:dyDescent="0.3">
      <c r="A148" s="12" t="s">
        <v>372</v>
      </c>
      <c r="B148" s="12" t="s">
        <v>150</v>
      </c>
      <c r="C148" s="12" t="s">
        <v>62</v>
      </c>
      <c r="D148" s="13">
        <v>73</v>
      </c>
      <c r="E148" s="14"/>
      <c r="F148" s="14"/>
      <c r="G148" s="14"/>
      <c r="H148" s="14"/>
      <c r="I148" s="14"/>
      <c r="J148" s="14"/>
      <c r="K148" s="14"/>
      <c r="L148" s="14"/>
      <c r="M148" s="12" t="s">
        <v>373</v>
      </c>
      <c r="N148" s="1" t="s">
        <v>374</v>
      </c>
      <c r="O148" s="1" t="s">
        <v>52</v>
      </c>
      <c r="P148" s="1" t="s">
        <v>52</v>
      </c>
      <c r="Q148" s="1" t="s">
        <v>244</v>
      </c>
      <c r="R148" s="1" t="s">
        <v>65</v>
      </c>
      <c r="S148" s="1" t="s">
        <v>66</v>
      </c>
      <c r="T148" s="1" t="s">
        <v>66</v>
      </c>
      <c r="AR148" s="1" t="s">
        <v>52</v>
      </c>
      <c r="AS148" s="1" t="s">
        <v>52</v>
      </c>
      <c r="AU148" s="1" t="s">
        <v>375</v>
      </c>
      <c r="AV148">
        <v>766</v>
      </c>
    </row>
    <row r="149" spans="1:48" ht="30" customHeight="1" x14ac:dyDescent="0.3">
      <c r="A149" s="12" t="s">
        <v>154</v>
      </c>
      <c r="B149" s="12" t="s">
        <v>155</v>
      </c>
      <c r="C149" s="12" t="s">
        <v>62</v>
      </c>
      <c r="D149" s="13">
        <v>451</v>
      </c>
      <c r="E149" s="14"/>
      <c r="F149" s="14"/>
      <c r="G149" s="14"/>
      <c r="H149" s="14"/>
      <c r="I149" s="14"/>
      <c r="J149" s="14"/>
      <c r="K149" s="14"/>
      <c r="L149" s="14"/>
      <c r="M149" s="12" t="s">
        <v>156</v>
      </c>
      <c r="N149" s="1" t="s">
        <v>157</v>
      </c>
      <c r="O149" s="1" t="s">
        <v>52</v>
      </c>
      <c r="P149" s="1" t="s">
        <v>52</v>
      </c>
      <c r="Q149" s="1" t="s">
        <v>244</v>
      </c>
      <c r="R149" s="1" t="s">
        <v>65</v>
      </c>
      <c r="S149" s="1" t="s">
        <v>66</v>
      </c>
      <c r="T149" s="1" t="s">
        <v>66</v>
      </c>
      <c r="AR149" s="1" t="s">
        <v>52</v>
      </c>
      <c r="AS149" s="1" t="s">
        <v>52</v>
      </c>
      <c r="AU149" s="1" t="s">
        <v>376</v>
      </c>
      <c r="AV149">
        <v>617</v>
      </c>
    </row>
    <row r="150" spans="1:48" ht="30" customHeight="1" x14ac:dyDescent="0.3">
      <c r="A150" s="12" t="s">
        <v>228</v>
      </c>
      <c r="B150" s="12" t="s">
        <v>155</v>
      </c>
      <c r="C150" s="12" t="s">
        <v>62</v>
      </c>
      <c r="D150" s="13">
        <v>345</v>
      </c>
      <c r="E150" s="14"/>
      <c r="F150" s="14"/>
      <c r="G150" s="14"/>
      <c r="H150" s="14"/>
      <c r="I150" s="14"/>
      <c r="J150" s="14"/>
      <c r="K150" s="14"/>
      <c r="L150" s="14"/>
      <c r="M150" s="12" t="s">
        <v>377</v>
      </c>
      <c r="N150" s="1" t="s">
        <v>378</v>
      </c>
      <c r="O150" s="1" t="s">
        <v>52</v>
      </c>
      <c r="P150" s="1" t="s">
        <v>52</v>
      </c>
      <c r="Q150" s="1" t="s">
        <v>244</v>
      </c>
      <c r="R150" s="1" t="s">
        <v>65</v>
      </c>
      <c r="S150" s="1" t="s">
        <v>66</v>
      </c>
      <c r="T150" s="1" t="s">
        <v>66</v>
      </c>
      <c r="AR150" s="1" t="s">
        <v>52</v>
      </c>
      <c r="AS150" s="1" t="s">
        <v>52</v>
      </c>
      <c r="AU150" s="1" t="s">
        <v>379</v>
      </c>
      <c r="AV150">
        <v>618</v>
      </c>
    </row>
    <row r="151" spans="1:48" ht="30" customHeight="1" x14ac:dyDescent="0.3">
      <c r="A151" s="12" t="s">
        <v>163</v>
      </c>
      <c r="B151" s="12" t="s">
        <v>155</v>
      </c>
      <c r="C151" s="12" t="s">
        <v>62</v>
      </c>
      <c r="D151" s="13">
        <v>672</v>
      </c>
      <c r="E151" s="14"/>
      <c r="F151" s="14"/>
      <c r="G151" s="14"/>
      <c r="H151" s="14"/>
      <c r="I151" s="14"/>
      <c r="J151" s="14"/>
      <c r="K151" s="14"/>
      <c r="L151" s="14"/>
      <c r="M151" s="12" t="s">
        <v>164</v>
      </c>
      <c r="N151" s="1" t="s">
        <v>165</v>
      </c>
      <c r="O151" s="1" t="s">
        <v>52</v>
      </c>
      <c r="P151" s="1" t="s">
        <v>52</v>
      </c>
      <c r="Q151" s="1" t="s">
        <v>244</v>
      </c>
      <c r="R151" s="1" t="s">
        <v>65</v>
      </c>
      <c r="S151" s="1" t="s">
        <v>66</v>
      </c>
      <c r="T151" s="1" t="s">
        <v>66</v>
      </c>
      <c r="AR151" s="1" t="s">
        <v>52</v>
      </c>
      <c r="AS151" s="1" t="s">
        <v>52</v>
      </c>
      <c r="AU151" s="1" t="s">
        <v>380</v>
      </c>
      <c r="AV151">
        <v>620</v>
      </c>
    </row>
    <row r="152" spans="1:48" ht="30" customHeight="1" x14ac:dyDescent="0.3">
      <c r="A152" s="12" t="s">
        <v>381</v>
      </c>
      <c r="B152" s="12" t="s">
        <v>155</v>
      </c>
      <c r="C152" s="12" t="s">
        <v>62</v>
      </c>
      <c r="D152" s="13">
        <v>71</v>
      </c>
      <c r="E152" s="14"/>
      <c r="F152" s="14"/>
      <c r="G152" s="14"/>
      <c r="H152" s="14"/>
      <c r="I152" s="14"/>
      <c r="J152" s="14"/>
      <c r="K152" s="14"/>
      <c r="L152" s="14"/>
      <c r="M152" s="12" t="s">
        <v>382</v>
      </c>
      <c r="N152" s="1" t="s">
        <v>383</v>
      </c>
      <c r="O152" s="1" t="s">
        <v>52</v>
      </c>
      <c r="P152" s="1" t="s">
        <v>52</v>
      </c>
      <c r="Q152" s="1" t="s">
        <v>244</v>
      </c>
      <c r="R152" s="1" t="s">
        <v>65</v>
      </c>
      <c r="S152" s="1" t="s">
        <v>66</v>
      </c>
      <c r="T152" s="1" t="s">
        <v>66</v>
      </c>
      <c r="AR152" s="1" t="s">
        <v>52</v>
      </c>
      <c r="AS152" s="1" t="s">
        <v>52</v>
      </c>
      <c r="AU152" s="1" t="s">
        <v>384</v>
      </c>
      <c r="AV152">
        <v>621</v>
      </c>
    </row>
    <row r="153" spans="1:48" ht="30" customHeight="1" x14ac:dyDescent="0.3">
      <c r="A153" s="12" t="s">
        <v>385</v>
      </c>
      <c r="B153" s="12" t="s">
        <v>155</v>
      </c>
      <c r="C153" s="12" t="s">
        <v>62</v>
      </c>
      <c r="D153" s="13">
        <v>324</v>
      </c>
      <c r="E153" s="14"/>
      <c r="F153" s="14"/>
      <c r="G153" s="14"/>
      <c r="H153" s="14"/>
      <c r="I153" s="14"/>
      <c r="J153" s="14"/>
      <c r="K153" s="14"/>
      <c r="L153" s="14"/>
      <c r="M153" s="12" t="s">
        <v>386</v>
      </c>
      <c r="N153" s="1" t="s">
        <v>387</v>
      </c>
      <c r="O153" s="1" t="s">
        <v>52</v>
      </c>
      <c r="P153" s="1" t="s">
        <v>52</v>
      </c>
      <c r="Q153" s="1" t="s">
        <v>244</v>
      </c>
      <c r="R153" s="1" t="s">
        <v>65</v>
      </c>
      <c r="S153" s="1" t="s">
        <v>66</v>
      </c>
      <c r="T153" s="1" t="s">
        <v>66</v>
      </c>
      <c r="AR153" s="1" t="s">
        <v>52</v>
      </c>
      <c r="AS153" s="1" t="s">
        <v>52</v>
      </c>
      <c r="AU153" s="1" t="s">
        <v>388</v>
      </c>
      <c r="AV153">
        <v>767</v>
      </c>
    </row>
    <row r="154" spans="1:48" ht="30" customHeight="1" x14ac:dyDescent="0.3">
      <c r="A154" s="12" t="s">
        <v>172</v>
      </c>
      <c r="B154" s="12" t="s">
        <v>173</v>
      </c>
      <c r="C154" s="12" t="s">
        <v>83</v>
      </c>
      <c r="D154" s="13">
        <v>36</v>
      </c>
      <c r="E154" s="14"/>
      <c r="F154" s="14"/>
      <c r="G154" s="14"/>
      <c r="H154" s="14"/>
      <c r="I154" s="14"/>
      <c r="J154" s="14"/>
      <c r="K154" s="14"/>
      <c r="L154" s="14"/>
      <c r="M154" s="12" t="s">
        <v>174</v>
      </c>
      <c r="N154" s="1" t="s">
        <v>175</v>
      </c>
      <c r="O154" s="1" t="s">
        <v>52</v>
      </c>
      <c r="P154" s="1" t="s">
        <v>52</v>
      </c>
      <c r="Q154" s="1" t="s">
        <v>244</v>
      </c>
      <c r="R154" s="1" t="s">
        <v>65</v>
      </c>
      <c r="S154" s="1" t="s">
        <v>66</v>
      </c>
      <c r="T154" s="1" t="s">
        <v>66</v>
      </c>
      <c r="AR154" s="1" t="s">
        <v>52</v>
      </c>
      <c r="AS154" s="1" t="s">
        <v>52</v>
      </c>
      <c r="AU154" s="1" t="s">
        <v>389</v>
      </c>
      <c r="AV154">
        <v>625</v>
      </c>
    </row>
    <row r="155" spans="1:48" ht="30" customHeight="1" x14ac:dyDescent="0.3">
      <c r="A155" s="12" t="s">
        <v>172</v>
      </c>
      <c r="B155" s="12" t="s">
        <v>390</v>
      </c>
      <c r="C155" s="12" t="s">
        <v>83</v>
      </c>
      <c r="D155" s="13">
        <v>5</v>
      </c>
      <c r="E155" s="14"/>
      <c r="F155" s="14"/>
      <c r="G155" s="14"/>
      <c r="H155" s="14"/>
      <c r="I155" s="14"/>
      <c r="J155" s="14"/>
      <c r="K155" s="14"/>
      <c r="L155" s="14"/>
      <c r="M155" s="12" t="s">
        <v>391</v>
      </c>
      <c r="N155" s="1" t="s">
        <v>392</v>
      </c>
      <c r="O155" s="1" t="s">
        <v>52</v>
      </c>
      <c r="P155" s="1" t="s">
        <v>52</v>
      </c>
      <c r="Q155" s="1" t="s">
        <v>244</v>
      </c>
      <c r="R155" s="1" t="s">
        <v>65</v>
      </c>
      <c r="S155" s="1" t="s">
        <v>66</v>
      </c>
      <c r="T155" s="1" t="s">
        <v>66</v>
      </c>
      <c r="AR155" s="1" t="s">
        <v>52</v>
      </c>
      <c r="AS155" s="1" t="s">
        <v>52</v>
      </c>
      <c r="AU155" s="1" t="s">
        <v>393</v>
      </c>
      <c r="AV155">
        <v>626</v>
      </c>
    </row>
    <row r="156" spans="1:48" ht="30" customHeight="1" x14ac:dyDescent="0.3">
      <c r="A156" s="12" t="s">
        <v>172</v>
      </c>
      <c r="B156" s="12" t="s">
        <v>394</v>
      </c>
      <c r="C156" s="12" t="s">
        <v>83</v>
      </c>
      <c r="D156" s="13">
        <v>4</v>
      </c>
      <c r="E156" s="14"/>
      <c r="F156" s="14"/>
      <c r="G156" s="14"/>
      <c r="H156" s="14"/>
      <c r="I156" s="14"/>
      <c r="J156" s="14"/>
      <c r="K156" s="14"/>
      <c r="L156" s="14"/>
      <c r="M156" s="12" t="s">
        <v>395</v>
      </c>
      <c r="N156" s="1" t="s">
        <v>396</v>
      </c>
      <c r="O156" s="1" t="s">
        <v>52</v>
      </c>
      <c r="P156" s="1" t="s">
        <v>52</v>
      </c>
      <c r="Q156" s="1" t="s">
        <v>244</v>
      </c>
      <c r="R156" s="1" t="s">
        <v>65</v>
      </c>
      <c r="S156" s="1" t="s">
        <v>66</v>
      </c>
      <c r="T156" s="1" t="s">
        <v>66</v>
      </c>
      <c r="AR156" s="1" t="s">
        <v>52</v>
      </c>
      <c r="AS156" s="1" t="s">
        <v>52</v>
      </c>
      <c r="AU156" s="1" t="s">
        <v>397</v>
      </c>
      <c r="AV156">
        <v>768</v>
      </c>
    </row>
    <row r="157" spans="1:48" ht="30" customHeight="1" x14ac:dyDescent="0.3">
      <c r="A157" s="12" t="s">
        <v>196</v>
      </c>
      <c r="B157" s="12" t="s">
        <v>183</v>
      </c>
      <c r="C157" s="12" t="s">
        <v>184</v>
      </c>
      <c r="D157" s="13">
        <v>45</v>
      </c>
      <c r="E157" s="14"/>
      <c r="F157" s="14"/>
      <c r="G157" s="14"/>
      <c r="H157" s="14"/>
      <c r="I157" s="14"/>
      <c r="J157" s="14"/>
      <c r="K157" s="14"/>
      <c r="L157" s="14"/>
      <c r="M157" s="12" t="s">
        <v>197</v>
      </c>
      <c r="N157" s="1" t="s">
        <v>198</v>
      </c>
      <c r="O157" s="1" t="s">
        <v>52</v>
      </c>
      <c r="P157" s="1" t="s">
        <v>52</v>
      </c>
      <c r="Q157" s="1" t="s">
        <v>244</v>
      </c>
      <c r="R157" s="1" t="s">
        <v>65</v>
      </c>
      <c r="S157" s="1" t="s">
        <v>66</v>
      </c>
      <c r="T157" s="1" t="s">
        <v>66</v>
      </c>
      <c r="AR157" s="1" t="s">
        <v>52</v>
      </c>
      <c r="AS157" s="1" t="s">
        <v>52</v>
      </c>
      <c r="AU157" s="1" t="s">
        <v>398</v>
      </c>
      <c r="AV157">
        <v>771</v>
      </c>
    </row>
    <row r="158" spans="1:48" ht="30" customHeight="1" x14ac:dyDescent="0.3">
      <c r="A158" s="12" t="s">
        <v>196</v>
      </c>
      <c r="B158" s="12" t="s">
        <v>188</v>
      </c>
      <c r="C158" s="12" t="s">
        <v>184</v>
      </c>
      <c r="D158" s="13">
        <v>3</v>
      </c>
      <c r="E158" s="14"/>
      <c r="F158" s="14"/>
      <c r="G158" s="14"/>
      <c r="H158" s="14"/>
      <c r="I158" s="14"/>
      <c r="J158" s="14"/>
      <c r="K158" s="14"/>
      <c r="L158" s="14"/>
      <c r="M158" s="12" t="s">
        <v>200</v>
      </c>
      <c r="N158" s="1" t="s">
        <v>201</v>
      </c>
      <c r="O158" s="1" t="s">
        <v>52</v>
      </c>
      <c r="P158" s="1" t="s">
        <v>52</v>
      </c>
      <c r="Q158" s="1" t="s">
        <v>244</v>
      </c>
      <c r="R158" s="1" t="s">
        <v>65</v>
      </c>
      <c r="S158" s="1" t="s">
        <v>66</v>
      </c>
      <c r="T158" s="1" t="s">
        <v>66</v>
      </c>
      <c r="AR158" s="1" t="s">
        <v>52</v>
      </c>
      <c r="AS158" s="1" t="s">
        <v>52</v>
      </c>
      <c r="AU158" s="1" t="s">
        <v>399</v>
      </c>
      <c r="AV158">
        <v>772</v>
      </c>
    </row>
    <row r="159" spans="1:48" ht="30" customHeight="1" x14ac:dyDescent="0.3">
      <c r="A159" s="12" t="s">
        <v>400</v>
      </c>
      <c r="B159" s="12" t="s">
        <v>401</v>
      </c>
      <c r="C159" s="12" t="s">
        <v>184</v>
      </c>
      <c r="D159" s="13">
        <v>10</v>
      </c>
      <c r="E159" s="14"/>
      <c r="F159" s="14"/>
      <c r="G159" s="14"/>
      <c r="H159" s="14"/>
      <c r="I159" s="14"/>
      <c r="J159" s="14"/>
      <c r="K159" s="14"/>
      <c r="L159" s="14"/>
      <c r="M159" s="12" t="s">
        <v>402</v>
      </c>
      <c r="N159" s="1" t="s">
        <v>403</v>
      </c>
      <c r="O159" s="1" t="s">
        <v>52</v>
      </c>
      <c r="P159" s="1" t="s">
        <v>52</v>
      </c>
      <c r="Q159" s="1" t="s">
        <v>244</v>
      </c>
      <c r="R159" s="1" t="s">
        <v>65</v>
      </c>
      <c r="S159" s="1" t="s">
        <v>66</v>
      </c>
      <c r="T159" s="1" t="s">
        <v>66</v>
      </c>
      <c r="AR159" s="1" t="s">
        <v>52</v>
      </c>
      <c r="AS159" s="1" t="s">
        <v>52</v>
      </c>
      <c r="AU159" s="1" t="s">
        <v>404</v>
      </c>
      <c r="AV159">
        <v>769</v>
      </c>
    </row>
    <row r="160" spans="1:48" ht="30" customHeight="1" x14ac:dyDescent="0.3">
      <c r="A160" s="12" t="s">
        <v>405</v>
      </c>
      <c r="B160" s="12" t="s">
        <v>401</v>
      </c>
      <c r="C160" s="12" t="s">
        <v>184</v>
      </c>
      <c r="D160" s="13">
        <v>4</v>
      </c>
      <c r="E160" s="14"/>
      <c r="F160" s="14"/>
      <c r="G160" s="14"/>
      <c r="H160" s="14"/>
      <c r="I160" s="14"/>
      <c r="J160" s="14"/>
      <c r="K160" s="14"/>
      <c r="L160" s="14"/>
      <c r="M160" s="12" t="s">
        <v>406</v>
      </c>
      <c r="N160" s="1" t="s">
        <v>407</v>
      </c>
      <c r="O160" s="1" t="s">
        <v>52</v>
      </c>
      <c r="P160" s="1" t="s">
        <v>52</v>
      </c>
      <c r="Q160" s="1" t="s">
        <v>244</v>
      </c>
      <c r="R160" s="1" t="s">
        <v>65</v>
      </c>
      <c r="S160" s="1" t="s">
        <v>66</v>
      </c>
      <c r="T160" s="1" t="s">
        <v>66</v>
      </c>
      <c r="AR160" s="1" t="s">
        <v>52</v>
      </c>
      <c r="AS160" s="1" t="s">
        <v>52</v>
      </c>
      <c r="AU160" s="1" t="s">
        <v>408</v>
      </c>
      <c r="AV160">
        <v>770</v>
      </c>
    </row>
    <row r="161" spans="1:48" ht="30" customHeight="1" x14ac:dyDescent="0.3">
      <c r="A161" s="12" t="s">
        <v>409</v>
      </c>
      <c r="B161" s="12" t="s">
        <v>52</v>
      </c>
      <c r="C161" s="12" t="s">
        <v>207</v>
      </c>
      <c r="D161" s="13">
        <v>1</v>
      </c>
      <c r="E161" s="14"/>
      <c r="F161" s="14"/>
      <c r="G161" s="14"/>
      <c r="H161" s="14"/>
      <c r="I161" s="14"/>
      <c r="J161" s="14"/>
      <c r="K161" s="14"/>
      <c r="L161" s="14"/>
      <c r="M161" s="12" t="s">
        <v>410</v>
      </c>
      <c r="N161" s="1" t="s">
        <v>411</v>
      </c>
      <c r="O161" s="1" t="s">
        <v>52</v>
      </c>
      <c r="P161" s="1" t="s">
        <v>52</v>
      </c>
      <c r="Q161" s="1" t="s">
        <v>244</v>
      </c>
      <c r="R161" s="1" t="s">
        <v>65</v>
      </c>
      <c r="S161" s="1" t="s">
        <v>66</v>
      </c>
      <c r="T161" s="1" t="s">
        <v>66</v>
      </c>
      <c r="AR161" s="1" t="s">
        <v>52</v>
      </c>
      <c r="AS161" s="1" t="s">
        <v>52</v>
      </c>
      <c r="AU161" s="1" t="s">
        <v>412</v>
      </c>
      <c r="AV161">
        <v>784</v>
      </c>
    </row>
    <row r="162" spans="1:48" ht="30" customHeight="1" x14ac:dyDescent="0.3">
      <c r="A162" s="12" t="s">
        <v>413</v>
      </c>
      <c r="B162" s="12" t="s">
        <v>52</v>
      </c>
      <c r="C162" s="12" t="s">
        <v>207</v>
      </c>
      <c r="D162" s="13">
        <v>1</v>
      </c>
      <c r="E162" s="14"/>
      <c r="F162" s="14"/>
      <c r="G162" s="14"/>
      <c r="H162" s="14"/>
      <c r="I162" s="14"/>
      <c r="J162" s="14"/>
      <c r="K162" s="14"/>
      <c r="L162" s="14"/>
      <c r="M162" s="12" t="s">
        <v>414</v>
      </c>
      <c r="N162" s="1" t="s">
        <v>415</v>
      </c>
      <c r="O162" s="1" t="s">
        <v>52</v>
      </c>
      <c r="P162" s="1" t="s">
        <v>52</v>
      </c>
      <c r="Q162" s="1" t="s">
        <v>244</v>
      </c>
      <c r="R162" s="1" t="s">
        <v>65</v>
      </c>
      <c r="S162" s="1" t="s">
        <v>66</v>
      </c>
      <c r="T162" s="1" t="s">
        <v>66</v>
      </c>
      <c r="AR162" s="1" t="s">
        <v>52</v>
      </c>
      <c r="AS162" s="1" t="s">
        <v>52</v>
      </c>
      <c r="AU162" s="1" t="s">
        <v>416</v>
      </c>
      <c r="AV162">
        <v>785</v>
      </c>
    </row>
    <row r="163" spans="1:48" ht="30" customHeight="1" x14ac:dyDescent="0.3">
      <c r="A163" s="12" t="s">
        <v>417</v>
      </c>
      <c r="B163" s="12" t="s">
        <v>52</v>
      </c>
      <c r="C163" s="12" t="s">
        <v>207</v>
      </c>
      <c r="D163" s="13">
        <v>1</v>
      </c>
      <c r="E163" s="14"/>
      <c r="F163" s="14"/>
      <c r="G163" s="14"/>
      <c r="H163" s="14"/>
      <c r="I163" s="14"/>
      <c r="J163" s="14"/>
      <c r="K163" s="14"/>
      <c r="L163" s="14"/>
      <c r="M163" s="12" t="s">
        <v>418</v>
      </c>
      <c r="N163" s="1" t="s">
        <v>419</v>
      </c>
      <c r="O163" s="1" t="s">
        <v>52</v>
      </c>
      <c r="P163" s="1" t="s">
        <v>52</v>
      </c>
      <c r="Q163" s="1" t="s">
        <v>244</v>
      </c>
      <c r="R163" s="1" t="s">
        <v>65</v>
      </c>
      <c r="S163" s="1" t="s">
        <v>66</v>
      </c>
      <c r="T163" s="1" t="s">
        <v>66</v>
      </c>
      <c r="AR163" s="1" t="s">
        <v>52</v>
      </c>
      <c r="AS163" s="1" t="s">
        <v>52</v>
      </c>
      <c r="AU163" s="1" t="s">
        <v>420</v>
      </c>
      <c r="AV163">
        <v>786</v>
      </c>
    </row>
    <row r="164" spans="1:48" ht="30" customHeight="1" x14ac:dyDescent="0.3">
      <c r="A164" s="13"/>
      <c r="B164" s="13"/>
      <c r="C164" s="13"/>
      <c r="D164" s="13"/>
      <c r="E164" s="14"/>
      <c r="F164" s="14"/>
      <c r="G164" s="14"/>
      <c r="H164" s="14"/>
      <c r="I164" s="14"/>
      <c r="J164" s="14"/>
      <c r="K164" s="14"/>
      <c r="L164" s="14"/>
      <c r="M164" s="13"/>
      <c r="Q164" s="1" t="s">
        <v>244</v>
      </c>
    </row>
    <row r="165" spans="1:48" ht="30" customHeight="1" x14ac:dyDescent="0.3">
      <c r="A165" s="13"/>
      <c r="B165" s="13"/>
      <c r="C165" s="13"/>
      <c r="D165" s="13"/>
      <c r="E165" s="14"/>
      <c r="F165" s="14"/>
      <c r="G165" s="14"/>
      <c r="H165" s="14"/>
      <c r="I165" s="14"/>
      <c r="J165" s="14"/>
      <c r="K165" s="14"/>
      <c r="L165" s="14"/>
      <c r="M165" s="13"/>
      <c r="Q165" s="1" t="s">
        <v>244</v>
      </c>
    </row>
    <row r="166" spans="1:48" ht="30" customHeight="1" x14ac:dyDescent="0.3">
      <c r="A166" s="13"/>
      <c r="B166" s="13"/>
      <c r="C166" s="13"/>
      <c r="D166" s="13"/>
      <c r="E166" s="14"/>
      <c r="F166" s="14"/>
      <c r="G166" s="14"/>
      <c r="H166" s="14"/>
      <c r="I166" s="14"/>
      <c r="J166" s="14"/>
      <c r="K166" s="14"/>
      <c r="L166" s="14"/>
      <c r="M166" s="13"/>
      <c r="Q166" s="1" t="s">
        <v>244</v>
      </c>
    </row>
    <row r="167" spans="1:48" ht="30" customHeight="1" x14ac:dyDescent="0.3">
      <c r="A167" s="13"/>
      <c r="B167" s="13"/>
      <c r="C167" s="13"/>
      <c r="D167" s="13"/>
      <c r="E167" s="14"/>
      <c r="F167" s="14"/>
      <c r="G167" s="14"/>
      <c r="H167" s="14"/>
      <c r="I167" s="14"/>
      <c r="J167" s="14"/>
      <c r="K167" s="14"/>
      <c r="L167" s="14"/>
      <c r="M167" s="13"/>
      <c r="Q167" s="1" t="s">
        <v>244</v>
      </c>
    </row>
    <row r="168" spans="1:48" ht="30" customHeight="1" x14ac:dyDescent="0.3">
      <c r="A168" s="13"/>
      <c r="B168" s="13"/>
      <c r="C168" s="13"/>
      <c r="D168" s="13"/>
      <c r="E168" s="14"/>
      <c r="F168" s="14"/>
      <c r="G168" s="14"/>
      <c r="H168" s="14"/>
      <c r="I168" s="14"/>
      <c r="J168" s="14"/>
      <c r="K168" s="14"/>
      <c r="L168" s="14"/>
      <c r="M168" s="13"/>
      <c r="Q168" s="1" t="s">
        <v>244</v>
      </c>
    </row>
    <row r="169" spans="1:48" ht="30" customHeight="1" x14ac:dyDescent="0.3">
      <c r="A169" s="13"/>
      <c r="B169" s="13"/>
      <c r="C169" s="13"/>
      <c r="D169" s="13"/>
      <c r="E169" s="14"/>
      <c r="F169" s="14"/>
      <c r="G169" s="14"/>
      <c r="H169" s="14"/>
      <c r="I169" s="14"/>
      <c r="J169" s="14"/>
      <c r="K169" s="14"/>
      <c r="L169" s="14"/>
      <c r="M169" s="13"/>
      <c r="Q169" s="1" t="s">
        <v>244</v>
      </c>
    </row>
    <row r="170" spans="1:48" ht="30" customHeight="1" x14ac:dyDescent="0.3">
      <c r="A170" s="13"/>
      <c r="B170" s="13"/>
      <c r="C170" s="13"/>
      <c r="D170" s="13"/>
      <c r="E170" s="14"/>
      <c r="F170" s="14"/>
      <c r="G170" s="14"/>
      <c r="H170" s="14"/>
      <c r="I170" s="14"/>
      <c r="J170" s="14"/>
      <c r="K170" s="14"/>
      <c r="L170" s="14"/>
      <c r="M170" s="13"/>
      <c r="Q170" s="1" t="s">
        <v>244</v>
      </c>
    </row>
    <row r="171" spans="1:48" ht="30" customHeight="1" x14ac:dyDescent="0.3">
      <c r="A171" s="12" t="s">
        <v>211</v>
      </c>
      <c r="B171" s="13"/>
      <c r="C171" s="13"/>
      <c r="D171" s="13"/>
      <c r="E171" s="14"/>
      <c r="F171" s="14"/>
      <c r="G171" s="14"/>
      <c r="H171" s="14"/>
      <c r="I171" s="14"/>
      <c r="J171" s="14"/>
      <c r="K171" s="14"/>
      <c r="L171" s="14"/>
      <c r="M171" s="13"/>
      <c r="N171" t="s">
        <v>212</v>
      </c>
    </row>
    <row r="172" spans="1:48" ht="30" customHeight="1" x14ac:dyDescent="0.3">
      <c r="A172" s="12" t="s">
        <v>421</v>
      </c>
      <c r="B172" s="12" t="s">
        <v>52</v>
      </c>
      <c r="C172" s="13"/>
      <c r="D172" s="13"/>
      <c r="E172" s="14"/>
      <c r="F172" s="14"/>
      <c r="G172" s="14"/>
      <c r="H172" s="14"/>
      <c r="I172" s="14"/>
      <c r="J172" s="14"/>
      <c r="K172" s="14"/>
      <c r="L172" s="14"/>
      <c r="M172" s="13"/>
      <c r="Q172" s="1" t="s">
        <v>422</v>
      </c>
    </row>
    <row r="173" spans="1:48" ht="30" customHeight="1" x14ac:dyDescent="0.3">
      <c r="A173" s="12" t="s">
        <v>215</v>
      </c>
      <c r="B173" s="12" t="s">
        <v>216</v>
      </c>
      <c r="C173" s="12" t="s">
        <v>83</v>
      </c>
      <c r="D173" s="13">
        <v>30</v>
      </c>
      <c r="E173" s="14"/>
      <c r="F173" s="14"/>
      <c r="G173" s="14"/>
      <c r="H173" s="14"/>
      <c r="I173" s="14"/>
      <c r="J173" s="14"/>
      <c r="K173" s="14"/>
      <c r="L173" s="14"/>
      <c r="M173" s="12" t="s">
        <v>217</v>
      </c>
      <c r="N173" s="1" t="s">
        <v>218</v>
      </c>
      <c r="O173" s="1" t="s">
        <v>52</v>
      </c>
      <c r="P173" s="1" t="s">
        <v>52</v>
      </c>
      <c r="Q173" s="1" t="s">
        <v>422</v>
      </c>
      <c r="R173" s="1" t="s">
        <v>65</v>
      </c>
      <c r="S173" s="1" t="s">
        <v>66</v>
      </c>
      <c r="T173" s="1" t="s">
        <v>66</v>
      </c>
      <c r="AR173" s="1" t="s">
        <v>52</v>
      </c>
      <c r="AS173" s="1" t="s">
        <v>52</v>
      </c>
      <c r="AU173" s="1" t="s">
        <v>423</v>
      </c>
      <c r="AV173">
        <v>695</v>
      </c>
    </row>
    <row r="174" spans="1:48" ht="30" customHeight="1" x14ac:dyDescent="0.3">
      <c r="A174" s="13"/>
      <c r="B174" s="13"/>
      <c r="C174" s="13"/>
      <c r="D174" s="13"/>
      <c r="E174" s="14"/>
      <c r="F174" s="14"/>
      <c r="G174" s="14"/>
      <c r="H174" s="14"/>
      <c r="I174" s="14"/>
      <c r="J174" s="14"/>
      <c r="K174" s="14"/>
      <c r="L174" s="14"/>
      <c r="M174" s="13"/>
      <c r="Q174" s="1" t="s">
        <v>422</v>
      </c>
    </row>
    <row r="175" spans="1:48" ht="30" customHeight="1" x14ac:dyDescent="0.3">
      <c r="A175" s="13"/>
      <c r="B175" s="13"/>
      <c r="C175" s="13"/>
      <c r="D175" s="13"/>
      <c r="E175" s="14"/>
      <c r="F175" s="14"/>
      <c r="G175" s="14"/>
      <c r="H175" s="14"/>
      <c r="I175" s="14"/>
      <c r="J175" s="14"/>
      <c r="K175" s="14"/>
      <c r="L175" s="14"/>
      <c r="M175" s="13"/>
      <c r="Q175" s="1" t="s">
        <v>422</v>
      </c>
    </row>
    <row r="176" spans="1:48" ht="30" customHeight="1" x14ac:dyDescent="0.3">
      <c r="A176" s="13"/>
      <c r="B176" s="13"/>
      <c r="C176" s="13"/>
      <c r="D176" s="13"/>
      <c r="E176" s="14"/>
      <c r="F176" s="14"/>
      <c r="G176" s="14"/>
      <c r="H176" s="14"/>
      <c r="I176" s="14"/>
      <c r="J176" s="14"/>
      <c r="K176" s="14"/>
      <c r="L176" s="14"/>
      <c r="M176" s="13"/>
      <c r="Q176" s="1" t="s">
        <v>422</v>
      </c>
    </row>
    <row r="177" spans="1:17" ht="30" customHeight="1" x14ac:dyDescent="0.3">
      <c r="A177" s="13"/>
      <c r="B177" s="13"/>
      <c r="C177" s="13"/>
      <c r="D177" s="13"/>
      <c r="E177" s="14"/>
      <c r="F177" s="14"/>
      <c r="G177" s="14"/>
      <c r="H177" s="14"/>
      <c r="I177" s="14"/>
      <c r="J177" s="14"/>
      <c r="K177" s="14"/>
      <c r="L177" s="14"/>
      <c r="M177" s="13"/>
      <c r="Q177" s="1" t="s">
        <v>422</v>
      </c>
    </row>
    <row r="178" spans="1:17" ht="30" customHeight="1" x14ac:dyDescent="0.3">
      <c r="A178" s="13"/>
      <c r="B178" s="13"/>
      <c r="C178" s="13"/>
      <c r="D178" s="13"/>
      <c r="E178" s="14"/>
      <c r="F178" s="14"/>
      <c r="G178" s="14"/>
      <c r="H178" s="14"/>
      <c r="I178" s="14"/>
      <c r="J178" s="14"/>
      <c r="K178" s="14"/>
      <c r="L178" s="14"/>
      <c r="M178" s="13"/>
      <c r="Q178" s="1" t="s">
        <v>422</v>
      </c>
    </row>
    <row r="179" spans="1:17" ht="30" customHeight="1" x14ac:dyDescent="0.3">
      <c r="A179" s="13"/>
      <c r="B179" s="13"/>
      <c r="C179" s="13"/>
      <c r="D179" s="13"/>
      <c r="E179" s="14"/>
      <c r="F179" s="14"/>
      <c r="G179" s="14"/>
      <c r="H179" s="14"/>
      <c r="I179" s="14"/>
      <c r="J179" s="14"/>
      <c r="K179" s="14"/>
      <c r="L179" s="14"/>
      <c r="M179" s="13"/>
      <c r="Q179" s="1" t="s">
        <v>422</v>
      </c>
    </row>
    <row r="180" spans="1:17" ht="30" customHeight="1" x14ac:dyDescent="0.3">
      <c r="A180" s="13"/>
      <c r="B180" s="13"/>
      <c r="C180" s="13"/>
      <c r="D180" s="13"/>
      <c r="E180" s="14"/>
      <c r="F180" s="14"/>
      <c r="G180" s="14"/>
      <c r="H180" s="14"/>
      <c r="I180" s="14"/>
      <c r="J180" s="14"/>
      <c r="K180" s="14"/>
      <c r="L180" s="14"/>
      <c r="M180" s="13"/>
      <c r="Q180" s="1" t="s">
        <v>422</v>
      </c>
    </row>
    <row r="181" spans="1:17" ht="30" customHeight="1" x14ac:dyDescent="0.3">
      <c r="A181" s="13"/>
      <c r="B181" s="13"/>
      <c r="C181" s="13"/>
      <c r="D181" s="13"/>
      <c r="E181" s="14"/>
      <c r="F181" s="14"/>
      <c r="G181" s="14"/>
      <c r="H181" s="14"/>
      <c r="I181" s="14"/>
      <c r="J181" s="14"/>
      <c r="K181" s="14"/>
      <c r="L181" s="14"/>
      <c r="M181" s="13"/>
      <c r="Q181" s="1" t="s">
        <v>422</v>
      </c>
    </row>
    <row r="182" spans="1:17" ht="30" customHeight="1" x14ac:dyDescent="0.3">
      <c r="A182" s="13"/>
      <c r="B182" s="13"/>
      <c r="C182" s="13"/>
      <c r="D182" s="13"/>
      <c r="E182" s="14"/>
      <c r="F182" s="14"/>
      <c r="G182" s="14"/>
      <c r="H182" s="14"/>
      <c r="I182" s="14"/>
      <c r="J182" s="14"/>
      <c r="K182" s="14"/>
      <c r="L182" s="14"/>
      <c r="M182" s="13"/>
      <c r="Q182" s="1" t="s">
        <v>422</v>
      </c>
    </row>
    <row r="183" spans="1:17" ht="30" customHeight="1" x14ac:dyDescent="0.3">
      <c r="A183" s="13"/>
      <c r="B183" s="13"/>
      <c r="C183" s="13"/>
      <c r="D183" s="13"/>
      <c r="E183" s="14"/>
      <c r="F183" s="14"/>
      <c r="G183" s="14"/>
      <c r="H183" s="14"/>
      <c r="I183" s="14"/>
      <c r="J183" s="14"/>
      <c r="K183" s="14"/>
      <c r="L183" s="14"/>
      <c r="M183" s="13"/>
      <c r="Q183" s="1" t="s">
        <v>422</v>
      </c>
    </row>
    <row r="184" spans="1:17" ht="30" customHeight="1" x14ac:dyDescent="0.3">
      <c r="A184" s="13"/>
      <c r="B184" s="13"/>
      <c r="C184" s="13"/>
      <c r="D184" s="13"/>
      <c r="E184" s="14"/>
      <c r="F184" s="14"/>
      <c r="G184" s="14"/>
      <c r="H184" s="14"/>
      <c r="I184" s="14"/>
      <c r="J184" s="14"/>
      <c r="K184" s="14"/>
      <c r="L184" s="14"/>
      <c r="M184" s="13"/>
      <c r="Q184" s="1" t="s">
        <v>422</v>
      </c>
    </row>
    <row r="185" spans="1:17" ht="30" customHeight="1" x14ac:dyDescent="0.3">
      <c r="A185" s="13"/>
      <c r="B185" s="13"/>
      <c r="C185" s="13"/>
      <c r="D185" s="13"/>
      <c r="E185" s="14"/>
      <c r="F185" s="14"/>
      <c r="G185" s="14"/>
      <c r="H185" s="14"/>
      <c r="I185" s="14"/>
      <c r="J185" s="14"/>
      <c r="K185" s="14"/>
      <c r="L185" s="14"/>
      <c r="M185" s="13"/>
      <c r="Q185" s="1" t="s">
        <v>422</v>
      </c>
    </row>
    <row r="186" spans="1:17" ht="30" customHeight="1" x14ac:dyDescent="0.3">
      <c r="A186" s="13"/>
      <c r="B186" s="13"/>
      <c r="C186" s="13"/>
      <c r="D186" s="13"/>
      <c r="E186" s="14"/>
      <c r="F186" s="14"/>
      <c r="G186" s="14"/>
      <c r="H186" s="14"/>
      <c r="I186" s="14"/>
      <c r="J186" s="14"/>
      <c r="K186" s="14"/>
      <c r="L186" s="14"/>
      <c r="M186" s="13"/>
      <c r="Q186" s="1" t="s">
        <v>422</v>
      </c>
    </row>
    <row r="187" spans="1:17" ht="30" customHeight="1" x14ac:dyDescent="0.3">
      <c r="A187" s="13"/>
      <c r="B187" s="13"/>
      <c r="C187" s="13"/>
      <c r="D187" s="13"/>
      <c r="E187" s="14"/>
      <c r="F187" s="14"/>
      <c r="G187" s="14"/>
      <c r="H187" s="14"/>
      <c r="I187" s="14"/>
      <c r="J187" s="14"/>
      <c r="K187" s="14"/>
      <c r="L187" s="14"/>
      <c r="M187" s="13"/>
      <c r="Q187" s="1" t="s">
        <v>422</v>
      </c>
    </row>
    <row r="188" spans="1:17" ht="30" customHeight="1" x14ac:dyDescent="0.3">
      <c r="A188" s="13"/>
      <c r="B188" s="13"/>
      <c r="C188" s="13"/>
      <c r="D188" s="13"/>
      <c r="E188" s="14"/>
      <c r="F188" s="14"/>
      <c r="G188" s="14"/>
      <c r="H188" s="14"/>
      <c r="I188" s="14"/>
      <c r="J188" s="14"/>
      <c r="K188" s="14"/>
      <c r="L188" s="14"/>
      <c r="M188" s="13"/>
      <c r="Q188" s="1" t="s">
        <v>422</v>
      </c>
    </row>
    <row r="189" spans="1:17" ht="30" customHeight="1" x14ac:dyDescent="0.3">
      <c r="A189" s="13"/>
      <c r="B189" s="13"/>
      <c r="C189" s="13"/>
      <c r="D189" s="13"/>
      <c r="E189" s="14"/>
      <c r="F189" s="14"/>
      <c r="G189" s="14"/>
      <c r="H189" s="14"/>
      <c r="I189" s="14"/>
      <c r="J189" s="14"/>
      <c r="K189" s="14"/>
      <c r="L189" s="14"/>
      <c r="M189" s="13"/>
      <c r="Q189" s="1" t="s">
        <v>422</v>
      </c>
    </row>
    <row r="190" spans="1:17" ht="30" customHeight="1" x14ac:dyDescent="0.3">
      <c r="A190" s="13"/>
      <c r="B190" s="13"/>
      <c r="C190" s="13"/>
      <c r="D190" s="13"/>
      <c r="E190" s="14"/>
      <c r="F190" s="14"/>
      <c r="G190" s="14"/>
      <c r="H190" s="14"/>
      <c r="I190" s="14"/>
      <c r="J190" s="14"/>
      <c r="K190" s="14"/>
      <c r="L190" s="14"/>
      <c r="M190" s="13"/>
      <c r="Q190" s="1" t="s">
        <v>422</v>
      </c>
    </row>
    <row r="191" spans="1:17" ht="30" customHeight="1" x14ac:dyDescent="0.3">
      <c r="A191" s="13"/>
      <c r="B191" s="13"/>
      <c r="C191" s="13"/>
      <c r="D191" s="13"/>
      <c r="E191" s="14"/>
      <c r="F191" s="14"/>
      <c r="G191" s="14"/>
      <c r="H191" s="14"/>
      <c r="I191" s="14"/>
      <c r="J191" s="14"/>
      <c r="K191" s="14"/>
      <c r="L191" s="14"/>
      <c r="M191" s="13"/>
      <c r="Q191" s="1" t="s">
        <v>422</v>
      </c>
    </row>
    <row r="192" spans="1:17" ht="30" customHeight="1" x14ac:dyDescent="0.3">
      <c r="A192" s="13"/>
      <c r="B192" s="13"/>
      <c r="C192" s="13"/>
      <c r="D192" s="13"/>
      <c r="E192" s="14"/>
      <c r="F192" s="14"/>
      <c r="G192" s="14"/>
      <c r="H192" s="14"/>
      <c r="I192" s="14"/>
      <c r="J192" s="14"/>
      <c r="K192" s="14"/>
      <c r="L192" s="14"/>
      <c r="M192" s="13"/>
      <c r="Q192" s="1" t="s">
        <v>422</v>
      </c>
    </row>
    <row r="193" spans="1:48" ht="30" customHeight="1" x14ac:dyDescent="0.3">
      <c r="A193" s="13"/>
      <c r="B193" s="13"/>
      <c r="C193" s="13"/>
      <c r="D193" s="13"/>
      <c r="E193" s="14"/>
      <c r="F193" s="14"/>
      <c r="G193" s="14"/>
      <c r="H193" s="14"/>
      <c r="I193" s="14"/>
      <c r="J193" s="14"/>
      <c r="K193" s="14"/>
      <c r="L193" s="14"/>
      <c r="M193" s="13"/>
      <c r="Q193" s="1" t="s">
        <v>422</v>
      </c>
    </row>
    <row r="194" spans="1:48" ht="30" customHeight="1" x14ac:dyDescent="0.3">
      <c r="A194" s="13"/>
      <c r="B194" s="13"/>
      <c r="C194" s="13"/>
      <c r="D194" s="13"/>
      <c r="E194" s="14"/>
      <c r="F194" s="14"/>
      <c r="G194" s="14"/>
      <c r="H194" s="14"/>
      <c r="I194" s="14"/>
      <c r="J194" s="14"/>
      <c r="K194" s="14"/>
      <c r="L194" s="14"/>
      <c r="M194" s="13"/>
      <c r="Q194" s="1" t="s">
        <v>422</v>
      </c>
    </row>
    <row r="195" spans="1:48" ht="30" customHeight="1" x14ac:dyDescent="0.3">
      <c r="A195" s="12" t="s">
        <v>211</v>
      </c>
      <c r="B195" s="13"/>
      <c r="C195" s="13"/>
      <c r="D195" s="13"/>
      <c r="E195" s="14"/>
      <c r="F195" s="14"/>
      <c r="G195" s="14"/>
      <c r="H195" s="14"/>
      <c r="I195" s="14"/>
      <c r="J195" s="14"/>
      <c r="K195" s="14"/>
      <c r="L195" s="14"/>
      <c r="M195" s="13"/>
      <c r="N195" t="s">
        <v>212</v>
      </c>
    </row>
    <row r="196" spans="1:48" ht="30" customHeight="1" x14ac:dyDescent="0.3">
      <c r="A196" s="12" t="s">
        <v>424</v>
      </c>
      <c r="B196" s="12" t="s">
        <v>52</v>
      </c>
      <c r="C196" s="13"/>
      <c r="D196" s="13"/>
      <c r="E196" s="14"/>
      <c r="F196" s="14"/>
      <c r="G196" s="14"/>
      <c r="H196" s="14"/>
      <c r="I196" s="14"/>
      <c r="J196" s="14"/>
      <c r="K196" s="14"/>
      <c r="L196" s="14"/>
      <c r="M196" s="13"/>
      <c r="Q196" s="1" t="s">
        <v>425</v>
      </c>
    </row>
    <row r="197" spans="1:48" ht="30" customHeight="1" x14ac:dyDescent="0.3">
      <c r="A197" s="12" t="s">
        <v>140</v>
      </c>
      <c r="B197" s="12" t="s">
        <v>426</v>
      </c>
      <c r="C197" s="12" t="s">
        <v>62</v>
      </c>
      <c r="D197" s="13">
        <v>11</v>
      </c>
      <c r="E197" s="14"/>
      <c r="F197" s="14"/>
      <c r="G197" s="14"/>
      <c r="H197" s="14"/>
      <c r="I197" s="14"/>
      <c r="J197" s="14"/>
      <c r="K197" s="14"/>
      <c r="L197" s="14"/>
      <c r="M197" s="12" t="s">
        <v>427</v>
      </c>
      <c r="N197" s="1" t="s">
        <v>428</v>
      </c>
      <c r="O197" s="1" t="s">
        <v>52</v>
      </c>
      <c r="P197" s="1" t="s">
        <v>52</v>
      </c>
      <c r="Q197" s="1" t="s">
        <v>425</v>
      </c>
      <c r="R197" s="1" t="s">
        <v>65</v>
      </c>
      <c r="S197" s="1" t="s">
        <v>66</v>
      </c>
      <c r="T197" s="1" t="s">
        <v>66</v>
      </c>
      <c r="AR197" s="1" t="s">
        <v>52</v>
      </c>
      <c r="AS197" s="1" t="s">
        <v>52</v>
      </c>
      <c r="AU197" s="1" t="s">
        <v>429</v>
      </c>
      <c r="AV197">
        <v>776</v>
      </c>
    </row>
    <row r="198" spans="1:48" ht="30" customHeight="1" x14ac:dyDescent="0.3">
      <c r="A198" s="12" t="s">
        <v>140</v>
      </c>
      <c r="B198" s="12" t="s">
        <v>430</v>
      </c>
      <c r="C198" s="12" t="s">
        <v>62</v>
      </c>
      <c r="D198" s="13">
        <v>39</v>
      </c>
      <c r="E198" s="14"/>
      <c r="F198" s="14"/>
      <c r="G198" s="14"/>
      <c r="H198" s="14"/>
      <c r="I198" s="14"/>
      <c r="J198" s="14"/>
      <c r="K198" s="14"/>
      <c r="L198" s="14"/>
      <c r="M198" s="12" t="s">
        <v>431</v>
      </c>
      <c r="N198" s="1" t="s">
        <v>432</v>
      </c>
      <c r="O198" s="1" t="s">
        <v>52</v>
      </c>
      <c r="P198" s="1" t="s">
        <v>52</v>
      </c>
      <c r="Q198" s="1" t="s">
        <v>425</v>
      </c>
      <c r="R198" s="1" t="s">
        <v>65</v>
      </c>
      <c r="S198" s="1" t="s">
        <v>66</v>
      </c>
      <c r="T198" s="1" t="s">
        <v>66</v>
      </c>
      <c r="AR198" s="1" t="s">
        <v>52</v>
      </c>
      <c r="AS198" s="1" t="s">
        <v>52</v>
      </c>
      <c r="AU198" s="1" t="s">
        <v>433</v>
      </c>
      <c r="AV198">
        <v>777</v>
      </c>
    </row>
    <row r="199" spans="1:48" ht="30" customHeight="1" x14ac:dyDescent="0.3">
      <c r="A199" s="12" t="s">
        <v>434</v>
      </c>
      <c r="B199" s="12" t="s">
        <v>435</v>
      </c>
      <c r="C199" s="12" t="s">
        <v>62</v>
      </c>
      <c r="D199" s="13">
        <v>775</v>
      </c>
      <c r="E199" s="14"/>
      <c r="F199" s="14"/>
      <c r="G199" s="14"/>
      <c r="H199" s="14"/>
      <c r="I199" s="14"/>
      <c r="J199" s="14"/>
      <c r="K199" s="14"/>
      <c r="L199" s="14"/>
      <c r="M199" s="12" t="s">
        <v>436</v>
      </c>
      <c r="N199" s="1" t="s">
        <v>437</v>
      </c>
      <c r="O199" s="1" t="s">
        <v>52</v>
      </c>
      <c r="P199" s="1" t="s">
        <v>52</v>
      </c>
      <c r="Q199" s="1" t="s">
        <v>425</v>
      </c>
      <c r="R199" s="1" t="s">
        <v>65</v>
      </c>
      <c r="S199" s="1" t="s">
        <v>66</v>
      </c>
      <c r="T199" s="1" t="s">
        <v>66</v>
      </c>
      <c r="AR199" s="1" t="s">
        <v>52</v>
      </c>
      <c r="AS199" s="1" t="s">
        <v>52</v>
      </c>
      <c r="AU199" s="1" t="s">
        <v>438</v>
      </c>
      <c r="AV199">
        <v>779</v>
      </c>
    </row>
    <row r="200" spans="1:48" ht="30" customHeight="1" x14ac:dyDescent="0.3">
      <c r="A200" s="12" t="s">
        <v>172</v>
      </c>
      <c r="B200" s="12" t="s">
        <v>173</v>
      </c>
      <c r="C200" s="12" t="s">
        <v>83</v>
      </c>
      <c r="D200" s="13">
        <v>49</v>
      </c>
      <c r="E200" s="14"/>
      <c r="F200" s="14"/>
      <c r="G200" s="14"/>
      <c r="H200" s="14"/>
      <c r="I200" s="14"/>
      <c r="J200" s="14"/>
      <c r="K200" s="14"/>
      <c r="L200" s="14"/>
      <c r="M200" s="12" t="s">
        <v>235</v>
      </c>
      <c r="N200" s="1" t="s">
        <v>236</v>
      </c>
      <c r="O200" s="1" t="s">
        <v>52</v>
      </c>
      <c r="P200" s="1" t="s">
        <v>52</v>
      </c>
      <c r="Q200" s="1" t="s">
        <v>425</v>
      </c>
      <c r="R200" s="1" t="s">
        <v>65</v>
      </c>
      <c r="S200" s="1" t="s">
        <v>66</v>
      </c>
      <c r="T200" s="1" t="s">
        <v>66</v>
      </c>
      <c r="AR200" s="1" t="s">
        <v>52</v>
      </c>
      <c r="AS200" s="1" t="s">
        <v>52</v>
      </c>
      <c r="AU200" s="1" t="s">
        <v>439</v>
      </c>
      <c r="AV200">
        <v>742</v>
      </c>
    </row>
    <row r="201" spans="1:48" ht="30" customHeight="1" x14ac:dyDescent="0.3">
      <c r="A201" s="12" t="s">
        <v>215</v>
      </c>
      <c r="B201" s="12" t="s">
        <v>216</v>
      </c>
      <c r="C201" s="12" t="s">
        <v>83</v>
      </c>
      <c r="D201" s="13">
        <v>30</v>
      </c>
      <c r="E201" s="14"/>
      <c r="F201" s="14"/>
      <c r="G201" s="14"/>
      <c r="H201" s="14"/>
      <c r="I201" s="14"/>
      <c r="J201" s="14"/>
      <c r="K201" s="14"/>
      <c r="L201" s="14"/>
      <c r="M201" s="12" t="s">
        <v>238</v>
      </c>
      <c r="N201" s="1" t="s">
        <v>239</v>
      </c>
      <c r="O201" s="1" t="s">
        <v>52</v>
      </c>
      <c r="P201" s="1" t="s">
        <v>52</v>
      </c>
      <c r="Q201" s="1" t="s">
        <v>425</v>
      </c>
      <c r="R201" s="1" t="s">
        <v>65</v>
      </c>
      <c r="S201" s="1" t="s">
        <v>66</v>
      </c>
      <c r="T201" s="1" t="s">
        <v>66</v>
      </c>
      <c r="AR201" s="1" t="s">
        <v>52</v>
      </c>
      <c r="AS201" s="1" t="s">
        <v>52</v>
      </c>
      <c r="AU201" s="1" t="s">
        <v>440</v>
      </c>
      <c r="AV201">
        <v>743</v>
      </c>
    </row>
    <row r="202" spans="1:48" ht="30" customHeight="1" x14ac:dyDescent="0.3">
      <c r="A202" s="12" t="s">
        <v>441</v>
      </c>
      <c r="B202" s="12" t="s">
        <v>442</v>
      </c>
      <c r="C202" s="12" t="s">
        <v>443</v>
      </c>
      <c r="D202" s="13">
        <v>1</v>
      </c>
      <c r="E202" s="14"/>
      <c r="F202" s="14"/>
      <c r="G202" s="14"/>
      <c r="H202" s="14"/>
      <c r="I202" s="14"/>
      <c r="J202" s="14"/>
      <c r="K202" s="14"/>
      <c r="L202" s="14"/>
      <c r="M202" s="12" t="s">
        <v>444</v>
      </c>
      <c r="N202" s="1" t="s">
        <v>445</v>
      </c>
      <c r="O202" s="1" t="s">
        <v>52</v>
      </c>
      <c r="P202" s="1" t="s">
        <v>52</v>
      </c>
      <c r="Q202" s="1" t="s">
        <v>425</v>
      </c>
      <c r="R202" s="1" t="s">
        <v>65</v>
      </c>
      <c r="S202" s="1" t="s">
        <v>66</v>
      </c>
      <c r="T202" s="1" t="s">
        <v>66</v>
      </c>
      <c r="AR202" s="1" t="s">
        <v>52</v>
      </c>
      <c r="AS202" s="1" t="s">
        <v>52</v>
      </c>
      <c r="AU202" s="1" t="s">
        <v>446</v>
      </c>
      <c r="AV202">
        <v>781</v>
      </c>
    </row>
    <row r="203" spans="1:48" ht="30" customHeight="1" x14ac:dyDescent="0.3">
      <c r="A203" s="12" t="s">
        <v>447</v>
      </c>
      <c r="B203" s="12" t="s">
        <v>448</v>
      </c>
      <c r="C203" s="12" t="s">
        <v>443</v>
      </c>
      <c r="D203" s="13">
        <v>1</v>
      </c>
      <c r="E203" s="14"/>
      <c r="F203" s="14"/>
      <c r="G203" s="14"/>
      <c r="H203" s="14"/>
      <c r="I203" s="14"/>
      <c r="J203" s="14"/>
      <c r="K203" s="14"/>
      <c r="L203" s="14"/>
      <c r="M203" s="12" t="s">
        <v>449</v>
      </c>
      <c r="N203" s="1" t="s">
        <v>450</v>
      </c>
      <c r="O203" s="1" t="s">
        <v>52</v>
      </c>
      <c r="P203" s="1" t="s">
        <v>52</v>
      </c>
      <c r="Q203" s="1" t="s">
        <v>425</v>
      </c>
      <c r="R203" s="1" t="s">
        <v>65</v>
      </c>
      <c r="S203" s="1" t="s">
        <v>66</v>
      </c>
      <c r="T203" s="1" t="s">
        <v>66</v>
      </c>
      <c r="AR203" s="1" t="s">
        <v>52</v>
      </c>
      <c r="AS203" s="1" t="s">
        <v>52</v>
      </c>
      <c r="AU203" s="1" t="s">
        <v>451</v>
      </c>
      <c r="AV203">
        <v>782</v>
      </c>
    </row>
    <row r="204" spans="1:48" ht="30" customHeight="1" x14ac:dyDescent="0.3">
      <c r="A204" s="12" t="s">
        <v>452</v>
      </c>
      <c r="B204" s="12" t="s">
        <v>453</v>
      </c>
      <c r="C204" s="12" t="s">
        <v>443</v>
      </c>
      <c r="D204" s="13">
        <v>1</v>
      </c>
      <c r="E204" s="14"/>
      <c r="F204" s="14"/>
      <c r="G204" s="14"/>
      <c r="H204" s="14"/>
      <c r="I204" s="14"/>
      <c r="J204" s="14"/>
      <c r="K204" s="14"/>
      <c r="L204" s="14"/>
      <c r="M204" s="12" t="s">
        <v>454</v>
      </c>
      <c r="N204" s="1" t="s">
        <v>455</v>
      </c>
      <c r="O204" s="1" t="s">
        <v>52</v>
      </c>
      <c r="P204" s="1" t="s">
        <v>52</v>
      </c>
      <c r="Q204" s="1" t="s">
        <v>425</v>
      </c>
      <c r="R204" s="1" t="s">
        <v>65</v>
      </c>
      <c r="S204" s="1" t="s">
        <v>66</v>
      </c>
      <c r="T204" s="1" t="s">
        <v>66</v>
      </c>
      <c r="AR204" s="1" t="s">
        <v>52</v>
      </c>
      <c r="AS204" s="1" t="s">
        <v>52</v>
      </c>
      <c r="AU204" s="1" t="s">
        <v>456</v>
      </c>
      <c r="AV204">
        <v>783</v>
      </c>
    </row>
    <row r="205" spans="1:48" ht="30" customHeight="1" x14ac:dyDescent="0.3">
      <c r="A205" s="13"/>
      <c r="B205" s="13"/>
      <c r="C205" s="13"/>
      <c r="D205" s="13"/>
      <c r="E205" s="14"/>
      <c r="F205" s="14"/>
      <c r="G205" s="14"/>
      <c r="H205" s="14"/>
      <c r="I205" s="14"/>
      <c r="J205" s="14"/>
      <c r="K205" s="14"/>
      <c r="L205" s="14"/>
      <c r="M205" s="13"/>
      <c r="Q205" s="1" t="s">
        <v>425</v>
      </c>
    </row>
    <row r="206" spans="1:48" ht="30" customHeight="1" x14ac:dyDescent="0.3">
      <c r="A206" s="13"/>
      <c r="B206" s="13"/>
      <c r="C206" s="13"/>
      <c r="D206" s="13"/>
      <c r="E206" s="14"/>
      <c r="F206" s="14"/>
      <c r="G206" s="14"/>
      <c r="H206" s="14"/>
      <c r="I206" s="14"/>
      <c r="J206" s="14"/>
      <c r="K206" s="14"/>
      <c r="L206" s="14"/>
      <c r="M206" s="13"/>
      <c r="Q206" s="1" t="s">
        <v>425</v>
      </c>
    </row>
    <row r="207" spans="1:48" ht="30" customHeight="1" x14ac:dyDescent="0.3">
      <c r="A207" s="13"/>
      <c r="B207" s="13"/>
      <c r="C207" s="13"/>
      <c r="D207" s="13"/>
      <c r="E207" s="14"/>
      <c r="F207" s="14"/>
      <c r="G207" s="14"/>
      <c r="H207" s="14"/>
      <c r="I207" s="14"/>
      <c r="J207" s="14"/>
      <c r="K207" s="14"/>
      <c r="L207" s="14"/>
      <c r="M207" s="13"/>
      <c r="Q207" s="1" t="s">
        <v>425</v>
      </c>
    </row>
    <row r="208" spans="1:48" ht="30" customHeight="1" x14ac:dyDescent="0.3">
      <c r="A208" s="13"/>
      <c r="B208" s="13"/>
      <c r="C208" s="13"/>
      <c r="D208" s="13"/>
      <c r="E208" s="14"/>
      <c r="F208" s="14"/>
      <c r="G208" s="14"/>
      <c r="H208" s="14"/>
      <c r="I208" s="14"/>
      <c r="J208" s="14"/>
      <c r="K208" s="14"/>
      <c r="L208" s="14"/>
      <c r="M208" s="13"/>
      <c r="Q208" s="1" t="s">
        <v>425</v>
      </c>
    </row>
    <row r="209" spans="1:17" ht="30" customHeight="1" x14ac:dyDescent="0.3">
      <c r="A209" s="13"/>
      <c r="B209" s="13"/>
      <c r="C209" s="13"/>
      <c r="D209" s="13"/>
      <c r="E209" s="14"/>
      <c r="F209" s="14"/>
      <c r="G209" s="14"/>
      <c r="H209" s="14"/>
      <c r="I209" s="14"/>
      <c r="J209" s="14"/>
      <c r="K209" s="14"/>
      <c r="L209" s="14"/>
      <c r="M209" s="13"/>
      <c r="Q209" s="1" t="s">
        <v>425</v>
      </c>
    </row>
    <row r="210" spans="1:17" ht="30" customHeight="1" x14ac:dyDescent="0.3">
      <c r="A210" s="13"/>
      <c r="B210" s="13"/>
      <c r="C210" s="13"/>
      <c r="D210" s="13"/>
      <c r="E210" s="14"/>
      <c r="F210" s="14"/>
      <c r="G210" s="14"/>
      <c r="H210" s="14"/>
      <c r="I210" s="14"/>
      <c r="J210" s="14"/>
      <c r="K210" s="14"/>
      <c r="L210" s="14"/>
      <c r="M210" s="13"/>
      <c r="Q210" s="1" t="s">
        <v>425</v>
      </c>
    </row>
    <row r="211" spans="1:17" ht="30" customHeight="1" x14ac:dyDescent="0.3">
      <c r="A211" s="13"/>
      <c r="B211" s="13"/>
      <c r="C211" s="13"/>
      <c r="D211" s="13"/>
      <c r="E211" s="14"/>
      <c r="F211" s="14"/>
      <c r="G211" s="14"/>
      <c r="H211" s="14"/>
      <c r="I211" s="14"/>
      <c r="J211" s="14"/>
      <c r="K211" s="14"/>
      <c r="L211" s="14"/>
      <c r="M211" s="13"/>
      <c r="Q211" s="1" t="s">
        <v>425</v>
      </c>
    </row>
    <row r="212" spans="1:17" ht="30" customHeight="1" x14ac:dyDescent="0.3">
      <c r="A212" s="13"/>
      <c r="B212" s="13"/>
      <c r="C212" s="13"/>
      <c r="D212" s="13"/>
      <c r="E212" s="14"/>
      <c r="F212" s="14"/>
      <c r="G212" s="14"/>
      <c r="H212" s="14"/>
      <c r="I212" s="14"/>
      <c r="J212" s="14"/>
      <c r="K212" s="14"/>
      <c r="L212" s="14"/>
      <c r="M212" s="13"/>
      <c r="Q212" s="1" t="s">
        <v>425</v>
      </c>
    </row>
    <row r="213" spans="1:17" ht="30" customHeight="1" x14ac:dyDescent="0.3">
      <c r="A213" s="13"/>
      <c r="B213" s="13"/>
      <c r="C213" s="13"/>
      <c r="D213" s="13"/>
      <c r="E213" s="14"/>
      <c r="F213" s="14"/>
      <c r="G213" s="14"/>
      <c r="H213" s="14"/>
      <c r="I213" s="14"/>
      <c r="J213" s="14"/>
      <c r="K213" s="14"/>
      <c r="L213" s="14"/>
      <c r="M213" s="13"/>
      <c r="Q213" s="1" t="s">
        <v>425</v>
      </c>
    </row>
    <row r="214" spans="1:17" ht="30" customHeight="1" x14ac:dyDescent="0.3">
      <c r="A214" s="13"/>
      <c r="B214" s="13"/>
      <c r="C214" s="13"/>
      <c r="D214" s="13"/>
      <c r="E214" s="14"/>
      <c r="F214" s="14"/>
      <c r="G214" s="14"/>
      <c r="H214" s="14"/>
      <c r="I214" s="14"/>
      <c r="J214" s="14"/>
      <c r="K214" s="14"/>
      <c r="L214" s="14"/>
      <c r="M214" s="13"/>
      <c r="Q214" s="1" t="s">
        <v>425</v>
      </c>
    </row>
    <row r="215" spans="1:17" ht="30" customHeight="1" x14ac:dyDescent="0.3">
      <c r="A215" s="13"/>
      <c r="B215" s="13"/>
      <c r="C215" s="13"/>
      <c r="D215" s="13"/>
      <c r="E215" s="14"/>
      <c r="F215" s="14"/>
      <c r="G215" s="14"/>
      <c r="H215" s="14"/>
      <c r="I215" s="14"/>
      <c r="J215" s="14"/>
      <c r="K215" s="14"/>
      <c r="L215" s="14"/>
      <c r="M215" s="13"/>
      <c r="Q215" s="1" t="s">
        <v>425</v>
      </c>
    </row>
    <row r="216" spans="1:17" ht="30" customHeight="1" x14ac:dyDescent="0.3">
      <c r="A216" s="13"/>
      <c r="B216" s="13"/>
      <c r="C216" s="13"/>
      <c r="D216" s="13"/>
      <c r="E216" s="14"/>
      <c r="F216" s="14"/>
      <c r="G216" s="14"/>
      <c r="H216" s="14"/>
      <c r="I216" s="14"/>
      <c r="J216" s="14"/>
      <c r="K216" s="14"/>
      <c r="L216" s="14"/>
      <c r="M216" s="13"/>
      <c r="Q216" s="1" t="s">
        <v>425</v>
      </c>
    </row>
    <row r="217" spans="1:17" ht="30" customHeight="1" x14ac:dyDescent="0.3">
      <c r="A217" s="13"/>
      <c r="B217" s="13"/>
      <c r="C217" s="13"/>
      <c r="D217" s="13"/>
      <c r="E217" s="14"/>
      <c r="F217" s="14"/>
      <c r="G217" s="14"/>
      <c r="H217" s="14"/>
      <c r="I217" s="14"/>
      <c r="J217" s="14"/>
      <c r="K217" s="14"/>
      <c r="L217" s="14"/>
      <c r="M217" s="13"/>
      <c r="Q217" s="1" t="s">
        <v>425</v>
      </c>
    </row>
    <row r="218" spans="1:17" ht="30" customHeight="1" x14ac:dyDescent="0.3">
      <c r="A218" s="13"/>
      <c r="B218" s="13"/>
      <c r="C218" s="13"/>
      <c r="D218" s="13"/>
      <c r="E218" s="14"/>
      <c r="F218" s="14"/>
      <c r="G218" s="14"/>
      <c r="H218" s="14"/>
      <c r="I218" s="14"/>
      <c r="J218" s="14"/>
      <c r="K218" s="14"/>
      <c r="L218" s="14"/>
      <c r="M218" s="13"/>
      <c r="Q218" s="1" t="s">
        <v>425</v>
      </c>
    </row>
    <row r="219" spans="1:17" ht="30" customHeight="1" x14ac:dyDescent="0.3">
      <c r="A219" s="12" t="s">
        <v>211</v>
      </c>
      <c r="B219" s="13"/>
      <c r="C219" s="13"/>
      <c r="D219" s="13"/>
      <c r="E219" s="14"/>
      <c r="F219" s="14"/>
      <c r="G219" s="14"/>
      <c r="H219" s="14"/>
      <c r="I219" s="14"/>
      <c r="J219" s="14"/>
      <c r="K219" s="14"/>
      <c r="L219" s="14"/>
      <c r="M219" s="13"/>
      <c r="N219" t="s">
        <v>212</v>
      </c>
    </row>
  </sheetData>
  <mergeCells count="44">
    <mergeCell ref="P2:P3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AB2:AB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N2:AN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U2:AU3"/>
    <mergeCell ref="AV2:AV3"/>
    <mergeCell ref="AO2:AO3"/>
    <mergeCell ref="AP2:AP3"/>
    <mergeCell ref="AQ2:AQ3"/>
    <mergeCell ref="AR2:AR3"/>
    <mergeCell ref="AS2:AS3"/>
    <mergeCell ref="AT2:AT3"/>
  </mergeCells>
  <phoneticPr fontId="1" type="noConversion"/>
  <pageMargins left="0.78740157480314965" right="0" top="0.39370078740157483" bottom="0.39370078740157483" header="0" footer="0"/>
  <pageSetup paperSize="9" scale="64" fitToHeight="0" orientation="landscape" r:id="rId1"/>
  <headerFooter>
    <oddFooter>&amp;C&amp;N페이지 중&amp;P페이지</oddFooter>
  </headerFooter>
  <rowBreaks count="6" manualBreakCount="6">
    <brk id="51" max="16383" man="1"/>
    <brk id="75" max="16383" man="1"/>
    <brk id="99" max="16383" man="1"/>
    <brk id="171" max="16383" man="1"/>
    <brk id="195" max="16383" man="1"/>
    <brk id="2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8"/>
  <sheetViews>
    <sheetView workbookViewId="0"/>
  </sheetViews>
  <sheetFormatPr defaultRowHeight="16.5" x14ac:dyDescent="0.3"/>
  <cols>
    <col min="1" max="1" width="60.625" customWidth="1"/>
    <col min="3" max="3" width="15.625" customWidth="1"/>
    <col min="4" max="4" width="24.625" hidden="1" customWidth="1"/>
  </cols>
  <sheetData>
    <row r="1" spans="1:4" x14ac:dyDescent="0.3">
      <c r="A1" t="s">
        <v>457</v>
      </c>
      <c r="B1" t="s">
        <v>547</v>
      </c>
      <c r="C1" t="s">
        <v>548</v>
      </c>
      <c r="D1" t="s">
        <v>549</v>
      </c>
    </row>
    <row r="2" spans="1:4" x14ac:dyDescent="0.3">
      <c r="A2" s="1" t="s">
        <v>550</v>
      </c>
      <c r="B2">
        <v>100</v>
      </c>
      <c r="D2" s="1" t="s">
        <v>64</v>
      </c>
    </row>
    <row r="3" spans="1:4" x14ac:dyDescent="0.3">
      <c r="A3" t="s">
        <v>551</v>
      </c>
      <c r="C3">
        <v>2</v>
      </c>
      <c r="D3" s="1" t="s">
        <v>458</v>
      </c>
    </row>
    <row r="4" spans="1:4" x14ac:dyDescent="0.3">
      <c r="A4" s="1" t="s">
        <v>552</v>
      </c>
      <c r="B4">
        <v>100</v>
      </c>
      <c r="D4" s="1" t="s">
        <v>70</v>
      </c>
    </row>
    <row r="5" spans="1:4" x14ac:dyDescent="0.3">
      <c r="A5" t="s">
        <v>551</v>
      </c>
      <c r="C5">
        <v>2</v>
      </c>
      <c r="D5" s="1" t="s">
        <v>459</v>
      </c>
    </row>
    <row r="6" spans="1:4" x14ac:dyDescent="0.3">
      <c r="A6" s="1" t="s">
        <v>553</v>
      </c>
      <c r="B6">
        <v>100</v>
      </c>
      <c r="D6" s="1" t="s">
        <v>74</v>
      </c>
    </row>
    <row r="7" spans="1:4" x14ac:dyDescent="0.3">
      <c r="A7" t="s">
        <v>551</v>
      </c>
      <c r="C7">
        <v>2</v>
      </c>
      <c r="D7" s="1" t="s">
        <v>460</v>
      </c>
    </row>
    <row r="8" spans="1:4" x14ac:dyDescent="0.3">
      <c r="A8" s="1" t="s">
        <v>554</v>
      </c>
      <c r="B8">
        <v>100</v>
      </c>
      <c r="D8" s="1" t="s">
        <v>79</v>
      </c>
    </row>
    <row r="9" spans="1:4" x14ac:dyDescent="0.3">
      <c r="A9" t="s">
        <v>551</v>
      </c>
      <c r="C9">
        <v>4</v>
      </c>
      <c r="D9" s="1" t="s">
        <v>461</v>
      </c>
    </row>
    <row r="10" spans="1:4" x14ac:dyDescent="0.3">
      <c r="A10" s="1" t="s">
        <v>555</v>
      </c>
      <c r="B10">
        <v>100</v>
      </c>
      <c r="D10" s="1" t="s">
        <v>119</v>
      </c>
    </row>
    <row r="11" spans="1:4" x14ac:dyDescent="0.3">
      <c r="A11" t="s">
        <v>551</v>
      </c>
      <c r="C11">
        <v>2</v>
      </c>
      <c r="D11" s="1" t="s">
        <v>462</v>
      </c>
    </row>
    <row r="12" spans="1:4" x14ac:dyDescent="0.3">
      <c r="A12" s="1" t="s">
        <v>556</v>
      </c>
      <c r="B12">
        <v>100</v>
      </c>
      <c r="D12" s="1" t="s">
        <v>128</v>
      </c>
    </row>
    <row r="13" spans="1:4" x14ac:dyDescent="0.3">
      <c r="A13" t="s">
        <v>551</v>
      </c>
      <c r="C13">
        <v>3</v>
      </c>
      <c r="D13" s="1" t="s">
        <v>463</v>
      </c>
    </row>
    <row r="14" spans="1:4" x14ac:dyDescent="0.3">
      <c r="A14" s="1" t="s">
        <v>557</v>
      </c>
      <c r="B14">
        <v>100</v>
      </c>
      <c r="D14" s="1" t="s">
        <v>133</v>
      </c>
    </row>
    <row r="15" spans="1:4" x14ac:dyDescent="0.3">
      <c r="A15" t="s">
        <v>551</v>
      </c>
      <c r="C15">
        <v>3</v>
      </c>
      <c r="D15" s="1" t="s">
        <v>464</v>
      </c>
    </row>
    <row r="16" spans="1:4" x14ac:dyDescent="0.3">
      <c r="A16" s="1" t="s">
        <v>558</v>
      </c>
      <c r="B16">
        <v>100</v>
      </c>
      <c r="D16" s="1" t="s">
        <v>138</v>
      </c>
    </row>
    <row r="17" spans="1:4" x14ac:dyDescent="0.3">
      <c r="A17" t="s">
        <v>551</v>
      </c>
      <c r="C17">
        <v>5</v>
      </c>
      <c r="D17" s="1" t="s">
        <v>465</v>
      </c>
    </row>
    <row r="18" spans="1:4" x14ac:dyDescent="0.3">
      <c r="A18" s="1" t="s">
        <v>559</v>
      </c>
      <c r="B18">
        <v>100</v>
      </c>
      <c r="D18" s="1" t="s">
        <v>143</v>
      </c>
    </row>
    <row r="19" spans="1:4" x14ac:dyDescent="0.3">
      <c r="A19" t="s">
        <v>551</v>
      </c>
      <c r="C19">
        <v>3</v>
      </c>
      <c r="D19" s="1" t="s">
        <v>466</v>
      </c>
    </row>
    <row r="20" spans="1:4" x14ac:dyDescent="0.3">
      <c r="A20" s="1" t="s">
        <v>560</v>
      </c>
      <c r="B20">
        <v>100</v>
      </c>
      <c r="D20" s="1" t="s">
        <v>147</v>
      </c>
    </row>
    <row r="21" spans="1:4" x14ac:dyDescent="0.3">
      <c r="A21" t="s">
        <v>551</v>
      </c>
      <c r="C21">
        <v>4</v>
      </c>
      <c r="D21" s="1" t="s">
        <v>467</v>
      </c>
    </row>
    <row r="22" spans="1:4" x14ac:dyDescent="0.3">
      <c r="A22" s="1" t="s">
        <v>561</v>
      </c>
      <c r="B22">
        <v>100</v>
      </c>
      <c r="D22" s="1" t="s">
        <v>152</v>
      </c>
    </row>
    <row r="23" spans="1:4" x14ac:dyDescent="0.3">
      <c r="A23" t="s">
        <v>562</v>
      </c>
      <c r="C23">
        <v>4</v>
      </c>
      <c r="D23" s="1" t="s">
        <v>468</v>
      </c>
    </row>
    <row r="24" spans="1:4" x14ac:dyDescent="0.3">
      <c r="A24" t="s">
        <v>563</v>
      </c>
      <c r="C24">
        <v>4</v>
      </c>
      <c r="D24" s="1" t="s">
        <v>469</v>
      </c>
    </row>
    <row r="25" spans="1:4" x14ac:dyDescent="0.3">
      <c r="A25" s="1" t="s">
        <v>564</v>
      </c>
      <c r="B25">
        <v>100</v>
      </c>
      <c r="D25" s="1" t="s">
        <v>157</v>
      </c>
    </row>
    <row r="26" spans="1:4" x14ac:dyDescent="0.3">
      <c r="A26" t="s">
        <v>565</v>
      </c>
      <c r="C26">
        <v>3</v>
      </c>
      <c r="D26" s="1" t="s">
        <v>470</v>
      </c>
    </row>
    <row r="27" spans="1:4" x14ac:dyDescent="0.3">
      <c r="A27" s="1" t="s">
        <v>566</v>
      </c>
      <c r="B27">
        <v>100</v>
      </c>
      <c r="D27" s="1" t="s">
        <v>161</v>
      </c>
    </row>
    <row r="28" spans="1:4" x14ac:dyDescent="0.3">
      <c r="A28" t="s">
        <v>565</v>
      </c>
      <c r="C28">
        <v>3</v>
      </c>
      <c r="D28" s="1" t="s">
        <v>471</v>
      </c>
    </row>
    <row r="29" spans="1:4" x14ac:dyDescent="0.3">
      <c r="A29" s="1" t="s">
        <v>567</v>
      </c>
      <c r="B29">
        <v>100</v>
      </c>
      <c r="D29" s="1" t="s">
        <v>165</v>
      </c>
    </row>
    <row r="30" spans="1:4" x14ac:dyDescent="0.3">
      <c r="A30" t="s">
        <v>565</v>
      </c>
      <c r="C30">
        <v>4</v>
      </c>
      <c r="D30" s="1" t="s">
        <v>472</v>
      </c>
    </row>
    <row r="31" spans="1:4" x14ac:dyDescent="0.3">
      <c r="A31" s="1" t="s">
        <v>568</v>
      </c>
      <c r="B31">
        <v>100</v>
      </c>
      <c r="D31" s="1" t="s">
        <v>170</v>
      </c>
    </row>
    <row r="32" spans="1:4" x14ac:dyDescent="0.3">
      <c r="A32" t="s">
        <v>569</v>
      </c>
      <c r="C32">
        <v>2</v>
      </c>
      <c r="D32" s="1" t="s">
        <v>473</v>
      </c>
    </row>
    <row r="33" spans="1:4" x14ac:dyDescent="0.3">
      <c r="A33" s="1" t="s">
        <v>570</v>
      </c>
      <c r="B33">
        <v>100</v>
      </c>
      <c r="D33" s="1" t="s">
        <v>175</v>
      </c>
    </row>
    <row r="34" spans="1:4" x14ac:dyDescent="0.3">
      <c r="A34" t="s">
        <v>551</v>
      </c>
      <c r="C34">
        <v>3</v>
      </c>
      <c r="D34" s="1" t="s">
        <v>474</v>
      </c>
    </row>
    <row r="35" spans="1:4" x14ac:dyDescent="0.3">
      <c r="A35" s="1" t="s">
        <v>571</v>
      </c>
      <c r="B35">
        <v>100</v>
      </c>
      <c r="D35" s="1" t="s">
        <v>180</v>
      </c>
    </row>
    <row r="36" spans="1:4" x14ac:dyDescent="0.3">
      <c r="A36" t="s">
        <v>551</v>
      </c>
      <c r="C36">
        <v>3</v>
      </c>
      <c r="D36" s="1" t="s">
        <v>475</v>
      </c>
    </row>
    <row r="37" spans="1:4" x14ac:dyDescent="0.3">
      <c r="A37" s="1" t="s">
        <v>572</v>
      </c>
      <c r="B37">
        <v>100</v>
      </c>
      <c r="D37" s="1" t="s">
        <v>186</v>
      </c>
    </row>
    <row r="38" spans="1:4" x14ac:dyDescent="0.3">
      <c r="A38" t="s">
        <v>551</v>
      </c>
      <c r="C38">
        <v>2</v>
      </c>
      <c r="D38" s="1" t="s">
        <v>476</v>
      </c>
    </row>
    <row r="39" spans="1:4" x14ac:dyDescent="0.3">
      <c r="A39" s="1" t="s">
        <v>573</v>
      </c>
      <c r="B39">
        <v>100</v>
      </c>
      <c r="D39" s="1" t="s">
        <v>190</v>
      </c>
    </row>
    <row r="40" spans="1:4" x14ac:dyDescent="0.3">
      <c r="A40" t="s">
        <v>551</v>
      </c>
      <c r="C40">
        <v>2</v>
      </c>
      <c r="D40" s="1" t="s">
        <v>477</v>
      </c>
    </row>
    <row r="41" spans="1:4" x14ac:dyDescent="0.3">
      <c r="A41" s="1" t="s">
        <v>574</v>
      </c>
      <c r="B41">
        <v>100</v>
      </c>
      <c r="D41" s="1" t="s">
        <v>194</v>
      </c>
    </row>
    <row r="42" spans="1:4" x14ac:dyDescent="0.3">
      <c r="A42" t="s">
        <v>551</v>
      </c>
      <c r="C42">
        <v>2</v>
      </c>
      <c r="D42" s="1" t="s">
        <v>478</v>
      </c>
    </row>
    <row r="43" spans="1:4" x14ac:dyDescent="0.3">
      <c r="A43" s="1" t="s">
        <v>575</v>
      </c>
      <c r="B43">
        <v>100</v>
      </c>
      <c r="D43" s="1" t="s">
        <v>198</v>
      </c>
    </row>
    <row r="44" spans="1:4" x14ac:dyDescent="0.3">
      <c r="A44" t="s">
        <v>551</v>
      </c>
      <c r="C44">
        <v>2</v>
      </c>
      <c r="D44" s="1" t="s">
        <v>479</v>
      </c>
    </row>
    <row r="45" spans="1:4" x14ac:dyDescent="0.3">
      <c r="A45" s="1" t="s">
        <v>576</v>
      </c>
      <c r="B45">
        <v>100</v>
      </c>
      <c r="D45" s="1" t="s">
        <v>201</v>
      </c>
    </row>
    <row r="46" spans="1:4" x14ac:dyDescent="0.3">
      <c r="A46" t="s">
        <v>551</v>
      </c>
      <c r="C46">
        <v>2</v>
      </c>
      <c r="D46" s="1" t="s">
        <v>480</v>
      </c>
    </row>
    <row r="47" spans="1:4" x14ac:dyDescent="0.3">
      <c r="A47" s="1" t="s">
        <v>577</v>
      </c>
      <c r="B47">
        <v>100</v>
      </c>
      <c r="D47" s="1" t="s">
        <v>204</v>
      </c>
    </row>
    <row r="48" spans="1:4" x14ac:dyDescent="0.3">
      <c r="A48" t="s">
        <v>551</v>
      </c>
      <c r="C48">
        <v>2</v>
      </c>
      <c r="D48" s="1" t="s">
        <v>481</v>
      </c>
    </row>
    <row r="49" spans="1:4" x14ac:dyDescent="0.3">
      <c r="A49" s="1" t="s">
        <v>578</v>
      </c>
      <c r="B49">
        <v>100</v>
      </c>
      <c r="D49" s="1" t="s">
        <v>209</v>
      </c>
    </row>
    <row r="50" spans="1:4" x14ac:dyDescent="0.3">
      <c r="A50" t="s">
        <v>579</v>
      </c>
      <c r="C50">
        <v>2</v>
      </c>
      <c r="D50" s="1" t="s">
        <v>482</v>
      </c>
    </row>
    <row r="51" spans="1:4" x14ac:dyDescent="0.3">
      <c r="A51" t="s">
        <v>580</v>
      </c>
      <c r="C51">
        <v>2</v>
      </c>
      <c r="D51" s="1" t="s">
        <v>483</v>
      </c>
    </row>
    <row r="52" spans="1:4" x14ac:dyDescent="0.3">
      <c r="A52" t="s">
        <v>581</v>
      </c>
      <c r="C52">
        <v>2</v>
      </c>
      <c r="D52" s="1" t="s">
        <v>484</v>
      </c>
    </row>
    <row r="53" spans="1:4" x14ac:dyDescent="0.3">
      <c r="A53" t="s">
        <v>582</v>
      </c>
      <c r="C53">
        <v>2</v>
      </c>
      <c r="D53" s="1" t="s">
        <v>485</v>
      </c>
    </row>
    <row r="54" spans="1:4" x14ac:dyDescent="0.3">
      <c r="A54" s="1" t="s">
        <v>583</v>
      </c>
      <c r="B54">
        <v>100</v>
      </c>
      <c r="D54" s="1" t="s">
        <v>218</v>
      </c>
    </row>
    <row r="55" spans="1:4" x14ac:dyDescent="0.3">
      <c r="A55" t="s">
        <v>551</v>
      </c>
      <c r="C55">
        <v>3</v>
      </c>
      <c r="D55" s="1" t="s">
        <v>486</v>
      </c>
    </row>
    <row r="56" spans="1:4" x14ac:dyDescent="0.3">
      <c r="A56" s="1" t="s">
        <v>584</v>
      </c>
      <c r="B56">
        <v>100</v>
      </c>
      <c r="D56" s="1" t="s">
        <v>226</v>
      </c>
    </row>
    <row r="57" spans="1:4" x14ac:dyDescent="0.3">
      <c r="A57" t="s">
        <v>565</v>
      </c>
      <c r="C57">
        <v>4</v>
      </c>
      <c r="D57" s="1" t="s">
        <v>487</v>
      </c>
    </row>
    <row r="58" spans="1:4" x14ac:dyDescent="0.3">
      <c r="A58" s="1" t="s">
        <v>585</v>
      </c>
      <c r="B58">
        <v>100</v>
      </c>
      <c r="D58" s="1" t="s">
        <v>230</v>
      </c>
    </row>
    <row r="59" spans="1:4" x14ac:dyDescent="0.3">
      <c r="A59" t="s">
        <v>565</v>
      </c>
      <c r="C59">
        <v>5</v>
      </c>
      <c r="D59" s="1" t="s">
        <v>488</v>
      </c>
    </row>
    <row r="60" spans="1:4" x14ac:dyDescent="0.3">
      <c r="A60" s="1" t="s">
        <v>586</v>
      </c>
      <c r="B60">
        <v>100</v>
      </c>
      <c r="D60" s="1" t="s">
        <v>233</v>
      </c>
    </row>
    <row r="61" spans="1:4" x14ac:dyDescent="0.3">
      <c r="A61" t="s">
        <v>565</v>
      </c>
      <c r="C61">
        <v>5</v>
      </c>
      <c r="D61" s="1" t="s">
        <v>489</v>
      </c>
    </row>
    <row r="62" spans="1:4" x14ac:dyDescent="0.3">
      <c r="A62" s="1" t="s">
        <v>587</v>
      </c>
      <c r="B62">
        <v>100</v>
      </c>
      <c r="D62" s="1" t="s">
        <v>236</v>
      </c>
    </row>
    <row r="63" spans="1:4" x14ac:dyDescent="0.3">
      <c r="A63" t="s">
        <v>551</v>
      </c>
      <c r="C63">
        <v>4</v>
      </c>
      <c r="D63" s="1" t="s">
        <v>490</v>
      </c>
    </row>
    <row r="64" spans="1:4" x14ac:dyDescent="0.3">
      <c r="A64" s="1" t="s">
        <v>588</v>
      </c>
      <c r="B64">
        <v>100</v>
      </c>
      <c r="D64" s="1" t="s">
        <v>239</v>
      </c>
    </row>
    <row r="65" spans="1:4" x14ac:dyDescent="0.3">
      <c r="A65" t="s">
        <v>551</v>
      </c>
      <c r="C65">
        <v>3</v>
      </c>
      <c r="D65" s="1" t="s">
        <v>491</v>
      </c>
    </row>
    <row r="66" spans="1:4" x14ac:dyDescent="0.3">
      <c r="A66" s="1" t="s">
        <v>589</v>
      </c>
      <c r="B66">
        <v>100</v>
      </c>
      <c r="D66" s="1" t="s">
        <v>251</v>
      </c>
    </row>
    <row r="67" spans="1:4" x14ac:dyDescent="0.3">
      <c r="A67" t="s">
        <v>551</v>
      </c>
      <c r="C67">
        <v>2</v>
      </c>
      <c r="D67" s="1" t="s">
        <v>492</v>
      </c>
    </row>
    <row r="68" spans="1:4" x14ac:dyDescent="0.3">
      <c r="A68" s="1" t="s">
        <v>590</v>
      </c>
      <c r="B68">
        <v>100</v>
      </c>
      <c r="D68" s="1" t="s">
        <v>255</v>
      </c>
    </row>
    <row r="69" spans="1:4" x14ac:dyDescent="0.3">
      <c r="A69" t="s">
        <v>551</v>
      </c>
      <c r="C69">
        <v>3</v>
      </c>
      <c r="D69" s="1" t="s">
        <v>493</v>
      </c>
    </row>
    <row r="70" spans="1:4" x14ac:dyDescent="0.3">
      <c r="A70" s="1" t="s">
        <v>591</v>
      </c>
      <c r="B70">
        <v>100</v>
      </c>
      <c r="D70" s="1" t="s">
        <v>260</v>
      </c>
    </row>
    <row r="71" spans="1:4" x14ac:dyDescent="0.3">
      <c r="A71" t="s">
        <v>551</v>
      </c>
      <c r="C71">
        <v>4</v>
      </c>
      <c r="D71" s="1" t="s">
        <v>494</v>
      </c>
    </row>
    <row r="72" spans="1:4" x14ac:dyDescent="0.3">
      <c r="A72" s="1" t="s">
        <v>592</v>
      </c>
      <c r="B72">
        <v>100</v>
      </c>
      <c r="D72" s="1" t="s">
        <v>264</v>
      </c>
    </row>
    <row r="73" spans="1:4" x14ac:dyDescent="0.3">
      <c r="A73" t="s">
        <v>551</v>
      </c>
      <c r="C73">
        <v>4</v>
      </c>
      <c r="D73" s="1" t="s">
        <v>495</v>
      </c>
    </row>
    <row r="74" spans="1:4" x14ac:dyDescent="0.3">
      <c r="A74" s="1" t="s">
        <v>593</v>
      </c>
      <c r="B74">
        <v>100</v>
      </c>
      <c r="D74" s="1" t="s">
        <v>295</v>
      </c>
    </row>
    <row r="75" spans="1:4" x14ac:dyDescent="0.3">
      <c r="A75" t="s">
        <v>551</v>
      </c>
      <c r="C75">
        <v>2</v>
      </c>
      <c r="D75" s="1" t="s">
        <v>496</v>
      </c>
    </row>
    <row r="76" spans="1:4" x14ac:dyDescent="0.3">
      <c r="A76" s="1" t="s">
        <v>594</v>
      </c>
      <c r="B76">
        <v>100</v>
      </c>
      <c r="D76" s="1" t="s">
        <v>302</v>
      </c>
    </row>
    <row r="77" spans="1:4" x14ac:dyDescent="0.3">
      <c r="A77" t="s">
        <v>551</v>
      </c>
      <c r="C77">
        <v>2</v>
      </c>
      <c r="D77" s="1" t="s">
        <v>497</v>
      </c>
    </row>
    <row r="78" spans="1:4" x14ac:dyDescent="0.3">
      <c r="A78" s="1" t="s">
        <v>595</v>
      </c>
      <c r="B78">
        <v>100</v>
      </c>
      <c r="D78" s="1" t="s">
        <v>309</v>
      </c>
    </row>
    <row r="79" spans="1:4" x14ac:dyDescent="0.3">
      <c r="A79" t="s">
        <v>551</v>
      </c>
      <c r="C79">
        <v>3</v>
      </c>
      <c r="D79" s="1" t="s">
        <v>498</v>
      </c>
    </row>
    <row r="80" spans="1:4" x14ac:dyDescent="0.3">
      <c r="A80" s="1" t="s">
        <v>596</v>
      </c>
      <c r="B80">
        <v>100</v>
      </c>
      <c r="D80" s="1" t="s">
        <v>314</v>
      </c>
    </row>
    <row r="81" spans="1:4" x14ac:dyDescent="0.3">
      <c r="A81" t="s">
        <v>551</v>
      </c>
      <c r="C81">
        <v>2</v>
      </c>
      <c r="D81" s="1" t="s">
        <v>499</v>
      </c>
    </row>
    <row r="82" spans="1:4" x14ac:dyDescent="0.3">
      <c r="A82" s="1" t="s">
        <v>597</v>
      </c>
      <c r="B82">
        <v>100</v>
      </c>
      <c r="D82" s="1" t="s">
        <v>319</v>
      </c>
    </row>
    <row r="83" spans="1:4" x14ac:dyDescent="0.3">
      <c r="A83" t="s">
        <v>551</v>
      </c>
      <c r="C83">
        <v>2</v>
      </c>
      <c r="D83" s="1" t="s">
        <v>500</v>
      </c>
    </row>
    <row r="84" spans="1:4" x14ac:dyDescent="0.3">
      <c r="A84" s="1" t="s">
        <v>598</v>
      </c>
      <c r="B84">
        <v>100</v>
      </c>
      <c r="D84" s="1" t="s">
        <v>324</v>
      </c>
    </row>
    <row r="85" spans="1:4" x14ac:dyDescent="0.3">
      <c r="A85" t="s">
        <v>551</v>
      </c>
      <c r="C85">
        <v>3</v>
      </c>
      <c r="D85" s="1" t="s">
        <v>501</v>
      </c>
    </row>
    <row r="86" spans="1:4" x14ac:dyDescent="0.3">
      <c r="A86" s="1" t="s">
        <v>599</v>
      </c>
      <c r="B86">
        <v>100</v>
      </c>
      <c r="D86" s="1" t="s">
        <v>330</v>
      </c>
    </row>
    <row r="87" spans="1:4" x14ac:dyDescent="0.3">
      <c r="A87" t="s">
        <v>551</v>
      </c>
      <c r="C87">
        <v>3</v>
      </c>
      <c r="D87" s="1" t="s">
        <v>502</v>
      </c>
    </row>
    <row r="88" spans="1:4" x14ac:dyDescent="0.3">
      <c r="A88" s="1" t="s">
        <v>600</v>
      </c>
      <c r="B88">
        <v>100</v>
      </c>
      <c r="D88" s="1" t="s">
        <v>334</v>
      </c>
    </row>
    <row r="89" spans="1:4" x14ac:dyDescent="0.3">
      <c r="A89" t="s">
        <v>551</v>
      </c>
      <c r="C89">
        <v>3</v>
      </c>
      <c r="D89" s="1" t="s">
        <v>503</v>
      </c>
    </row>
    <row r="90" spans="1:4" x14ac:dyDescent="0.3">
      <c r="A90" s="1" t="s">
        <v>601</v>
      </c>
      <c r="B90">
        <v>100</v>
      </c>
      <c r="D90" s="1" t="s">
        <v>355</v>
      </c>
    </row>
    <row r="91" spans="1:4" x14ac:dyDescent="0.3">
      <c r="A91" t="s">
        <v>551</v>
      </c>
      <c r="C91">
        <v>2</v>
      </c>
      <c r="D91" s="1" t="s">
        <v>504</v>
      </c>
    </row>
    <row r="92" spans="1:4" x14ac:dyDescent="0.3">
      <c r="A92" s="1" t="s">
        <v>602</v>
      </c>
      <c r="B92">
        <v>100</v>
      </c>
      <c r="D92" s="1" t="s">
        <v>359</v>
      </c>
    </row>
    <row r="93" spans="1:4" x14ac:dyDescent="0.3">
      <c r="A93" t="s">
        <v>551</v>
      </c>
      <c r="C93">
        <v>2</v>
      </c>
      <c r="D93" s="1" t="s">
        <v>505</v>
      </c>
    </row>
    <row r="94" spans="1:4" x14ac:dyDescent="0.3">
      <c r="A94" s="1" t="s">
        <v>603</v>
      </c>
      <c r="B94">
        <v>100</v>
      </c>
      <c r="D94" s="1" t="s">
        <v>364</v>
      </c>
    </row>
    <row r="95" spans="1:4" x14ac:dyDescent="0.3">
      <c r="A95" s="1" t="s">
        <v>604</v>
      </c>
      <c r="B95">
        <v>100</v>
      </c>
      <c r="D95" s="1" t="s">
        <v>369</v>
      </c>
    </row>
    <row r="96" spans="1:4" x14ac:dyDescent="0.3">
      <c r="A96" t="s">
        <v>562</v>
      </c>
      <c r="C96">
        <v>1</v>
      </c>
      <c r="D96" s="1" t="s">
        <v>508</v>
      </c>
    </row>
    <row r="97" spans="1:4" x14ac:dyDescent="0.3">
      <c r="A97" s="1" t="s">
        <v>605</v>
      </c>
      <c r="B97">
        <v>100</v>
      </c>
      <c r="D97" s="1" t="s">
        <v>374</v>
      </c>
    </row>
    <row r="98" spans="1:4" x14ac:dyDescent="0.3">
      <c r="A98" t="s">
        <v>562</v>
      </c>
      <c r="C98">
        <v>4</v>
      </c>
      <c r="D98" s="1" t="s">
        <v>509</v>
      </c>
    </row>
    <row r="99" spans="1:4" x14ac:dyDescent="0.3">
      <c r="A99" t="s">
        <v>563</v>
      </c>
      <c r="C99">
        <v>4</v>
      </c>
      <c r="D99" s="1" t="s">
        <v>510</v>
      </c>
    </row>
    <row r="100" spans="1:4" x14ac:dyDescent="0.3">
      <c r="A100" s="1" t="s">
        <v>606</v>
      </c>
      <c r="B100">
        <v>100</v>
      </c>
      <c r="D100" s="1" t="s">
        <v>378</v>
      </c>
    </row>
    <row r="101" spans="1:4" x14ac:dyDescent="0.3">
      <c r="A101" t="s">
        <v>565</v>
      </c>
      <c r="C101">
        <v>4</v>
      </c>
      <c r="D101" s="1" t="s">
        <v>511</v>
      </c>
    </row>
    <row r="102" spans="1:4" x14ac:dyDescent="0.3">
      <c r="A102" s="1" t="s">
        <v>607</v>
      </c>
      <c r="B102">
        <v>100</v>
      </c>
      <c r="D102" s="1" t="s">
        <v>383</v>
      </c>
    </row>
    <row r="103" spans="1:4" x14ac:dyDescent="0.3">
      <c r="A103" t="s">
        <v>565</v>
      </c>
      <c r="C103">
        <v>4</v>
      </c>
      <c r="D103" s="1" t="s">
        <v>512</v>
      </c>
    </row>
    <row r="104" spans="1:4" x14ac:dyDescent="0.3">
      <c r="A104" s="1" t="s">
        <v>608</v>
      </c>
      <c r="B104">
        <v>100</v>
      </c>
      <c r="D104" s="1" t="s">
        <v>387</v>
      </c>
    </row>
    <row r="105" spans="1:4" x14ac:dyDescent="0.3">
      <c r="A105" t="s">
        <v>565</v>
      </c>
      <c r="C105">
        <v>4</v>
      </c>
      <c r="D105" s="1" t="s">
        <v>513</v>
      </c>
    </row>
    <row r="106" spans="1:4" x14ac:dyDescent="0.3">
      <c r="A106" s="1" t="s">
        <v>609</v>
      </c>
      <c r="B106">
        <v>100</v>
      </c>
      <c r="D106" s="1" t="s">
        <v>392</v>
      </c>
    </row>
    <row r="107" spans="1:4" x14ac:dyDescent="0.3">
      <c r="A107" t="s">
        <v>551</v>
      </c>
      <c r="C107">
        <v>4</v>
      </c>
      <c r="D107" s="1" t="s">
        <v>514</v>
      </c>
    </row>
    <row r="108" spans="1:4" x14ac:dyDescent="0.3">
      <c r="A108" s="1" t="s">
        <v>610</v>
      </c>
      <c r="B108">
        <v>100</v>
      </c>
      <c r="D108" s="1" t="s">
        <v>396</v>
      </c>
    </row>
    <row r="109" spans="1:4" x14ac:dyDescent="0.3">
      <c r="A109" t="s">
        <v>551</v>
      </c>
      <c r="C109">
        <v>4</v>
      </c>
      <c r="D109" s="1" t="s">
        <v>515</v>
      </c>
    </row>
    <row r="110" spans="1:4" x14ac:dyDescent="0.3">
      <c r="A110" s="1" t="s">
        <v>611</v>
      </c>
      <c r="B110">
        <v>100</v>
      </c>
      <c r="D110" s="1" t="s">
        <v>403</v>
      </c>
    </row>
    <row r="111" spans="1:4" x14ac:dyDescent="0.3">
      <c r="A111" t="s">
        <v>551</v>
      </c>
      <c r="C111">
        <v>2</v>
      </c>
      <c r="D111" s="1" t="s">
        <v>516</v>
      </c>
    </row>
    <row r="112" spans="1:4" x14ac:dyDescent="0.3">
      <c r="A112" s="1" t="s">
        <v>612</v>
      </c>
      <c r="B112">
        <v>100</v>
      </c>
      <c r="D112" s="1" t="s">
        <v>407</v>
      </c>
    </row>
    <row r="113" spans="1:4" x14ac:dyDescent="0.3">
      <c r="A113" t="s">
        <v>551</v>
      </c>
      <c r="C113">
        <v>2</v>
      </c>
      <c r="D113" s="1" t="s">
        <v>517</v>
      </c>
    </row>
    <row r="114" spans="1:4" x14ac:dyDescent="0.3">
      <c r="A114" s="1" t="s">
        <v>613</v>
      </c>
      <c r="B114">
        <v>100</v>
      </c>
      <c r="D114" s="1" t="s">
        <v>411</v>
      </c>
    </row>
    <row r="115" spans="1:4" x14ac:dyDescent="0.3">
      <c r="A115" t="s">
        <v>579</v>
      </c>
      <c r="C115">
        <v>1</v>
      </c>
      <c r="D115" s="1" t="s">
        <v>518</v>
      </c>
    </row>
    <row r="116" spans="1:4" x14ac:dyDescent="0.3">
      <c r="A116" t="s">
        <v>580</v>
      </c>
      <c r="C116">
        <v>2</v>
      </c>
      <c r="D116" s="1" t="s">
        <v>519</v>
      </c>
    </row>
    <row r="117" spans="1:4" x14ac:dyDescent="0.3">
      <c r="A117" t="s">
        <v>614</v>
      </c>
      <c r="C117">
        <v>2</v>
      </c>
      <c r="D117" s="1" t="s">
        <v>520</v>
      </c>
    </row>
    <row r="118" spans="1:4" x14ac:dyDescent="0.3">
      <c r="A118" s="1" t="s">
        <v>615</v>
      </c>
      <c r="B118">
        <v>100</v>
      </c>
      <c r="D118" s="1" t="s">
        <v>415</v>
      </c>
    </row>
    <row r="119" spans="1:4" x14ac:dyDescent="0.3">
      <c r="A119" t="s">
        <v>579</v>
      </c>
      <c r="C119">
        <v>2</v>
      </c>
      <c r="D119" s="1" t="s">
        <v>521</v>
      </c>
    </row>
    <row r="120" spans="1:4" x14ac:dyDescent="0.3">
      <c r="A120" t="s">
        <v>580</v>
      </c>
      <c r="C120">
        <v>1</v>
      </c>
      <c r="D120" s="1" t="s">
        <v>522</v>
      </c>
    </row>
    <row r="121" spans="1:4" x14ac:dyDescent="0.3">
      <c r="A121" t="s">
        <v>581</v>
      </c>
      <c r="C121">
        <v>2</v>
      </c>
      <c r="D121" s="1" t="s">
        <v>523</v>
      </c>
    </row>
    <row r="122" spans="1:4" x14ac:dyDescent="0.3">
      <c r="A122" t="s">
        <v>582</v>
      </c>
      <c r="C122">
        <v>2</v>
      </c>
      <c r="D122" s="1" t="s">
        <v>524</v>
      </c>
    </row>
    <row r="123" spans="1:4" x14ac:dyDescent="0.3">
      <c r="A123" s="1" t="s">
        <v>616</v>
      </c>
      <c r="B123">
        <v>100</v>
      </c>
      <c r="D123" s="1" t="s">
        <v>419</v>
      </c>
    </row>
    <row r="124" spans="1:4" x14ac:dyDescent="0.3">
      <c r="A124" t="s">
        <v>579</v>
      </c>
      <c r="C124">
        <v>2</v>
      </c>
      <c r="D124" s="1" t="s">
        <v>525</v>
      </c>
    </row>
    <row r="125" spans="1:4" x14ac:dyDescent="0.3">
      <c r="A125" t="s">
        <v>580</v>
      </c>
      <c r="C125">
        <v>1</v>
      </c>
      <c r="D125" s="1" t="s">
        <v>526</v>
      </c>
    </row>
    <row r="126" spans="1:4" x14ac:dyDescent="0.3">
      <c r="A126" t="s">
        <v>581</v>
      </c>
      <c r="C126">
        <v>2</v>
      </c>
      <c r="D126" s="1" t="s">
        <v>527</v>
      </c>
    </row>
    <row r="127" spans="1:4" x14ac:dyDescent="0.3">
      <c r="A127" t="s">
        <v>582</v>
      </c>
      <c r="C127">
        <v>2</v>
      </c>
      <c r="D127" s="1" t="s">
        <v>528</v>
      </c>
    </row>
    <row r="128" spans="1:4" x14ac:dyDescent="0.3">
      <c r="A128" s="1" t="s">
        <v>617</v>
      </c>
      <c r="B128">
        <v>100</v>
      </c>
      <c r="D128" s="1" t="s">
        <v>428</v>
      </c>
    </row>
    <row r="129" spans="1:4" x14ac:dyDescent="0.3">
      <c r="A129" t="s">
        <v>551</v>
      </c>
      <c r="C129">
        <v>4</v>
      </c>
      <c r="D129" s="1" t="s">
        <v>529</v>
      </c>
    </row>
    <row r="130" spans="1:4" x14ac:dyDescent="0.3">
      <c r="A130" s="1" t="s">
        <v>618</v>
      </c>
      <c r="B130">
        <v>100</v>
      </c>
      <c r="D130" s="1" t="s">
        <v>432</v>
      </c>
    </row>
    <row r="131" spans="1:4" x14ac:dyDescent="0.3">
      <c r="A131" t="s">
        <v>551</v>
      </c>
      <c r="C131">
        <v>4</v>
      </c>
      <c r="D131" s="1" t="s">
        <v>530</v>
      </c>
    </row>
    <row r="132" spans="1:4" x14ac:dyDescent="0.3">
      <c r="A132" s="1" t="s">
        <v>619</v>
      </c>
      <c r="B132">
        <v>100</v>
      </c>
      <c r="D132" s="1" t="s">
        <v>437</v>
      </c>
    </row>
    <row r="133" spans="1:4" x14ac:dyDescent="0.3">
      <c r="A133" t="s">
        <v>565</v>
      </c>
      <c r="C133">
        <v>5</v>
      </c>
      <c r="D133" s="1" t="s">
        <v>531</v>
      </c>
    </row>
    <row r="134" spans="1:4" x14ac:dyDescent="0.3">
      <c r="A134" s="1" t="s">
        <v>620</v>
      </c>
      <c r="B134">
        <v>100</v>
      </c>
      <c r="D134" s="1" t="s">
        <v>445</v>
      </c>
    </row>
    <row r="135" spans="1:4" x14ac:dyDescent="0.3">
      <c r="A135" t="s">
        <v>579</v>
      </c>
      <c r="C135">
        <v>2</v>
      </c>
      <c r="D135" s="1" t="s">
        <v>532</v>
      </c>
    </row>
    <row r="136" spans="1:4" x14ac:dyDescent="0.3">
      <c r="A136" t="s">
        <v>551</v>
      </c>
      <c r="C136">
        <v>2</v>
      </c>
      <c r="D136" s="1" t="s">
        <v>533</v>
      </c>
    </row>
    <row r="137" spans="1:4" x14ac:dyDescent="0.3">
      <c r="A137" s="1" t="s">
        <v>621</v>
      </c>
      <c r="B137">
        <v>100</v>
      </c>
      <c r="D137" s="1" t="s">
        <v>450</v>
      </c>
    </row>
    <row r="138" spans="1:4" x14ac:dyDescent="0.3">
      <c r="A138" t="s">
        <v>579</v>
      </c>
      <c r="C138">
        <v>3</v>
      </c>
      <c r="D138" s="1" t="s">
        <v>534</v>
      </c>
    </row>
    <row r="139" spans="1:4" x14ac:dyDescent="0.3">
      <c r="A139" t="s">
        <v>551</v>
      </c>
      <c r="C139">
        <v>3</v>
      </c>
      <c r="D139" s="1" t="s">
        <v>535</v>
      </c>
    </row>
    <row r="140" spans="1:4" x14ac:dyDescent="0.3">
      <c r="A140" s="1" t="s">
        <v>622</v>
      </c>
      <c r="B140">
        <v>100</v>
      </c>
      <c r="D140" s="1" t="s">
        <v>455</v>
      </c>
    </row>
    <row r="141" spans="1:4" x14ac:dyDescent="0.3">
      <c r="A141" t="s">
        <v>579</v>
      </c>
      <c r="C141">
        <v>3</v>
      </c>
      <c r="D141" s="1" t="s">
        <v>536</v>
      </c>
    </row>
    <row r="142" spans="1:4" x14ac:dyDescent="0.3">
      <c r="A142" t="s">
        <v>551</v>
      </c>
      <c r="C142">
        <v>3</v>
      </c>
      <c r="D142" s="1" t="s">
        <v>537</v>
      </c>
    </row>
    <row r="143" spans="1:4" x14ac:dyDescent="0.3">
      <c r="A143" s="1" t="s">
        <v>623</v>
      </c>
      <c r="B143">
        <v>100</v>
      </c>
      <c r="D143" s="1" t="s">
        <v>506</v>
      </c>
    </row>
    <row r="144" spans="1:4" x14ac:dyDescent="0.3">
      <c r="A144" t="s">
        <v>624</v>
      </c>
      <c r="C144">
        <v>2</v>
      </c>
      <c r="D144" s="1" t="s">
        <v>538</v>
      </c>
    </row>
    <row r="145" spans="1:4" x14ac:dyDescent="0.3">
      <c r="A145" t="s">
        <v>625</v>
      </c>
      <c r="C145">
        <v>2</v>
      </c>
      <c r="D145" s="1" t="s">
        <v>539</v>
      </c>
    </row>
    <row r="146" spans="1:4" x14ac:dyDescent="0.3">
      <c r="A146" t="s">
        <v>551</v>
      </c>
      <c r="C146">
        <v>2</v>
      </c>
      <c r="D146" s="1" t="s">
        <v>540</v>
      </c>
    </row>
    <row r="147" spans="1:4" x14ac:dyDescent="0.3">
      <c r="A147" s="1" t="s">
        <v>626</v>
      </c>
      <c r="B147">
        <v>100</v>
      </c>
      <c r="D147" s="1" t="s">
        <v>507</v>
      </c>
    </row>
    <row r="148" spans="1:4" x14ac:dyDescent="0.3">
      <c r="A148" t="s">
        <v>627</v>
      </c>
      <c r="C148">
        <v>1</v>
      </c>
      <c r="D148" s="1" t="s">
        <v>541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RowHeight="16.5" x14ac:dyDescent="0.3"/>
  <sheetData>
    <row r="1" spans="1:7" x14ac:dyDescent="0.3">
      <c r="A1" t="s">
        <v>628</v>
      </c>
    </row>
    <row r="2" spans="1:7" x14ac:dyDescent="0.3">
      <c r="A2" s="1" t="s">
        <v>629</v>
      </c>
      <c r="B2" t="s">
        <v>630</v>
      </c>
      <c r="C2" s="1" t="s">
        <v>631</v>
      </c>
    </row>
    <row r="3" spans="1:7" x14ac:dyDescent="0.3">
      <c r="A3" s="1" t="s">
        <v>632</v>
      </c>
      <c r="B3" t="s">
        <v>633</v>
      </c>
    </row>
    <row r="4" spans="1:7" x14ac:dyDescent="0.3">
      <c r="A4" s="1" t="s">
        <v>634</v>
      </c>
      <c r="B4">
        <v>5</v>
      </c>
    </row>
    <row r="5" spans="1:7" x14ac:dyDescent="0.3">
      <c r="A5" s="1" t="s">
        <v>635</v>
      </c>
      <c r="B5">
        <v>5</v>
      </c>
    </row>
    <row r="6" spans="1:7" x14ac:dyDescent="0.3">
      <c r="A6" s="1" t="s">
        <v>636</v>
      </c>
      <c r="B6" t="s">
        <v>637</v>
      </c>
    </row>
    <row r="7" spans="1:7" x14ac:dyDescent="0.3">
      <c r="A7" s="1" t="s">
        <v>638</v>
      </c>
      <c r="B7" t="s">
        <v>639</v>
      </c>
      <c r="C7">
        <v>1</v>
      </c>
    </row>
    <row r="8" spans="1:7" x14ac:dyDescent="0.3">
      <c r="A8" s="1" t="s">
        <v>640</v>
      </c>
      <c r="B8" t="s">
        <v>639</v>
      </c>
      <c r="C8">
        <v>2</v>
      </c>
    </row>
    <row r="9" spans="1:7" x14ac:dyDescent="0.3">
      <c r="A9" s="1" t="s">
        <v>641</v>
      </c>
      <c r="B9" t="s">
        <v>542</v>
      </c>
      <c r="C9" t="s">
        <v>543</v>
      </c>
      <c r="D9" t="s">
        <v>544</v>
      </c>
      <c r="E9" t="s">
        <v>545</v>
      </c>
      <c r="F9" t="s">
        <v>546</v>
      </c>
      <c r="G9" t="s">
        <v>642</v>
      </c>
    </row>
    <row r="10" spans="1:7" x14ac:dyDescent="0.3">
      <c r="A10" s="1" t="s">
        <v>643</v>
      </c>
      <c r="B10">
        <v>1185</v>
      </c>
      <c r="C10">
        <v>0</v>
      </c>
      <c r="D10">
        <v>0</v>
      </c>
    </row>
    <row r="11" spans="1:7" x14ac:dyDescent="0.3">
      <c r="A11" s="1" t="s">
        <v>644</v>
      </c>
      <c r="B11" t="s">
        <v>645</v>
      </c>
      <c r="C11">
        <v>4</v>
      </c>
    </row>
    <row r="12" spans="1:7" x14ac:dyDescent="0.3">
      <c r="A12" s="1" t="s">
        <v>646</v>
      </c>
      <c r="B12" t="s">
        <v>645</v>
      </c>
      <c r="C12">
        <v>4</v>
      </c>
    </row>
    <row r="13" spans="1:7" x14ac:dyDescent="0.3">
      <c r="A13" s="1" t="s">
        <v>647</v>
      </c>
      <c r="B13" t="s">
        <v>645</v>
      </c>
      <c r="C13">
        <v>3</v>
      </c>
    </row>
    <row r="14" spans="1:7" x14ac:dyDescent="0.3">
      <c r="A14" s="1" t="s">
        <v>648</v>
      </c>
      <c r="B14" t="s">
        <v>645</v>
      </c>
      <c r="C14">
        <v>5</v>
      </c>
    </row>
    <row r="15" spans="1:7" x14ac:dyDescent="0.3">
      <c r="A15" s="1" t="s">
        <v>649</v>
      </c>
      <c r="B15" t="s">
        <v>650</v>
      </c>
      <c r="C15" t="s">
        <v>651</v>
      </c>
      <c r="D15" t="s">
        <v>651</v>
      </c>
      <c r="E15" t="s">
        <v>651</v>
      </c>
      <c r="F15">
        <v>1</v>
      </c>
    </row>
    <row r="16" spans="1:7" x14ac:dyDescent="0.3">
      <c r="A16" s="1" t="s">
        <v>652</v>
      </c>
      <c r="B16">
        <v>1.1100000000000001</v>
      </c>
      <c r="C16">
        <v>1.1200000000000001</v>
      </c>
    </row>
    <row r="17" spans="1:13" x14ac:dyDescent="0.3">
      <c r="A17" s="1" t="s">
        <v>653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 x14ac:dyDescent="0.3">
      <c r="A18" s="1" t="s">
        <v>654</v>
      </c>
      <c r="B18">
        <v>1.25</v>
      </c>
      <c r="C18">
        <v>1.071</v>
      </c>
    </row>
    <row r="19" spans="1:13" x14ac:dyDescent="0.3">
      <c r="A19" s="1" t="s">
        <v>655</v>
      </c>
    </row>
    <row r="20" spans="1:13" x14ac:dyDescent="0.3">
      <c r="A20" s="1" t="s">
        <v>656</v>
      </c>
      <c r="B20" s="1" t="s">
        <v>639</v>
      </c>
      <c r="C20">
        <v>1</v>
      </c>
    </row>
    <row r="21" spans="1:13" x14ac:dyDescent="0.3">
      <c r="A21" t="s">
        <v>658</v>
      </c>
      <c r="B21" t="s">
        <v>659</v>
      </c>
      <c r="C21" t="s">
        <v>660</v>
      </c>
    </row>
    <row r="22" spans="1:13" x14ac:dyDescent="0.3">
      <c r="A22">
        <v>1</v>
      </c>
      <c r="B22" s="1" t="s">
        <v>661</v>
      </c>
      <c r="C22" s="1" t="s">
        <v>662</v>
      </c>
    </row>
    <row r="23" spans="1:13" x14ac:dyDescent="0.3">
      <c r="A23">
        <v>2</v>
      </c>
      <c r="B23" s="1" t="s">
        <v>663</v>
      </c>
      <c r="C23" s="1" t="s">
        <v>664</v>
      </c>
    </row>
    <row r="24" spans="1:13" x14ac:dyDescent="0.3">
      <c r="A24">
        <v>3</v>
      </c>
      <c r="B24" s="1" t="s">
        <v>665</v>
      </c>
      <c r="C24" s="1" t="s">
        <v>666</v>
      </c>
    </row>
    <row r="25" spans="1:13" x14ac:dyDescent="0.3">
      <c r="A25">
        <v>4</v>
      </c>
      <c r="B25" s="1" t="s">
        <v>667</v>
      </c>
      <c r="C25" s="1" t="s">
        <v>668</v>
      </c>
    </row>
    <row r="26" spans="1:13" x14ac:dyDescent="0.3">
      <c r="A26">
        <v>5</v>
      </c>
      <c r="B26" s="1" t="s">
        <v>669</v>
      </c>
      <c r="C26" s="1" t="s">
        <v>52</v>
      </c>
    </row>
    <row r="27" spans="1:13" x14ac:dyDescent="0.3">
      <c r="A27">
        <v>6</v>
      </c>
      <c r="B27" s="1" t="s">
        <v>669</v>
      </c>
      <c r="C27" s="1" t="s">
        <v>52</v>
      </c>
    </row>
    <row r="28" spans="1:13" x14ac:dyDescent="0.3">
      <c r="A28">
        <v>7</v>
      </c>
      <c r="B28" s="1" t="s">
        <v>669</v>
      </c>
      <c r="C28" s="1" t="s">
        <v>52</v>
      </c>
    </row>
    <row r="29" spans="1:13" x14ac:dyDescent="0.3">
      <c r="A29">
        <v>8</v>
      </c>
      <c r="B29" s="1" t="s">
        <v>669</v>
      </c>
      <c r="C29" s="1" t="s">
        <v>52</v>
      </c>
    </row>
    <row r="30" spans="1:13" x14ac:dyDescent="0.3">
      <c r="A30">
        <v>9</v>
      </c>
      <c r="B30" s="1" t="s">
        <v>669</v>
      </c>
      <c r="C30" s="1" t="s">
        <v>52</v>
      </c>
    </row>
    <row r="43" spans="1:2" x14ac:dyDescent="0.3">
      <c r="A43" t="s">
        <v>657</v>
      </c>
      <c r="B43">
        <v>1234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7</vt:i4>
      </vt:variant>
    </vt:vector>
  </HeadingPairs>
  <TitlesOfParts>
    <vt:vector size="14" baseType="lpstr">
      <vt:lpstr>원가계산서</vt:lpstr>
      <vt:lpstr>총집계표</vt:lpstr>
      <vt:lpstr>공종별집계표</vt:lpstr>
      <vt:lpstr>공종별내역서</vt:lpstr>
      <vt:lpstr>공량설정_일위대가</vt:lpstr>
      <vt:lpstr> 공사설정 </vt:lpstr>
      <vt:lpstr>Sheet1</vt:lpstr>
      <vt:lpstr>공종별내역서!Print_Area</vt:lpstr>
      <vt:lpstr>공종별집계표!Print_Area</vt:lpstr>
      <vt:lpstr>원가계산서!Print_Area</vt:lpstr>
      <vt:lpstr>총집계표!Print_Area</vt:lpstr>
      <vt:lpstr>공종별내역서!Print_Titles</vt:lpstr>
      <vt:lpstr>공종별집계표!Print_Titles</vt:lpstr>
      <vt:lpstr>총집계표!Print_Titles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익상 유</dc:creator>
  <cp:lastModifiedBy>user</cp:lastModifiedBy>
  <cp:lastPrinted>2025-06-04T18:08:13Z</cp:lastPrinted>
  <dcterms:created xsi:type="dcterms:W3CDTF">2025-06-04T17:47:19Z</dcterms:created>
  <dcterms:modified xsi:type="dcterms:W3CDTF">2025-09-02T04:45:01Z</dcterms:modified>
</cp:coreProperties>
</file>