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년\1. 2025년 경기도박물관 계약\78.경기도박물관 지하 1층 유휴공간 리모델링 공사의 조달청 입찰\입찰공고문\"/>
    </mc:Choice>
  </mc:AlternateContent>
  <xr:revisionPtr revIDLastSave="0" documentId="13_ncr:1_{A252397C-7952-4B81-B7D3-52E97927E31C}" xr6:coauthVersionLast="47" xr6:coauthVersionMax="47" xr10:uidLastSave="{00000000-0000-0000-0000-000000000000}"/>
  <bookViews>
    <workbookView xWindow="28680" yWindow="-120" windowWidth="29040" windowHeight="15720" xr2:uid="{FCEFCE16-795D-4A29-BE7C-7EE47C2EEBD8}"/>
  </bookViews>
  <sheets>
    <sheet name="원가계산" sheetId="10" r:id="rId1"/>
    <sheet name="공종별집계표" sheetId="9" r:id="rId2"/>
    <sheet name="공종별내역서" sheetId="8" r:id="rId3"/>
    <sheet name="일위대가목록" sheetId="7" r:id="rId4"/>
    <sheet name="일위대가" sheetId="6" r:id="rId5"/>
    <sheet name="단가산출목록" sheetId="5" r:id="rId6"/>
    <sheet name="단가산출서" sheetId="4" r:id="rId7"/>
    <sheet name="단가대비표" sheetId="3" r:id="rId8"/>
    <sheet name=" 공사설정 " sheetId="2" r:id="rId9"/>
    <sheet name="Sheet1" sheetId="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 localSheetId="0">#REF!</definedName>
    <definedName name="_">#REF!</definedName>
    <definedName name="_______TS1" localSheetId="0">#REF!</definedName>
    <definedName name="_______TS1">#REF!</definedName>
    <definedName name="______TS1" localSheetId="0">#REF!</definedName>
    <definedName name="______TS1">#REF!</definedName>
    <definedName name="_____pa1" localSheetId="0">#REF!</definedName>
    <definedName name="_____pa1">#REF!</definedName>
    <definedName name="_____pa2" localSheetId="0">#REF!</definedName>
    <definedName name="_____pa2">#REF!</definedName>
    <definedName name="_____phi3" localSheetId="0">#REF!</definedName>
    <definedName name="_____phi3">#REF!</definedName>
    <definedName name="_____SBB1" localSheetId="0">#REF!</definedName>
    <definedName name="_____SBB1">#REF!</definedName>
    <definedName name="_____SBB2" localSheetId="0">#REF!</definedName>
    <definedName name="_____SBB2">#REF!</definedName>
    <definedName name="_____SBB3" localSheetId="0">#REF!</definedName>
    <definedName name="_____SBB3">#REF!</definedName>
    <definedName name="_____SBB4" localSheetId="0">#REF!</definedName>
    <definedName name="_____SBB4">#REF!</definedName>
    <definedName name="_____SBB5" localSheetId="0">#REF!</definedName>
    <definedName name="_____SBB5">#REF!</definedName>
    <definedName name="_____SHH1" localSheetId="0">#REF!</definedName>
    <definedName name="_____SHH1">#REF!</definedName>
    <definedName name="_____SHH2" localSheetId="0">#REF!</definedName>
    <definedName name="_____SHH2">#REF!</definedName>
    <definedName name="_____SHH3" localSheetId="0">#REF!</definedName>
    <definedName name="_____SHH3">#REF!</definedName>
    <definedName name="_____tbm1" localSheetId="0">#REF!</definedName>
    <definedName name="_____tbm1">#REF!</definedName>
    <definedName name="_____Ted1" localSheetId="0">#REF!</definedName>
    <definedName name="_____Ted1">#REF!</definedName>
    <definedName name="_____Ts1" localSheetId="0">#REF!</definedName>
    <definedName name="_____Ts1">#REF!</definedName>
    <definedName name="____A100000" localSheetId="0">#REF!</definedName>
    <definedName name="____A100000">#REF!</definedName>
    <definedName name="____A69999" localSheetId="0">#REF!</definedName>
    <definedName name="____A69999">#REF!</definedName>
    <definedName name="____A99999" localSheetId="0">#REF!</definedName>
    <definedName name="____A99999">#REF!</definedName>
    <definedName name="____bar10" localSheetId="0">#REF!</definedName>
    <definedName name="____bar10">#REF!</definedName>
    <definedName name="____bar13" localSheetId="0">#REF!</definedName>
    <definedName name="____bar13">#REF!</definedName>
    <definedName name="____bar16" localSheetId="0">#REF!</definedName>
    <definedName name="____bar16">#REF!</definedName>
    <definedName name="____bar19" localSheetId="0">#REF!</definedName>
    <definedName name="____bar19">#REF!</definedName>
    <definedName name="____bar22" localSheetId="0">#REF!</definedName>
    <definedName name="____bar22">#REF!</definedName>
    <definedName name="____bar25" localSheetId="0">#REF!</definedName>
    <definedName name="____bar25">#REF!</definedName>
    <definedName name="____bar29" localSheetId="0">#REF!</definedName>
    <definedName name="____bar29">#REF!</definedName>
    <definedName name="____bar32" localSheetId="0">#REF!</definedName>
    <definedName name="____bar32">#REF!</definedName>
    <definedName name="____DIA1" localSheetId="0">#REF!</definedName>
    <definedName name="____DIA1">#REF!</definedName>
    <definedName name="____dia35" localSheetId="0">#REF!</definedName>
    <definedName name="____dia35">#REF!</definedName>
    <definedName name="____ELL45" localSheetId="0">#REF!</definedName>
    <definedName name="____ELL45">#REF!</definedName>
    <definedName name="____ELL90" localSheetId="0">#REF!</definedName>
    <definedName name="____ELL90">#REF!</definedName>
    <definedName name="____faf98" localSheetId="0">#REF!</definedName>
    <definedName name="____faf98">#REF!</definedName>
    <definedName name="____HEI1" localSheetId="0">#REF!</definedName>
    <definedName name="____HEI1">#REF!</definedName>
    <definedName name="____MAT1" localSheetId="0">#REF!</definedName>
    <definedName name="____MAT1">#REF!</definedName>
    <definedName name="____MAT2" localSheetId="0">#REF!</definedName>
    <definedName name="____MAT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 localSheetId="0">#REF!</definedName>
    <definedName name="____P12">#REF!</definedName>
    <definedName name="____P13" localSheetId="0">#REF!</definedName>
    <definedName name="____P13">#REF!</definedName>
    <definedName name="____P14" localSheetId="0">#REF!</definedName>
    <definedName name="____P14">#REF!</definedName>
    <definedName name="____P15" localSheetId="0">#REF!</definedName>
    <definedName name="____P15">#REF!</definedName>
    <definedName name="____P16" localSheetId="0">#REF!</definedName>
    <definedName name="____P16">#REF!</definedName>
    <definedName name="____P17" localSheetId="0">#REF!</definedName>
    <definedName name="____P17">#REF!</definedName>
    <definedName name="____P2" localSheetId="0">#REF!</definedName>
    <definedName name="____P2">#REF!</definedName>
    <definedName name="____P3" localSheetId="0">#REF!</definedName>
    <definedName name="____P3">#REF!</definedName>
    <definedName name="____P4" localSheetId="0">#REF!</definedName>
    <definedName name="____P4">#REF!</definedName>
    <definedName name="____P5" localSheetId="0">#REF!</definedName>
    <definedName name="____P5">#REF!</definedName>
    <definedName name="____P6" localSheetId="0">#REF!</definedName>
    <definedName name="____P6">#REF!</definedName>
    <definedName name="____P7" localSheetId="0">#REF!</definedName>
    <definedName name="____P7">#REF!</definedName>
    <definedName name="____P8" localSheetId="0">#REF!</definedName>
    <definedName name="____P8">#REF!</definedName>
    <definedName name="____P9" localSheetId="0">#REF!</definedName>
    <definedName name="____P9">#REF!</definedName>
    <definedName name="____pa1" localSheetId="0">#REF!</definedName>
    <definedName name="____pa1">#REF!</definedName>
    <definedName name="____pa2" localSheetId="0">#REF!</definedName>
    <definedName name="____pa2">#REF!</definedName>
    <definedName name="____PH1" localSheetId="0">#REF!</definedName>
    <definedName name="____PH1">#REF!</definedName>
    <definedName name="____phi1" localSheetId="0">#REF!</definedName>
    <definedName name="____phi1">#REF!</definedName>
    <definedName name="____phi3" localSheetId="0">#REF!</definedName>
    <definedName name="____phi3">#REF!</definedName>
    <definedName name="____RE100" localSheetId="0">#REF!</definedName>
    <definedName name="____RE100">#REF!</definedName>
    <definedName name="____RE104" localSheetId="0">#REF!</definedName>
    <definedName name="____RE104">#REF!</definedName>
    <definedName name="____RE112" localSheetId="0">#REF!</definedName>
    <definedName name="____RE112">#REF!</definedName>
    <definedName name="____RE26" localSheetId="0">#REF!</definedName>
    <definedName name="____RE26">#REF!</definedName>
    <definedName name="____RE28" localSheetId="0">#REF!</definedName>
    <definedName name="____RE28">#REF!</definedName>
    <definedName name="____RE30" localSheetId="0">#REF!</definedName>
    <definedName name="____RE30">#REF!</definedName>
    <definedName name="____RE32" localSheetId="0">#REF!</definedName>
    <definedName name="____RE32">#REF!</definedName>
    <definedName name="____RE34" localSheetId="0">#REF!</definedName>
    <definedName name="____RE34">#REF!</definedName>
    <definedName name="____RE36" localSheetId="0">#REF!</definedName>
    <definedName name="____RE36">#REF!</definedName>
    <definedName name="____RE38" localSheetId="0">#REF!</definedName>
    <definedName name="____RE38">#REF!</definedName>
    <definedName name="____RE40" localSheetId="0">#REF!</definedName>
    <definedName name="____RE40">#REF!</definedName>
    <definedName name="____RE42" localSheetId="0">#REF!</definedName>
    <definedName name="____RE42">#REF!</definedName>
    <definedName name="____RE44" localSheetId="0">#REF!</definedName>
    <definedName name="____RE44">#REF!</definedName>
    <definedName name="____RE48" localSheetId="0">#REF!</definedName>
    <definedName name="____RE48">#REF!</definedName>
    <definedName name="____RE52" localSheetId="0">#REF!</definedName>
    <definedName name="____RE52">#REF!</definedName>
    <definedName name="____RE56" localSheetId="0">#REF!</definedName>
    <definedName name="____RE56">#REF!</definedName>
    <definedName name="____RE60" localSheetId="0">#REF!</definedName>
    <definedName name="____RE60">#REF!</definedName>
    <definedName name="____RE64" localSheetId="0">#REF!</definedName>
    <definedName name="____RE64">#REF!</definedName>
    <definedName name="____RE68" localSheetId="0">#REF!</definedName>
    <definedName name="____RE68">#REF!</definedName>
    <definedName name="____RE72" localSheetId="0">#REF!</definedName>
    <definedName name="____RE72">#REF!</definedName>
    <definedName name="____RE76" localSheetId="0">#REF!</definedName>
    <definedName name="____RE76">#REF!</definedName>
    <definedName name="____RE80" localSheetId="0">#REF!</definedName>
    <definedName name="____RE80">#REF!</definedName>
    <definedName name="____RE88" localSheetId="0">#REF!</definedName>
    <definedName name="____RE88">#REF!</definedName>
    <definedName name="____RE92" localSheetId="0">#REF!</definedName>
    <definedName name="____RE92">#REF!</definedName>
    <definedName name="____RE96" localSheetId="0">#REF!</definedName>
    <definedName name="____RE96">#REF!</definedName>
    <definedName name="____SBB1" localSheetId="0">#REF!</definedName>
    <definedName name="____SBB1">#REF!</definedName>
    <definedName name="____SBB2" localSheetId="0">#REF!</definedName>
    <definedName name="____SBB2">#REF!</definedName>
    <definedName name="____SBB3" localSheetId="0">#REF!</definedName>
    <definedName name="____SBB3">#REF!</definedName>
    <definedName name="____SBB4" localSheetId="0">#REF!</definedName>
    <definedName name="____SBB4">#REF!</definedName>
    <definedName name="____SBB5" localSheetId="0">#REF!</definedName>
    <definedName name="____SBB5">#REF!</definedName>
    <definedName name="____SD1" localSheetId="0">#REF!</definedName>
    <definedName name="____SD1">#REF!</definedName>
    <definedName name="____sd2" localSheetId="0">#REF!</definedName>
    <definedName name="____sd2">#REF!</definedName>
    <definedName name="____SHH1" localSheetId="0">#REF!</definedName>
    <definedName name="____SHH1">#REF!</definedName>
    <definedName name="____SHH2" localSheetId="0">#REF!</definedName>
    <definedName name="____SHH2">#REF!</definedName>
    <definedName name="____SHH3" localSheetId="0">#REF!</definedName>
    <definedName name="____SHH3">#REF!</definedName>
    <definedName name="____ST1" localSheetId="0">#REF!</definedName>
    <definedName name="____ST1">#REF!</definedName>
    <definedName name="____ST2" localSheetId="0">#REF!</definedName>
    <definedName name="____ST2">#REF!</definedName>
    <definedName name="____tbm1" localSheetId="0">#REF!</definedName>
    <definedName name="____tbm1">#REF!</definedName>
    <definedName name="____Ted1" localSheetId="0">#REF!</definedName>
    <definedName name="____Ted1">#REF!</definedName>
    <definedName name="____TK1" localSheetId="0">#REF!</definedName>
    <definedName name="____TK1">#REF!</definedName>
    <definedName name="____Ts1" localSheetId="0">#REF!</definedName>
    <definedName name="____Ts1">#REF!</definedName>
    <definedName name="____TS2" localSheetId="0">#REF!</definedName>
    <definedName name="____TS2">#REF!</definedName>
    <definedName name="____wv1" localSheetId="0">#REF!</definedName>
    <definedName name="____wv1">#REF!</definedName>
    <definedName name="____YP1" localSheetId="0">#REF!</definedName>
    <definedName name="____YP1">#REF!</definedName>
    <definedName name="____YP2" localSheetId="0">#REF!</definedName>
    <definedName name="____YP2">#REF!</definedName>
    <definedName name="___a100000" localSheetId="0">#REF!</definedName>
    <definedName name="___a100000">#REF!</definedName>
    <definedName name="___A69999" localSheetId="0">#REF!</definedName>
    <definedName name="___A69999">#REF!</definedName>
    <definedName name="___A99999" localSheetId="0">#REF!</definedName>
    <definedName name="___A99999">#REF!</definedName>
    <definedName name="___bar10" localSheetId="0">#REF!</definedName>
    <definedName name="___bar10">#REF!</definedName>
    <definedName name="___bar13" localSheetId="0">#REF!</definedName>
    <definedName name="___bar13">#REF!</definedName>
    <definedName name="___bar16" localSheetId="0">#REF!</definedName>
    <definedName name="___bar16">#REF!</definedName>
    <definedName name="___bar19" localSheetId="0">#REF!</definedName>
    <definedName name="___bar19">#REF!</definedName>
    <definedName name="___bar22" localSheetId="0">#REF!</definedName>
    <definedName name="___bar22">#REF!</definedName>
    <definedName name="___bar25" localSheetId="0">#REF!</definedName>
    <definedName name="___bar25">#REF!</definedName>
    <definedName name="___bar29" localSheetId="0">#REF!</definedName>
    <definedName name="___bar29">#REF!</definedName>
    <definedName name="___bar32" localSheetId="0">#REF!</definedName>
    <definedName name="___bar32">#REF!</definedName>
    <definedName name="___DIA1" localSheetId="0">#REF!</definedName>
    <definedName name="___DIA1">#REF!</definedName>
    <definedName name="___dia35" localSheetId="0">#REF!</definedName>
    <definedName name="___dia35">#REF!</definedName>
    <definedName name="___ELL45" localSheetId="0">#REF!</definedName>
    <definedName name="___ELL45">#REF!</definedName>
    <definedName name="___ELL90" localSheetId="0">#REF!</definedName>
    <definedName name="___ELL90">#REF!</definedName>
    <definedName name="___faf98" localSheetId="0">#REF!</definedName>
    <definedName name="___faf98">#REF!</definedName>
    <definedName name="___HEI1" localSheetId="0">#REF!</definedName>
    <definedName name="___HEI1">#REF!</definedName>
    <definedName name="___MAT1" localSheetId="0">#REF!</definedName>
    <definedName name="___MAT1">#REF!</definedName>
    <definedName name="___MAT2" localSheetId="0">#REF!</definedName>
    <definedName name="___MAT2">#REF!</definedName>
    <definedName name="___P1" localSheetId="0">#REF!</definedName>
    <definedName name="___P1">#REF!</definedName>
    <definedName name="___P10" localSheetId="0">#REF!</definedName>
    <definedName name="___P10">#REF!</definedName>
    <definedName name="___P11" localSheetId="0">#REF!</definedName>
    <definedName name="___P11">#REF!</definedName>
    <definedName name="___P12" localSheetId="0">#REF!</definedName>
    <definedName name="___P12">#REF!</definedName>
    <definedName name="___P13" localSheetId="0">#REF!</definedName>
    <definedName name="___P13">#REF!</definedName>
    <definedName name="___P14" localSheetId="0">#REF!</definedName>
    <definedName name="___P14">#REF!</definedName>
    <definedName name="___P15" localSheetId="0">#REF!</definedName>
    <definedName name="___P15">#REF!</definedName>
    <definedName name="___P16" localSheetId="0">#REF!</definedName>
    <definedName name="___P16">#REF!</definedName>
    <definedName name="___P17" localSheetId="0">#REF!</definedName>
    <definedName name="___P17">#REF!</definedName>
    <definedName name="___P2" localSheetId="0">#REF!</definedName>
    <definedName name="___P2">#REF!</definedName>
    <definedName name="___P3" localSheetId="0">#REF!</definedName>
    <definedName name="___P3">#REF!</definedName>
    <definedName name="___P4" localSheetId="0">#REF!</definedName>
    <definedName name="___P4">#REF!</definedName>
    <definedName name="___P5" localSheetId="0">#REF!</definedName>
    <definedName name="___P5">#REF!</definedName>
    <definedName name="___P6" localSheetId="0">#REF!</definedName>
    <definedName name="___P6">#REF!</definedName>
    <definedName name="___P7" localSheetId="0">#REF!</definedName>
    <definedName name="___P7">#REF!</definedName>
    <definedName name="___P8" localSheetId="0">#REF!</definedName>
    <definedName name="___P8">#REF!</definedName>
    <definedName name="___P9" localSheetId="0">#REF!</definedName>
    <definedName name="___P9">#REF!</definedName>
    <definedName name="___pa1" localSheetId="0">#REF!</definedName>
    <definedName name="___pa1">#REF!</definedName>
    <definedName name="___pa2" localSheetId="0">#REF!</definedName>
    <definedName name="___pa2">#REF!</definedName>
    <definedName name="___PH1" localSheetId="0">#REF!</definedName>
    <definedName name="___PH1">#REF!</definedName>
    <definedName name="___phi1" localSheetId="0">#REF!</definedName>
    <definedName name="___phi1">#REF!</definedName>
    <definedName name="___phi3" localSheetId="0">#REF!</definedName>
    <definedName name="___phi3">#REF!</definedName>
    <definedName name="___RE100" localSheetId="0">#REF!</definedName>
    <definedName name="___RE100">#REF!</definedName>
    <definedName name="___RE104" localSheetId="0">#REF!</definedName>
    <definedName name="___RE104">#REF!</definedName>
    <definedName name="___RE112" localSheetId="0">#REF!</definedName>
    <definedName name="___RE112">#REF!</definedName>
    <definedName name="___RE26" localSheetId="0">#REF!</definedName>
    <definedName name="___RE26">#REF!</definedName>
    <definedName name="___RE28" localSheetId="0">#REF!</definedName>
    <definedName name="___RE28">#REF!</definedName>
    <definedName name="___RE30" localSheetId="0">#REF!</definedName>
    <definedName name="___RE30">#REF!</definedName>
    <definedName name="___RE32" localSheetId="0">#REF!</definedName>
    <definedName name="___RE32">#REF!</definedName>
    <definedName name="___RE34" localSheetId="0">#REF!</definedName>
    <definedName name="___RE34">#REF!</definedName>
    <definedName name="___RE36" localSheetId="0">#REF!</definedName>
    <definedName name="___RE36">#REF!</definedName>
    <definedName name="___RE38" localSheetId="0">#REF!</definedName>
    <definedName name="___RE38">#REF!</definedName>
    <definedName name="___RE40" localSheetId="0">#REF!</definedName>
    <definedName name="___RE40">#REF!</definedName>
    <definedName name="___RE42" localSheetId="0">#REF!</definedName>
    <definedName name="___RE42">#REF!</definedName>
    <definedName name="___RE44" localSheetId="0">#REF!</definedName>
    <definedName name="___RE44">#REF!</definedName>
    <definedName name="___RE48" localSheetId="0">#REF!</definedName>
    <definedName name="___RE48">#REF!</definedName>
    <definedName name="___RE52" localSheetId="0">#REF!</definedName>
    <definedName name="___RE52">#REF!</definedName>
    <definedName name="___RE56" localSheetId="0">#REF!</definedName>
    <definedName name="___RE56">#REF!</definedName>
    <definedName name="___RE60" localSheetId="0">#REF!</definedName>
    <definedName name="___RE60">#REF!</definedName>
    <definedName name="___RE64" localSheetId="0">#REF!</definedName>
    <definedName name="___RE64">#REF!</definedName>
    <definedName name="___RE68" localSheetId="0">#REF!</definedName>
    <definedName name="___RE68">#REF!</definedName>
    <definedName name="___RE72" localSheetId="0">#REF!</definedName>
    <definedName name="___RE72">#REF!</definedName>
    <definedName name="___RE76" localSheetId="0">#REF!</definedName>
    <definedName name="___RE76">#REF!</definedName>
    <definedName name="___RE80" localSheetId="0">#REF!</definedName>
    <definedName name="___RE80">#REF!</definedName>
    <definedName name="___RE88" localSheetId="0">#REF!</definedName>
    <definedName name="___RE88">#REF!</definedName>
    <definedName name="___RE92" localSheetId="0">#REF!</definedName>
    <definedName name="___RE92">#REF!</definedName>
    <definedName name="___RE96" localSheetId="0">#REF!</definedName>
    <definedName name="___RE96">#REF!</definedName>
    <definedName name="___SBB1" localSheetId="0">#REF!</definedName>
    <definedName name="___SBB1">#REF!</definedName>
    <definedName name="___SBB2" localSheetId="0">#REF!</definedName>
    <definedName name="___SBB2">#REF!</definedName>
    <definedName name="___SBB3" localSheetId="0">#REF!</definedName>
    <definedName name="___SBB3">#REF!</definedName>
    <definedName name="___SBB4" localSheetId="0">#REF!</definedName>
    <definedName name="___SBB4">#REF!</definedName>
    <definedName name="___SBB5" localSheetId="0">#REF!</definedName>
    <definedName name="___SBB5">#REF!</definedName>
    <definedName name="___SD1" localSheetId="0">#REF!</definedName>
    <definedName name="___SD1">#REF!</definedName>
    <definedName name="___sd2" localSheetId="0">#REF!</definedName>
    <definedName name="___sd2">#REF!</definedName>
    <definedName name="___SHH1" localSheetId="0">#REF!</definedName>
    <definedName name="___SHH1">#REF!</definedName>
    <definedName name="___SHH2" localSheetId="0">#REF!</definedName>
    <definedName name="___SHH2">#REF!</definedName>
    <definedName name="___SHH3" localSheetId="0">#REF!</definedName>
    <definedName name="___SHH3">#REF!</definedName>
    <definedName name="___ST1" localSheetId="0">#REF!</definedName>
    <definedName name="___ST1">#REF!</definedName>
    <definedName name="___ST2" localSheetId="0">#REF!</definedName>
    <definedName name="___ST2">#REF!</definedName>
    <definedName name="___tbm1" localSheetId="0">#REF!</definedName>
    <definedName name="___tbm1">#REF!</definedName>
    <definedName name="___Ted1" localSheetId="0">#REF!</definedName>
    <definedName name="___Ted1">#REF!</definedName>
    <definedName name="___TK1" localSheetId="0">#REF!</definedName>
    <definedName name="___TK1">#REF!</definedName>
    <definedName name="___Ts1" localSheetId="0">#REF!</definedName>
    <definedName name="___Ts1">#REF!</definedName>
    <definedName name="___TS2" localSheetId="0">#REF!</definedName>
    <definedName name="___TS2">#REF!</definedName>
    <definedName name="___wv1" localSheetId="0">#REF!</definedName>
    <definedName name="___wv1">#REF!</definedName>
    <definedName name="___YP1" localSheetId="0">#REF!</definedName>
    <definedName name="___YP1">#REF!</definedName>
    <definedName name="___YP2" localSheetId="0">#REF!</definedName>
    <definedName name="___YP2">#REF!</definedName>
    <definedName name="__123Graph_APOWERSAV" localSheetId="0" hidden="1">#REF!</definedName>
    <definedName name="__123Graph_APOWERSAV" hidden="1">#REF!</definedName>
    <definedName name="__123Graph_BPOWERSAV" localSheetId="0" hidden="1">#REF!</definedName>
    <definedName name="__123Graph_BPOWERSAV" hidden="1">#REF!</definedName>
    <definedName name="__123Graph_XPOWERSAV" localSheetId="0" hidden="1">#REF!</definedName>
    <definedName name="__123Graph_XPOWERSAV" hidden="1">#REF!</definedName>
    <definedName name="__a100000" localSheetId="0">#REF!</definedName>
    <definedName name="__a100000">#REF!</definedName>
    <definedName name="__A69999" localSheetId="0">#REF!</definedName>
    <definedName name="__A69999">#REF!</definedName>
    <definedName name="__A99999" localSheetId="0">#REF!</definedName>
    <definedName name="__A99999">#REF!</definedName>
    <definedName name="__bar10" localSheetId="0">#REF!</definedName>
    <definedName name="__bar10">#REF!</definedName>
    <definedName name="__bar13" localSheetId="0">#REF!</definedName>
    <definedName name="__bar13">#REF!</definedName>
    <definedName name="__bar16" localSheetId="0">#REF!</definedName>
    <definedName name="__bar16">#REF!</definedName>
    <definedName name="__bar19" localSheetId="0">#REF!</definedName>
    <definedName name="__bar19">#REF!</definedName>
    <definedName name="__bar22" localSheetId="0">#REF!</definedName>
    <definedName name="__bar22">#REF!</definedName>
    <definedName name="__bar25" localSheetId="0">#REF!</definedName>
    <definedName name="__bar25">#REF!</definedName>
    <definedName name="__bar29" localSheetId="0">#REF!</definedName>
    <definedName name="__bar29">#REF!</definedName>
    <definedName name="__bar32" localSheetId="0">#REF!</definedName>
    <definedName name="__bar32">#REF!</definedName>
    <definedName name="__DIA1" localSheetId="0">#REF!</definedName>
    <definedName name="__DIA1">#REF!</definedName>
    <definedName name="__dia35" localSheetId="0">#REF!</definedName>
    <definedName name="__dia35">#REF!</definedName>
    <definedName name="__ELL45" localSheetId="0">#REF!</definedName>
    <definedName name="__ELL45">#REF!</definedName>
    <definedName name="__ELL90" localSheetId="0">#REF!</definedName>
    <definedName name="__ELL90">#REF!</definedName>
    <definedName name="__faf98" localSheetId="0">#REF!</definedName>
    <definedName name="__faf98">#REF!</definedName>
    <definedName name="__HEI1" localSheetId="0">#REF!</definedName>
    <definedName name="__HEI1">#REF!</definedName>
    <definedName name="__IntlFixup" hidden="1">TRUE</definedName>
    <definedName name="__MAT1" localSheetId="0">#REF!</definedName>
    <definedName name="__MAT1">#REF!</definedName>
    <definedName name="__MAT2" localSheetId="0">#REF!</definedName>
    <definedName name="__MAT2">#REF!</definedName>
    <definedName name="__P1" localSheetId="0">#REF!</definedName>
    <definedName name="__P1">#REF!</definedName>
    <definedName name="__P10" localSheetId="0">#REF!</definedName>
    <definedName name="__P10">#REF!</definedName>
    <definedName name="__P11" localSheetId="0">#REF!</definedName>
    <definedName name="__P11">#REF!</definedName>
    <definedName name="__P12" localSheetId="0">#REF!</definedName>
    <definedName name="__P12">#REF!</definedName>
    <definedName name="__P13" localSheetId="0">#REF!</definedName>
    <definedName name="__P13">#REF!</definedName>
    <definedName name="__P14" localSheetId="0">#REF!</definedName>
    <definedName name="__P14">#REF!</definedName>
    <definedName name="__P15" localSheetId="0">#REF!</definedName>
    <definedName name="__P15">#REF!</definedName>
    <definedName name="__P16" localSheetId="0">#REF!</definedName>
    <definedName name="__P16">#REF!</definedName>
    <definedName name="__P17" localSheetId="0">#REF!</definedName>
    <definedName name="__P17">#REF!</definedName>
    <definedName name="__P2" localSheetId="0">#REF!</definedName>
    <definedName name="__P2">#REF!</definedName>
    <definedName name="__P3" localSheetId="0">#REF!</definedName>
    <definedName name="__P3">#REF!</definedName>
    <definedName name="__P4" localSheetId="0">#REF!</definedName>
    <definedName name="__P4">#REF!</definedName>
    <definedName name="__P5" localSheetId="0">#REF!</definedName>
    <definedName name="__P5">#REF!</definedName>
    <definedName name="__P6" localSheetId="0">#REF!</definedName>
    <definedName name="__P6">#REF!</definedName>
    <definedName name="__P7" localSheetId="0">#REF!</definedName>
    <definedName name="__P7">#REF!</definedName>
    <definedName name="__P8" localSheetId="0">#REF!</definedName>
    <definedName name="__P8">#REF!</definedName>
    <definedName name="__P9" localSheetId="0">#REF!</definedName>
    <definedName name="__P9">#REF!</definedName>
    <definedName name="__pa1" localSheetId="0">#REF!</definedName>
    <definedName name="__pa1">#REF!</definedName>
    <definedName name="__pa2" localSheetId="0">#REF!</definedName>
    <definedName name="__pa2">#REF!</definedName>
    <definedName name="__PH1" localSheetId="0">#REF!</definedName>
    <definedName name="__PH1">#REF!</definedName>
    <definedName name="__phi1" localSheetId="0">#REF!</definedName>
    <definedName name="__phi1">#REF!</definedName>
    <definedName name="__phi3" localSheetId="0">#REF!</definedName>
    <definedName name="__phi3">#REF!</definedName>
    <definedName name="__RE100" localSheetId="0">#REF!</definedName>
    <definedName name="__RE100">#REF!</definedName>
    <definedName name="__RE104" localSheetId="0">#REF!</definedName>
    <definedName name="__RE104">#REF!</definedName>
    <definedName name="__RE112" localSheetId="0">#REF!</definedName>
    <definedName name="__RE112">#REF!</definedName>
    <definedName name="__RE26" localSheetId="0">#REF!</definedName>
    <definedName name="__RE26">#REF!</definedName>
    <definedName name="__RE28" localSheetId="0">#REF!</definedName>
    <definedName name="__RE28">#REF!</definedName>
    <definedName name="__RE30" localSheetId="0">#REF!</definedName>
    <definedName name="__RE30">#REF!</definedName>
    <definedName name="__RE32" localSheetId="0">#REF!</definedName>
    <definedName name="__RE32">#REF!</definedName>
    <definedName name="__RE34" localSheetId="0">#REF!</definedName>
    <definedName name="__RE34">#REF!</definedName>
    <definedName name="__RE36" localSheetId="0">#REF!</definedName>
    <definedName name="__RE36">#REF!</definedName>
    <definedName name="__RE38" localSheetId="0">#REF!</definedName>
    <definedName name="__RE38">#REF!</definedName>
    <definedName name="__RE40" localSheetId="0">#REF!</definedName>
    <definedName name="__RE40">#REF!</definedName>
    <definedName name="__RE42" localSheetId="0">#REF!</definedName>
    <definedName name="__RE42">#REF!</definedName>
    <definedName name="__RE44" localSheetId="0">#REF!</definedName>
    <definedName name="__RE44">#REF!</definedName>
    <definedName name="__RE48" localSheetId="0">#REF!</definedName>
    <definedName name="__RE48">#REF!</definedName>
    <definedName name="__RE52" localSheetId="0">#REF!</definedName>
    <definedName name="__RE52">#REF!</definedName>
    <definedName name="__RE56" localSheetId="0">#REF!</definedName>
    <definedName name="__RE56">#REF!</definedName>
    <definedName name="__RE60" localSheetId="0">#REF!</definedName>
    <definedName name="__RE60">#REF!</definedName>
    <definedName name="__RE64" localSheetId="0">#REF!</definedName>
    <definedName name="__RE64">#REF!</definedName>
    <definedName name="__RE68" localSheetId="0">#REF!</definedName>
    <definedName name="__RE68">#REF!</definedName>
    <definedName name="__RE72" localSheetId="0">#REF!</definedName>
    <definedName name="__RE72">#REF!</definedName>
    <definedName name="__RE76" localSheetId="0">#REF!</definedName>
    <definedName name="__RE76">#REF!</definedName>
    <definedName name="__RE80" localSheetId="0">#REF!</definedName>
    <definedName name="__RE80">#REF!</definedName>
    <definedName name="__RE88" localSheetId="0">#REF!</definedName>
    <definedName name="__RE88">#REF!</definedName>
    <definedName name="__RE92" localSheetId="0">#REF!</definedName>
    <definedName name="__RE92">#REF!</definedName>
    <definedName name="__RE96" localSheetId="0">#REF!</definedName>
    <definedName name="__RE96">#REF!</definedName>
    <definedName name="__SBB1" localSheetId="0">#REF!</definedName>
    <definedName name="__SBB1">#REF!</definedName>
    <definedName name="__SBB2" localSheetId="0">#REF!</definedName>
    <definedName name="__SBB2">#REF!</definedName>
    <definedName name="__SBB3" localSheetId="0">#REF!</definedName>
    <definedName name="__SBB3">#REF!</definedName>
    <definedName name="__SBB4" localSheetId="0">#REF!</definedName>
    <definedName name="__SBB4">#REF!</definedName>
    <definedName name="__SBB5" localSheetId="0">#REF!</definedName>
    <definedName name="__SBB5">#REF!</definedName>
    <definedName name="__SD1" localSheetId="0">#REF!</definedName>
    <definedName name="__SD1">#REF!</definedName>
    <definedName name="__sd2" localSheetId="0">#REF!</definedName>
    <definedName name="__sd2">#REF!</definedName>
    <definedName name="__SHH1" localSheetId="0">#REF!</definedName>
    <definedName name="__SHH1">#REF!</definedName>
    <definedName name="__SHH2" localSheetId="0">#REF!</definedName>
    <definedName name="__SHH2">#REF!</definedName>
    <definedName name="__SHH3" localSheetId="0">#REF!</definedName>
    <definedName name="__SHH3">#REF!</definedName>
    <definedName name="__ST1" localSheetId="0">#REF!</definedName>
    <definedName name="__ST1">#REF!</definedName>
    <definedName name="__ST2" localSheetId="0">#REF!</definedName>
    <definedName name="__ST2">#REF!</definedName>
    <definedName name="__tbm1" localSheetId="0">#REF!</definedName>
    <definedName name="__tbm1">#REF!</definedName>
    <definedName name="__Ted1" localSheetId="0">#REF!</definedName>
    <definedName name="__Ted1">#REF!</definedName>
    <definedName name="__TK1" localSheetId="0">#REF!</definedName>
    <definedName name="__TK1">#REF!</definedName>
    <definedName name="__Ts1" localSheetId="0">#REF!</definedName>
    <definedName name="__Ts1">#REF!</definedName>
    <definedName name="__TS2" localSheetId="0">#REF!</definedName>
    <definedName name="__TS2">#REF!</definedName>
    <definedName name="__wv1" localSheetId="0">#REF!</definedName>
    <definedName name="__wv1">#REF!</definedName>
    <definedName name="__YP1" localSheetId="0">#REF!</definedName>
    <definedName name="__YP1">#REF!</definedName>
    <definedName name="__YP2" localSheetId="0">#REF!</definedName>
    <definedName name="__YP2">#REF!</definedName>
    <definedName name="_00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00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1">#N/A</definedName>
    <definedName name="_1._PANEL_BD.__LP___1" localSheetId="0">#REF!</definedName>
    <definedName name="_1._PANEL_BD.__LP___1">#REF!</definedName>
    <definedName name="_1__123Graph_ATOTAL_PQ" localSheetId="0" hidden="1">#REF!</definedName>
    <definedName name="_1__123Graph_ATOTAL_PQ" hidden="1">#REF!</definedName>
    <definedName name="_1000A01">#N/A</definedName>
    <definedName name="_11">#N/A</definedName>
    <definedName name="_13__123Graph_DTOTAL_PQ" localSheetId="0" hidden="1">#REF!</definedName>
    <definedName name="_13__123Graph_DTOTAL_PQ" hidden="1">#REF!</definedName>
    <definedName name="_14__123Graph_XTOTAL_PQ" localSheetId="0" hidden="1">#REF!</definedName>
    <definedName name="_14__123Graph_XTOTAL_PQ" hidden="1">#REF!</definedName>
    <definedName name="_2">#N/A</definedName>
    <definedName name="_22">#N/A</definedName>
    <definedName name="_270_섬유" localSheetId="0">#REF!</definedName>
    <definedName name="_270_섬유">#REF!</definedName>
    <definedName name="_270_일반" localSheetId="0">#REF!</definedName>
    <definedName name="_270_일반">#REF!</definedName>
    <definedName name="_5__123Graph_BTOTAL_PQ" localSheetId="0" hidden="1">#REF!</definedName>
    <definedName name="_5__123Graph_BTOTAL_PQ" hidden="1">#REF!</definedName>
    <definedName name="_9__123Graph_CTOTAL_PQ" localSheetId="0" hidden="1">#REF!</definedName>
    <definedName name="_9__123Graph_CTOTAL_PQ" hidden="1">#REF!</definedName>
    <definedName name="_99_상반기시중노임" localSheetId="0">#REF!</definedName>
    <definedName name="_99_상반기시중노임">#REF!</definedName>
    <definedName name="_99_하반기시중노임" localSheetId="0">#REF!</definedName>
    <definedName name="_99_하반기시중노임">#REF!</definedName>
    <definedName name="_a100000" localSheetId="0">#REF!</definedName>
    <definedName name="_a100000">#REF!</definedName>
    <definedName name="_A17000" localSheetId="0">#REF!</definedName>
    <definedName name="_A17000">#REF!</definedName>
    <definedName name="_A20000" localSheetId="0">#REF!</definedName>
    <definedName name="_A20000">#REF!</definedName>
    <definedName name="_A69999" localSheetId="0">#REF!</definedName>
    <definedName name="_A69999">#REF!</definedName>
    <definedName name="_A99999" localSheetId="0">#REF!</definedName>
    <definedName name="_A99999">#REF!</definedName>
    <definedName name="_aab42" localSheetId="0">#REF!</definedName>
    <definedName name="_aab42">#REF!</definedName>
    <definedName name="_bar10" localSheetId="0">#REF!</definedName>
    <definedName name="_bar10">#REF!</definedName>
    <definedName name="_bar13" localSheetId="0">#REF!</definedName>
    <definedName name="_bar13">#REF!</definedName>
    <definedName name="_bar16" localSheetId="0">#REF!</definedName>
    <definedName name="_bar16">#REF!</definedName>
    <definedName name="_bar19" localSheetId="0">#REF!</definedName>
    <definedName name="_bar19">#REF!</definedName>
    <definedName name="_bar22" localSheetId="0">#REF!</definedName>
    <definedName name="_bar22">#REF!</definedName>
    <definedName name="_bar25" localSheetId="0">#REF!</definedName>
    <definedName name="_bar25">#REF!</definedName>
    <definedName name="_bar29" localSheetId="0">#REF!</definedName>
    <definedName name="_bar29">#REF!</definedName>
    <definedName name="_bar32" localSheetId="0">#REF!</definedName>
    <definedName name="_bar32">#REF!</definedName>
    <definedName name="_DIA1" localSheetId="0">#REF!</definedName>
    <definedName name="_DIA1">#REF!</definedName>
    <definedName name="_dia35" localSheetId="0">#REF!</definedName>
    <definedName name="_dia35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E7_E9_E11_E13_">#N/A</definedName>
    <definedName name="_ELL45" localSheetId="0">#REF!</definedName>
    <definedName name="_ELL45">#REF!</definedName>
    <definedName name="_ELL90" localSheetId="0">#REF!</definedName>
    <definedName name="_ELL90">#REF!</definedName>
    <definedName name="_faf98" localSheetId="0">#REF!</definedName>
    <definedName name="_faf98">#REF!</definedName>
    <definedName name="_Fill" localSheetId="0" hidden="1">#REF!</definedName>
    <definedName name="_Fill" hidden="1">#REF!</definedName>
    <definedName name="_xlnm._FilterDatabase" localSheetId="0" hidden="1">원가계산!$B$1:$H$38</definedName>
    <definedName name="_xlnm._FilterDatabase" hidden="1">#REF!</definedName>
    <definedName name="_HEI1" localSheetId="0">#REF!</definedName>
    <definedName name="_HEI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M1" localSheetId="0">#REF!</definedName>
    <definedName name="_kM1">#REF!</definedName>
    <definedName name="_kM2" localSheetId="0">#REF!</definedName>
    <definedName name="_kM2">#REF!</definedName>
    <definedName name="_kM3" localSheetId="0">#REF!</definedName>
    <definedName name="_kM3">#REF!</definedName>
    <definedName name="_ll15" localSheetId="0">#REF!</definedName>
    <definedName name="_ll15">#REF!</definedName>
    <definedName name="_LPB1" localSheetId="0">#REF!</definedName>
    <definedName name="_LPB1">#REF!</definedName>
    <definedName name="_LPK1" localSheetId="0">#REF!</definedName>
    <definedName name="_LPK1">#REF!</definedName>
    <definedName name="_LV02" localSheetId="0">#REF!</definedName>
    <definedName name="_LV02">#REF!</definedName>
    <definedName name="_LV03" localSheetId="0">#REF!</definedName>
    <definedName name="_LV03">#REF!</definedName>
    <definedName name="_LV05" localSheetId="0">#REF!</definedName>
    <definedName name="_LV05">#REF!</definedName>
    <definedName name="_LV06" localSheetId="0">#REF!</definedName>
    <definedName name="_LV06">#REF!</definedName>
    <definedName name="_LV07" localSheetId="0">#REF!</definedName>
    <definedName name="_LV07">#REF!</definedName>
    <definedName name="_LV08" localSheetId="0">#REF!</definedName>
    <definedName name="_LV08">#REF!</definedName>
    <definedName name="_LV09" localSheetId="0">#REF!</definedName>
    <definedName name="_LV09">#REF!</definedName>
    <definedName name="_MAT1" localSheetId="0">#REF!</definedName>
    <definedName name="_MAT1">#REF!</definedName>
    <definedName name="_MAT2" localSheetId="0">#REF!</definedName>
    <definedName name="_MAT2">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NMB96" localSheetId="0">#REF!</definedName>
    <definedName name="_NMB96">#REF!</definedName>
    <definedName name="_Order1" hidden="1">255</definedName>
    <definedName name="_Order2" hidden="1">255</definedName>
    <definedName name="_P1" localSheetId="0">#REF!</definedName>
    <definedName name="_P1">#REF!</definedName>
    <definedName name="_P10" localSheetId="0">#REF!</definedName>
    <definedName name="_P10">#REF!</definedName>
    <definedName name="_P11" localSheetId="0">#REF!</definedName>
    <definedName name="_P11">#REF!</definedName>
    <definedName name="_P12" localSheetId="0">#REF!</definedName>
    <definedName name="_P12">#REF!</definedName>
    <definedName name="_P13" localSheetId="0">#REF!</definedName>
    <definedName name="_P13">#REF!</definedName>
    <definedName name="_P14" localSheetId="0">#REF!</definedName>
    <definedName name="_P14">#REF!</definedName>
    <definedName name="_P15" localSheetId="0">#REF!</definedName>
    <definedName name="_P15">#REF!</definedName>
    <definedName name="_P16" localSheetId="0">#REF!</definedName>
    <definedName name="_P16">#REF!</definedName>
    <definedName name="_P17" localSheetId="0">#REF!</definedName>
    <definedName name="_P17">#REF!</definedName>
    <definedName name="_P2" localSheetId="0">#REF!</definedName>
    <definedName name="_P2">#REF!</definedName>
    <definedName name="_P3" localSheetId="0">#REF!</definedName>
    <definedName name="_P3">#REF!</definedName>
    <definedName name="_P4" localSheetId="0">#REF!</definedName>
    <definedName name="_P4">#REF!</definedName>
    <definedName name="_P5" localSheetId="0">#REF!</definedName>
    <definedName name="_P5">#REF!</definedName>
    <definedName name="_P6" localSheetId="0">#REF!</definedName>
    <definedName name="_P6">#REF!</definedName>
    <definedName name="_P7" localSheetId="0">#REF!</definedName>
    <definedName name="_P7">#REF!</definedName>
    <definedName name="_P8" localSheetId="0">#REF!</definedName>
    <definedName name="_P8">#REF!</definedName>
    <definedName name="_P9" localSheetId="0">#REF!</definedName>
    <definedName name="_P9">#REF!</definedName>
    <definedName name="_pa1" localSheetId="0">#REF!</definedName>
    <definedName name="_pa1">#REF!</definedName>
    <definedName name="_pa2" localSheetId="0">#REF!</definedName>
    <definedName name="_pa2">#REF!</definedName>
    <definedName name="_PH1" localSheetId="0">#REF!</definedName>
    <definedName name="_PH1">#REF!</definedName>
    <definedName name="_phi1" localSheetId="0">#REF!</definedName>
    <definedName name="_phi1">#REF!</definedName>
    <definedName name="_phi3" localSheetId="0">#REF!</definedName>
    <definedName name="_phi3">#REF!</definedName>
    <definedName name="_PJ1" localSheetId="0">#REF!</definedName>
    <definedName name="_PJ1">#REF!</definedName>
    <definedName name="_PJ2" localSheetId="0">#REF!</definedName>
    <definedName name="_PJ2">#REF!</definedName>
    <definedName name="_PJ3" localSheetId="0">#REF!</definedName>
    <definedName name="_PJ3">#REF!</definedName>
    <definedName name="_PJ4" localSheetId="0">#REF!</definedName>
    <definedName name="_PJ4">#REF!</definedName>
    <definedName name="_PJ5" localSheetId="0">#REF!</definedName>
    <definedName name="_PJ5">#REF!</definedName>
    <definedName name="_RE100" localSheetId="0">#REF!</definedName>
    <definedName name="_RE100">#REF!</definedName>
    <definedName name="_RE104" localSheetId="0">#REF!</definedName>
    <definedName name="_RE104">#REF!</definedName>
    <definedName name="_RE112" localSheetId="0">#REF!</definedName>
    <definedName name="_RE112">#REF!</definedName>
    <definedName name="_RE26" localSheetId="0">#REF!</definedName>
    <definedName name="_RE26">#REF!</definedName>
    <definedName name="_RE28" localSheetId="0">#REF!</definedName>
    <definedName name="_RE28">#REF!</definedName>
    <definedName name="_RE30" localSheetId="0">#REF!</definedName>
    <definedName name="_RE30">#REF!</definedName>
    <definedName name="_RE32" localSheetId="0">#REF!</definedName>
    <definedName name="_RE32">#REF!</definedName>
    <definedName name="_RE34" localSheetId="0">#REF!</definedName>
    <definedName name="_RE34">#REF!</definedName>
    <definedName name="_RE36" localSheetId="0">#REF!</definedName>
    <definedName name="_RE36">#REF!</definedName>
    <definedName name="_RE38" localSheetId="0">#REF!</definedName>
    <definedName name="_RE38">#REF!</definedName>
    <definedName name="_RE40" localSheetId="0">#REF!</definedName>
    <definedName name="_RE40">#REF!</definedName>
    <definedName name="_RE42" localSheetId="0">#REF!</definedName>
    <definedName name="_RE42">#REF!</definedName>
    <definedName name="_RE44" localSheetId="0">#REF!</definedName>
    <definedName name="_RE44">#REF!</definedName>
    <definedName name="_RE48" localSheetId="0">#REF!</definedName>
    <definedName name="_RE48">#REF!</definedName>
    <definedName name="_RE52" localSheetId="0">#REF!</definedName>
    <definedName name="_RE52">#REF!</definedName>
    <definedName name="_RE56" localSheetId="0">#REF!</definedName>
    <definedName name="_RE56">#REF!</definedName>
    <definedName name="_RE60" localSheetId="0">#REF!</definedName>
    <definedName name="_RE60">#REF!</definedName>
    <definedName name="_RE64" localSheetId="0">#REF!</definedName>
    <definedName name="_RE64">#REF!</definedName>
    <definedName name="_RE68" localSheetId="0">#REF!</definedName>
    <definedName name="_RE68">#REF!</definedName>
    <definedName name="_RE72" localSheetId="0">#REF!</definedName>
    <definedName name="_RE72">#REF!</definedName>
    <definedName name="_RE76" localSheetId="0">#REF!</definedName>
    <definedName name="_RE76">#REF!</definedName>
    <definedName name="_RE80" localSheetId="0">#REF!</definedName>
    <definedName name="_RE80">#REF!</definedName>
    <definedName name="_RE88" localSheetId="0">#REF!</definedName>
    <definedName name="_RE88">#REF!</definedName>
    <definedName name="_RE92" localSheetId="0">#REF!</definedName>
    <definedName name="_RE92">#REF!</definedName>
    <definedName name="_RE96" localSheetId="0">#REF!</definedName>
    <definedName name="_RE96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BB1" localSheetId="0">#REF!</definedName>
    <definedName name="_SBB1">#REF!</definedName>
    <definedName name="_SBB2" localSheetId="0">#REF!</definedName>
    <definedName name="_SBB2">#REF!</definedName>
    <definedName name="_SBB3" localSheetId="0">#REF!</definedName>
    <definedName name="_SBB3">#REF!</definedName>
    <definedName name="_SBB4" localSheetId="0">#REF!</definedName>
    <definedName name="_SBB4">#REF!</definedName>
    <definedName name="_SBB5" localSheetId="0">#REF!</definedName>
    <definedName name="_SBB5">#REF!</definedName>
    <definedName name="_SD1" localSheetId="0">#REF!</definedName>
    <definedName name="_SD1">#REF!</definedName>
    <definedName name="_sd2" localSheetId="0">#REF!</definedName>
    <definedName name="_sd2">#REF!</definedName>
    <definedName name="_SHH1" localSheetId="0">#REF!</definedName>
    <definedName name="_SHH1">#REF!</definedName>
    <definedName name="_SHH2" localSheetId="0">#REF!</definedName>
    <definedName name="_SHH2">#REF!</definedName>
    <definedName name="_SHH3" localSheetId="0">#REF!</definedName>
    <definedName name="_SHH3">#REF!</definedName>
    <definedName name="_Sort" localSheetId="0" hidden="1">#REF!</definedName>
    <definedName name="_Sort" hidden="1">#REF!</definedName>
    <definedName name="_sp1" localSheetId="0">#REF!</definedName>
    <definedName name="_sp1">#REF!</definedName>
    <definedName name="_sp2" localSheetId="0">#REF!</definedName>
    <definedName name="_sp2">#REF!</definedName>
    <definedName name="_sp3" localSheetId="0">#REF!</definedName>
    <definedName name="_sp3">#REF!</definedName>
    <definedName name="_ST1" localSheetId="0">#REF!</definedName>
    <definedName name="_ST1">#REF!</definedName>
    <definedName name="_ST2" localSheetId="0">#REF!</definedName>
    <definedName name="_ST2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bm1" localSheetId="0">#REF!</definedName>
    <definedName name="_tbm1">#REF!</definedName>
    <definedName name="_Ted1" localSheetId="0">#REF!</definedName>
    <definedName name="_Ted1">#REF!</definedName>
    <definedName name="_TK1" localSheetId="0">#REF!</definedName>
    <definedName name="_TK1">#REF!</definedName>
    <definedName name="_Ts1" localSheetId="0">#REF!</definedName>
    <definedName name="_Ts1">#REF!</definedName>
    <definedName name="_TS2" localSheetId="0">#REF!</definedName>
    <definedName name="_TS2">#REF!</definedName>
    <definedName name="_UP1" localSheetId="0">#REF!</definedName>
    <definedName name="_UP1">#REF!</definedName>
    <definedName name="_UP2" localSheetId="0">#REF!</definedName>
    <definedName name="_UP2">#REF!</definedName>
    <definedName name="_UV01" localSheetId="0">#REF!</definedName>
    <definedName name="_UV01">#REF!</definedName>
    <definedName name="_W">#N/A</definedName>
    <definedName name="_wv1" localSheetId="0">#REF!</definedName>
    <definedName name="_wv1">#REF!</definedName>
    <definedName name="_YP1" localSheetId="0">#REF!</definedName>
    <definedName name="_YP1">#REF!</definedName>
    <definedName name="_YP2" localSheetId="0">#REF!</definedName>
    <definedName name="_YP2">#REF!</definedName>
    <definedName name="_건축목공" localSheetId="0">#REF!</definedName>
    <definedName name="_건축목공">#REF!</definedName>
    <definedName name="\\O">[1]기기리스트!#REF!</definedName>
    <definedName name="\0">#N/A</definedName>
    <definedName name="\1">#N/A</definedName>
    <definedName name="\2">#N/A</definedName>
    <definedName name="\3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>#N/A</definedName>
    <definedName name="\b">[2]약품공급2!#REF!</definedName>
    <definedName name="\c">#N/A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>#N/A</definedName>
    <definedName name="\h">[2]약품공급2!#REF!</definedName>
    <definedName name="\i">#N/A</definedName>
    <definedName name="\j">[3]약품설비!#REF!</definedName>
    <definedName name="\k">[2]약품공급2!#REF!</definedName>
    <definedName name="\l" localSheetId="0">#REF!</definedName>
    <definedName name="\l">#REF!</definedName>
    <definedName name="\m" localSheetId="0">#REF!</definedName>
    <definedName name="\m">#REF!</definedName>
    <definedName name="\n">#N/A</definedName>
    <definedName name="\o">#N/A</definedName>
    <definedName name="\p" localSheetId="0">#REF!</definedName>
    <definedName name="\p">#REF!</definedName>
    <definedName name="\P1" localSheetId="0">#REF!</definedName>
    <definedName name="\P1">#REF!</definedName>
    <definedName name="\q" localSheetId="0">#REF!</definedName>
    <definedName name="\q">#REF!</definedName>
    <definedName name="\r">#N/A</definedName>
    <definedName name="\s">#N/A</definedName>
    <definedName name="\t">#N/A</definedName>
    <definedName name="\u">#N/A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A">#N/A</definedName>
    <definedName name="A_3100INQ" localSheetId="0">#REF!</definedName>
    <definedName name="A_3100INQ">#REF!</definedName>
    <definedName name="A_3100REV" localSheetId="0">#REF!</definedName>
    <definedName name="A_3100REV">#REF!</definedName>
    <definedName name="A_3200INQ" localSheetId="0">#REF!</definedName>
    <definedName name="A_3200INQ">#REF!</definedName>
    <definedName name="A_3200REV" localSheetId="0">#REF!</definedName>
    <definedName name="A_3200REV">#REF!</definedName>
    <definedName name="A_EQUIP" localSheetId="0">#REF!</definedName>
    <definedName name="A_EQUIP">#REF!</definedName>
    <definedName name="A_LABOR" localSheetId="0">#REF!</definedName>
    <definedName name="A_LABOR">#REF!</definedName>
    <definedName name="A_MATL" localSheetId="0">#REF!</definedName>
    <definedName name="A_MATL">#REF!</definedName>
    <definedName name="A_MH" localSheetId="0">#REF!</definedName>
    <definedName name="A_MH">#REF!</definedName>
    <definedName name="A_OTHER" localSheetId="0">#REF!</definedName>
    <definedName name="A_OTHER">#REF!</definedName>
    <definedName name="A_REV_TOTAL" localSheetId="0">#REF!</definedName>
    <definedName name="A_REV_TOTAL">#REF!</definedName>
    <definedName name="a0" localSheetId="0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111111" localSheetId="0">#REF!</definedName>
    <definedName name="A1111111">#REF!</definedName>
    <definedName name="aa" localSheetId="0">#REF!</definedName>
    <definedName name="aa">#REF!</definedName>
    <definedName name="aaa" localSheetId="0">#REF!</definedName>
    <definedName name="aaa">#REF!</definedName>
    <definedName name="ABAB" hidden="1">{#N/A,#N/A,FALSE,"CCTV"}</definedName>
    <definedName name="abc" localSheetId="0">#REF!</definedName>
    <definedName name="abc">#REF!</definedName>
    <definedName name="ABT" localSheetId="0">#REF!</definedName>
    <definedName name="ABT">#REF!</definedName>
    <definedName name="ac" localSheetId="0">#REF!</definedName>
    <definedName name="ac">#REF!</definedName>
    <definedName name="Aend" localSheetId="0">#REF!</definedName>
    <definedName name="Aend">#REF!</definedName>
    <definedName name="Aex" localSheetId="0">#REF!</definedName>
    <definedName name="Aex">#REF!</definedName>
    <definedName name="Af" localSheetId="0">#REF!</definedName>
    <definedName name="Af">#REF!</definedName>
    <definedName name="AfCon" localSheetId="0">#REF!</definedName>
    <definedName name="AfCon">#REF!</definedName>
    <definedName name="AFC설비" localSheetId="0">#REF!</definedName>
    <definedName name="AFC설비">#REF!</definedName>
    <definedName name="Ag" localSheetId="0">#REF!</definedName>
    <definedName name="Ag">#REF!</definedName>
    <definedName name="Ah" localSheetId="0">#REF!</definedName>
    <definedName name="Ah">#REF!</definedName>
    <definedName name="air_trap" localSheetId="0">#REF!</definedName>
    <definedName name="air_trap">#REF!</definedName>
    <definedName name="All_Item" localSheetId="0">#REF!</definedName>
    <definedName name="All_Item">#REF!</definedName>
    <definedName name="ALPA" localSheetId="0">#REF!</definedName>
    <definedName name="ALPA">#REF!</definedName>
    <definedName name="alpha3" localSheetId="0">#REF!</definedName>
    <definedName name="alpha3">#REF!</definedName>
    <definedName name="AlphaD" localSheetId="0">#REF!</definedName>
    <definedName name="AlphaD">#REF!</definedName>
    <definedName name="AlphaL" localSheetId="0">#REF!</definedName>
    <definedName name="AlphaL">#REF!</definedName>
    <definedName name="ALPIN">#N/A</definedName>
    <definedName name="ALPJYOU">#N/A</definedName>
    <definedName name="ALPTOI">#N/A</definedName>
    <definedName name="angle" localSheetId="0">#REF!</definedName>
    <definedName name="angle">#REF!</definedName>
    <definedName name="anscount" hidden="1">1</definedName>
    <definedName name="AQW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REA100" localSheetId="0">#REF!</definedName>
    <definedName name="AREA100">#REF!</definedName>
    <definedName name="AREA125" localSheetId="0">#REF!</definedName>
    <definedName name="AREA125">#REF!</definedName>
    <definedName name="AREA150" localSheetId="0">#REF!</definedName>
    <definedName name="AREA150">#REF!</definedName>
    <definedName name="AREA175" localSheetId="0">#REF!</definedName>
    <definedName name="AREA175">#REF!</definedName>
    <definedName name="AREA25" localSheetId="0">#REF!</definedName>
    <definedName name="AREA25">#REF!</definedName>
    <definedName name="AREA30" localSheetId="0">#REF!</definedName>
    <definedName name="AREA30">#REF!</definedName>
    <definedName name="AREA40" localSheetId="0">#REF!</definedName>
    <definedName name="AREA40">#REF!</definedName>
    <definedName name="AREA50" localSheetId="0">#REF!</definedName>
    <definedName name="AREA50">#REF!</definedName>
    <definedName name="AREA65" localSheetId="0">#REF!</definedName>
    <definedName name="AREA65">#REF!</definedName>
    <definedName name="AREA75" localSheetId="0">#REF!</definedName>
    <definedName name="AREA75">#REF!</definedName>
    <definedName name="arial" localSheetId="0">#REF!</definedName>
    <definedName name="arial">#REF!</definedName>
    <definedName name="as">#N/A</definedName>
    <definedName name="ASB" localSheetId="0">#REF!</definedName>
    <definedName name="ASB">#REF!</definedName>
    <definedName name="ascon1" localSheetId="0">#REF!</definedName>
    <definedName name="ascon1">#REF!</definedName>
    <definedName name="ascon2" localSheetId="0">#REF!</definedName>
    <definedName name="ascon2">#REF!</definedName>
    <definedName name="ASD" localSheetId="0">#REF!</definedName>
    <definedName name="ASD">#REF!</definedName>
    <definedName name="ASL" localSheetId="0">#REF!</definedName>
    <definedName name="ASL">#REF!</definedName>
    <definedName name="ASS" localSheetId="0">#REF!</definedName>
    <definedName name="ASS">#REF!</definedName>
    <definedName name="AST" localSheetId="0">#REF!</definedName>
    <definedName name="AST">#REF!</definedName>
    <definedName name="ASTM" localSheetId="0">#REF!</definedName>
    <definedName name="ASTM">#REF!</definedName>
    <definedName name="Av" localSheetId="0">#REF!</definedName>
    <definedName name="Av">#REF!</definedName>
    <definedName name="A삼" localSheetId="0">#REF!</definedName>
    <definedName name="A삼">#REF!</definedName>
    <definedName name="A이" localSheetId="0">#REF!</definedName>
    <definedName name="A이">#REF!</definedName>
    <definedName name="A일" localSheetId="0">#REF!</definedName>
    <definedName name="A일">#REF!</definedName>
    <definedName name="b" localSheetId="0">#REF!</definedName>
    <definedName name="b">#REF!</definedName>
    <definedName name="B.1" localSheetId="0">#REF!</definedName>
    <definedName name="B.1">#REF!</definedName>
    <definedName name="B.2" localSheetId="0">#REF!</definedName>
    <definedName name="B.2">#REF!</definedName>
    <definedName name="B.3" localSheetId="0">#REF!</definedName>
    <definedName name="B.3">#REF!</definedName>
    <definedName name="B.4" localSheetId="0">#REF!</definedName>
    <definedName name="B.4">#REF!</definedName>
    <definedName name="B_1">#N/A</definedName>
    <definedName name="B_FLG" localSheetId="0">#REF!</definedName>
    <definedName name="B_FLG">#REF!</definedName>
    <definedName name="B18㎝" localSheetId="0">#REF!</definedName>
    <definedName name="B18㎝">#REF!</definedName>
    <definedName name="B1B" localSheetId="0">#REF!</definedName>
    <definedName name="B1B">#REF!</definedName>
    <definedName name="B20㎝" localSheetId="0">#REF!</definedName>
    <definedName name="B20㎝">#REF!</definedName>
    <definedName name="B25㎝" localSheetId="0">#REF!</definedName>
    <definedName name="B25㎝">#REF!</definedName>
    <definedName name="B2B" localSheetId="0">#REF!</definedName>
    <definedName name="B2B">#REF!</definedName>
    <definedName name="B30㎝" localSheetId="0">#REF!</definedName>
    <definedName name="B30㎝">#REF!</definedName>
    <definedName name="B3B" localSheetId="0">#REF!</definedName>
    <definedName name="B3B">#REF!</definedName>
    <definedName name="B4B" localSheetId="0">#REF!</definedName>
    <definedName name="B4B">#REF!</definedName>
    <definedName name="B4㎝이하" localSheetId="0">#REF!</definedName>
    <definedName name="B4㎝이하">#REF!</definedName>
    <definedName name="B5B">[4]교각1!#REF!</definedName>
    <definedName name="B5㎝" localSheetId="0">#REF!</definedName>
    <definedName name="B5㎝">#REF!</definedName>
    <definedName name="B6B">[4]교각1!#REF!</definedName>
    <definedName name="B6㎝" localSheetId="0">#REF!</definedName>
    <definedName name="B6㎝">#REF!</definedName>
    <definedName name="B7B">[4]교각1!#REF!</definedName>
    <definedName name="B7㎝" localSheetId="0">#REF!</definedName>
    <definedName name="B7㎝">#REF!</definedName>
    <definedName name="B8㎝" localSheetId="0">#REF!</definedName>
    <definedName name="B8㎝">#REF!</definedName>
    <definedName name="back_pressure" localSheetId="0">#REF!</definedName>
    <definedName name="back_pressure">#REF!</definedName>
    <definedName name="ball" localSheetId="0">#REF!</definedName>
    <definedName name="ball">#REF!</definedName>
    <definedName name="BB" localSheetId="0">#REF!</definedName>
    <definedName name="BB">#REF!</definedName>
    <definedName name="bba" localSheetId="0">#REF!</definedName>
    <definedName name="bba">#REF!</definedName>
    <definedName name="BB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BBB" localSheetId="0">#REF!</definedName>
    <definedName name="BBBB">#REF!</definedName>
    <definedName name="bd" localSheetId="0">#REF!</definedName>
    <definedName name="bd">#REF!</definedName>
    <definedName name="BDCODE">#N/A</definedName>
    <definedName name="be" localSheetId="0">#REF!</definedName>
    <definedName name="be">#REF!</definedName>
    <definedName name="BETA" localSheetId="0">#REF!</definedName>
    <definedName name="BETA">#REF!</definedName>
    <definedName name="beta5" localSheetId="0">#REF!</definedName>
    <definedName name="beta5">#REF!</definedName>
    <definedName name="beta6" localSheetId="0">#REF!</definedName>
    <definedName name="beta6">#REF!</definedName>
    <definedName name="bf" localSheetId="0">#REF!</definedName>
    <definedName name="bf">#REF!</definedName>
    <definedName name="BFDF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OLT" localSheetId="0">#REF!</definedName>
    <definedName name="BOLT">#REF!</definedName>
    <definedName name="Bolts" localSheetId="0">#REF!</definedName>
    <definedName name="Bolts">#REF!</definedName>
    <definedName name="book" localSheetId="0">#REF!</definedName>
    <definedName name="book">#REF!</definedName>
    <definedName name="BOSS" localSheetId="0">#REF!</definedName>
    <definedName name="BOSS">#REF!</definedName>
    <definedName name="butterfly" localSheetId="0">#REF!</definedName>
    <definedName name="butterfly">#REF!</definedName>
    <definedName name="BV" localSheetId="0">#REF!</definedName>
    <definedName name="BV">#REF!</definedName>
    <definedName name="B이" localSheetId="0">#REF!</definedName>
    <definedName name="B이">#REF!</definedName>
    <definedName name="B일" localSheetId="0">#REF!</definedName>
    <definedName name="B일">#REF!</definedName>
    <definedName name="B제로" localSheetId="0">#REF!</definedName>
    <definedName name="B제로">#REF!</definedName>
    <definedName name="C_" localSheetId="0">#REF!</definedName>
    <definedName name="C_">#REF!</definedName>
    <definedName name="CA" localSheetId="0">#REF!</definedName>
    <definedName name="CA">#REF!</definedName>
    <definedName name="cable" localSheetId="0">#REF!</definedName>
    <definedName name="cable">#REF!</definedName>
    <definedName name="CAP" localSheetId="0">#REF!</definedName>
    <definedName name="CAP">#REF!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" localSheetId="0">#REF!</definedName>
    <definedName name="cc">#REF!</definedName>
    <definedName name="CCC" localSheetId="0">#REF!</definedName>
    <definedName name="CCC">#REF!</definedName>
    <definedName name="cccc" localSheetId="0">#REF!</definedName>
    <definedName name="cccc">#REF!</definedName>
    <definedName name="CCTV설비" localSheetId="0">#REF!</definedName>
    <definedName name="CCTV설비">#REF!</definedName>
    <definedName name="CH" localSheetId="0">#REF!</definedName>
    <definedName name="CH">#REF!</definedName>
    <definedName name="chart1" localSheetId="0">#REF!</definedName>
    <definedName name="chart1">#REF!</definedName>
    <definedName name="chart2" localSheetId="0">#REF!</definedName>
    <definedName name="chart2">#REF!</definedName>
    <definedName name="check" localSheetId="0">#REF!</definedName>
    <definedName name="check">#REF!</definedName>
    <definedName name="chemical" hidden="1">{#N/A,#N/A,FALSE,"CCTV"}</definedName>
    <definedName name="Cm" localSheetId="0">#REF!</definedName>
    <definedName name="Cm">#REF!</definedName>
    <definedName name="cnltn" hidden="1">{"'신흥취수펌프 검토'!$M$2","'신흥취수펌프 검토'!$A$1:$AE$87"}</definedName>
    <definedName name="CODE" localSheetId="0">#REF!</definedName>
    <definedName name="CODE">#REF!</definedName>
    <definedName name="COLUMN_A" localSheetId="0">#REF!</definedName>
    <definedName name="COLUMN_A">#REF!</definedName>
    <definedName name="COM">#N/A</definedName>
    <definedName name="CON" localSheetId="0">#REF!</definedName>
    <definedName name="CON">#REF!</definedName>
    <definedName name="conc단위중량" localSheetId="0">#REF!</definedName>
    <definedName name="conc단위중량">#REF!</definedName>
    <definedName name="CONDUIT" localSheetId="0">#REF!</definedName>
    <definedName name="CONDUIT">#REF!</definedName>
    <definedName name="COPING_W" localSheetId="0">#REF!</definedName>
    <definedName name="COPING_W">#REF!</definedName>
    <definedName name="CPLG" localSheetId="0">#REF!</definedName>
    <definedName name="CPLG">#REF!</definedName>
    <definedName name="CPU_시험기사" localSheetId="0">#REF!</definedName>
    <definedName name="CPU_시험기사">#REF!</definedName>
    <definedName name="CPU시험사001" localSheetId="0">#REF!</definedName>
    <definedName name="CPU시험사001">#REF!</definedName>
    <definedName name="CPU시험사002" localSheetId="0">#REF!</definedName>
    <definedName name="CPU시험사002">#REF!</definedName>
    <definedName name="CPU시험사011" localSheetId="0">#REF!</definedName>
    <definedName name="CPU시험사011">#REF!</definedName>
    <definedName name="CPU시험사982" localSheetId="0">#REF!</definedName>
    <definedName name="CPU시험사982">#REF!</definedName>
    <definedName name="CPU시험사991" localSheetId="0">#REF!</definedName>
    <definedName name="CPU시험사991">#REF!</definedName>
    <definedName name="CPU시험사992" localSheetId="0">#REF!</definedName>
    <definedName name="CPU시험사992">#REF!</definedName>
    <definedName name="CQ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_xlnm.Criteria" localSheetId="0">#REF!</definedName>
    <definedName name="_xlnm.Criteria">#REF!</definedName>
    <definedName name="Cs" localSheetId="0">#REF!</definedName>
    <definedName name="Cs">#REF!</definedName>
    <definedName name="CXV" localSheetId="0">#REF!</definedName>
    <definedName name="CXV">#REF!</definedName>
    <definedName name="D" localSheetId="0">#REF!</definedName>
    <definedName name="D">#REF!</definedName>
    <definedName name="D.1" localSheetId="0">#REF!</definedName>
    <definedName name="D.1">#REF!</definedName>
    <definedName name="D.2" localSheetId="0">#REF!</definedName>
    <definedName name="D.2">#REF!</definedName>
    <definedName name="DA" localSheetId="0">BlankMacro1</definedName>
    <definedName name="DA">BlankMacro1</definedName>
    <definedName name="DANGA" localSheetId="0">#REF!,#REF!</definedName>
    <definedName name="DANGA">#REF!,#REF!</definedName>
    <definedName name="data" localSheetId="0">#REF!</definedName>
    <definedName name="data">#REF!</definedName>
    <definedName name="data1" localSheetId="0">#REF!</definedName>
    <definedName name="data1">#REF!</definedName>
    <definedName name="_xlnm.Database" localSheetId="0">#REF!</definedName>
    <definedName name="_xlnm.Database">#REF!</definedName>
    <definedName name="database2" localSheetId="0">#REF!</definedName>
    <definedName name="database2">#REF!</definedName>
    <definedName name="DATAINPUT" localSheetId="0">#REF!</definedName>
    <definedName name="DATAINPUT">#REF!</definedName>
    <definedName name="date" localSheetId="0">#REF!</definedName>
    <definedName name="date">#REF!</definedName>
    <definedName name="DD" localSheetId="0">BlankMacro1</definedName>
    <definedName name="DD">BlankMacro1</definedName>
    <definedName name="ddd" localSheetId="0">#REF!</definedName>
    <definedName name="ddd">#REF!</definedName>
    <definedName name="dddd" hidden="1">{#N/A,#N/A,FALSE,"보고";#N/A,#N/A,FALSE,"유첨"}</definedName>
    <definedName name="ddddd" localSheetId="0" hidden="1">#REF!</definedName>
    <definedName name="ddddd" hidden="1">#REF!</definedName>
    <definedName name="DDF" localSheetId="0">BlankMacro1</definedName>
    <definedName name="DDF">BlankMacro1</definedName>
    <definedName name="DEA" localSheetId="0">#REF!</definedName>
    <definedName name="DEA">#REF!</definedName>
    <definedName name="def" localSheetId="0">#REF!</definedName>
    <definedName name="def">#REF!</definedName>
    <definedName name="delta3" localSheetId="0">#REF!</definedName>
    <definedName name="delta3">#REF!</definedName>
    <definedName name="delta4" localSheetId="0">#REF!</definedName>
    <definedName name="delta4">#REF!</definedName>
    <definedName name="delta5" localSheetId="0">#REF!</definedName>
    <definedName name="delta5">#REF!</definedName>
    <definedName name="delta6" localSheetId="0">#REF!</definedName>
    <definedName name="delta6">#REF!</definedName>
    <definedName name="DESC_BRIDGE" localSheetId="0">#REF!</definedName>
    <definedName name="DESC_BRIDGE">#REF!</definedName>
    <definedName name="DESC_DUCT_SPRT" localSheetId="0">#REF!</definedName>
    <definedName name="DESC_DUCT_SPRT">#REF!</definedName>
    <definedName name="DESC_EQ_SPRT" localSheetId="0">#REF!</definedName>
    <definedName name="DESC_EQ_SPRT">#REF!</definedName>
    <definedName name="DESC_FAB" localSheetId="0">#REF!</definedName>
    <definedName name="DESC_FAB">#REF!</definedName>
    <definedName name="DESC_PIPERACK" localSheetId="0">#REF!</definedName>
    <definedName name="DESC_PIPERACK">#REF!</definedName>
    <definedName name="DESC_PLT_ACCS" localSheetId="0">#REF!</definedName>
    <definedName name="DESC_PLT_ACCS">#REF!</definedName>
    <definedName name="DESC_STANCHION" localSheetId="0">#REF!</definedName>
    <definedName name="DESC_STANCHION">#REF!</definedName>
    <definedName name="DESC_STCK_SPRT" localSheetId="0">#REF!</definedName>
    <definedName name="DESC_STCK_SPRT">#REF!</definedName>
    <definedName name="DF" localSheetId="0">BlankMacro1</definedName>
    <definedName name="DF">BlankMacro1</definedName>
    <definedName name="DFDS" localSheetId="0">#REF!</definedName>
    <definedName name="DFDS">#REF!</definedName>
    <definedName name="DFSD" localSheetId="0">#REF!</definedName>
    <definedName name="DFSD">#REF!</definedName>
    <definedName name="DG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FDS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h" localSheetId="0">#REF!</definedName>
    <definedName name="Dh">#REF!</definedName>
    <definedName name="DIA">[4]교각1!#REF!</definedName>
    <definedName name="diameter" localSheetId="0">#REF!</definedName>
    <definedName name="diameter">#REF!</definedName>
    <definedName name="diaphragm" localSheetId="0">#REF!</definedName>
    <definedName name="diaphragm">#REF!</definedName>
    <definedName name="dkdkdkdkd" hidden="1">{#N/A,#N/A,FALSE,"명세표"}</definedName>
    <definedName name="DKJFL" localSheetId="0">BlankMacro1</definedName>
    <definedName name="DKJFL">BlankMacro1</definedName>
    <definedName name="DLA" localSheetId="0">#REF!</definedName>
    <definedName name="DLA">#REF!</definedName>
    <definedName name="dlqudcjf" localSheetId="0">BlankMacro1</definedName>
    <definedName name="dlqudcjf">BlankMacro1</definedName>
    <definedName name="dn" hidden="1">{#N/A,#N/A,FALSE,"혼합골재"}</definedName>
    <definedName name="DNS" localSheetId="0">#REF!</definedName>
    <definedName name="DNS">#REF!</definedName>
    <definedName name="DP" localSheetId="0">#REF!</definedName>
    <definedName name="DP">#REF!</definedName>
    <definedName name="drain_trap" localSheetId="0">#REF!</definedName>
    <definedName name="drain_trap">#REF!</definedName>
    <definedName name="ds" localSheetId="0">#REF!</definedName>
    <definedName name="ds">#REF!</definedName>
    <definedName name="dsa" localSheetId="0">#REF!</definedName>
    <definedName name="dsa">#REF!</definedName>
    <definedName name="dsdsd" hidden="1">{#N/A,#N/A,FALSE,"운반시간"}</definedName>
    <definedName name="DSF" localSheetId="0">#REF!</definedName>
    <definedName name="DSF">#REF!</definedName>
    <definedName name="DSFAS">'[5]공주-교대(A1)'!#REF!</definedName>
    <definedName name="dss" hidden="1">{#N/A,#N/A,FALSE,"골재소요량";#N/A,#N/A,FALSE,"골재소요량"}</definedName>
    <definedName name="dual_plate_check" localSheetId="0">#REF!</definedName>
    <definedName name="dual_plate_check">#REF!</definedName>
    <definedName name="DUCT" hidden="1">{#N/A,#N/A,FALSE,"Sheet1"}</definedName>
    <definedName name="duplex_strainer" localSheetId="0">#REF!</definedName>
    <definedName name="duplex_strainer">#REF!</definedName>
    <definedName name="Dv" localSheetId="0">#REF!</definedName>
    <definedName name="Dv">#REF!</definedName>
    <definedName name="D열" localSheetId="0">#REF!</definedName>
    <definedName name="D열">#REF!</definedName>
    <definedName name="e" localSheetId="0">#REF!</definedName>
    <definedName name="e">#REF!</definedName>
    <definedName name="EA" localSheetId="0">#REF!</definedName>
    <definedName name="EA">#REF!</definedName>
    <definedName name="Ec" localSheetId="0">#REF!</definedName>
    <definedName name="Ec">#REF!</definedName>
    <definedName name="ED" hidden="1">{#N/A,#N/A,FALSE,"CCTV"}</definedName>
    <definedName name="edssqq" hidden="1">{#N/A,#N/A,FALSE,"혼합골재"}</definedName>
    <definedName name="ee" hidden="1">{#N/A,#N/A,FALSE,"단가표지"}</definedName>
    <definedName name="ELP" localSheetId="0">#REF!</definedName>
    <definedName name="ELP">#REF!</definedName>
    <definedName name="Em" localSheetId="0">#REF!</definedName>
    <definedName name="Em">#REF!</definedName>
    <definedName name="EO" localSheetId="0">#REF!</definedName>
    <definedName name="EO">#REF!</definedName>
    <definedName name="EOL" localSheetId="0">#REF!</definedName>
    <definedName name="EOL">#REF!</definedName>
    <definedName name="eqw" localSheetId="0">#REF!</definedName>
    <definedName name="eqw">#REF!</definedName>
    <definedName name="ER" hidden="1">{#N/A,#N/A,FALSE,"CCTV"}</definedName>
    <definedName name="ereadfer" hidden="1">{#N/A,#N/A,FALSE,"CCTV"}</definedName>
    <definedName name="erf" localSheetId="0">#REF!</definedName>
    <definedName name="erf">#REF!</definedName>
    <definedName name="ert" localSheetId="0">#REF!</definedName>
    <definedName name="ert">#REF!</definedName>
    <definedName name="ERW" localSheetId="0">#REF!</definedName>
    <definedName name="ERW">#REF!</definedName>
    <definedName name="ERWEW" localSheetId="0">#REF!</definedName>
    <definedName name="ERWEW">#REF!</definedName>
    <definedName name="Es" localSheetId="0">#REF!</definedName>
    <definedName name="Es">#REF!</definedName>
    <definedName name="ET" hidden="1">{#N/A,#N/A,FALSE,"CCTV"}</definedName>
    <definedName name="EW" localSheetId="0">#REF!</definedName>
    <definedName name="EW">#REF!</definedName>
    <definedName name="ewq" localSheetId="0">#REF!</definedName>
    <definedName name="ewq">#REF!</definedName>
    <definedName name="ewqe" localSheetId="0">#REF!</definedName>
    <definedName name="ewqe">#REF!</definedName>
    <definedName name="EWQEQ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WR" localSheetId="0">#REF!</definedName>
    <definedName name="EWR">#REF!</definedName>
    <definedName name="EWRW" localSheetId="0">#REF!</definedName>
    <definedName name="EWRW">#REF!</definedName>
    <definedName name="EWRWE" localSheetId="0">#REF!</definedName>
    <definedName name="EWRWE">#REF!</definedName>
    <definedName name="EX" hidden="1">{#N/A,#N/A,FALSE,"CCTV"}</definedName>
    <definedName name="ex_joint" localSheetId="0">#REF!</definedName>
    <definedName name="ex_joint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e자산화" localSheetId="0">BlankMacro1</definedName>
    <definedName name="e자산화">BlankMacro1</definedName>
    <definedName name="F_CODE" localSheetId="0">#REF!</definedName>
    <definedName name="F_CODE">#REF!</definedName>
    <definedName name="F_CODE1" localSheetId="0">#REF!</definedName>
    <definedName name="F_CODE1">#REF!</definedName>
    <definedName name="F_DES" localSheetId="0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A1" localSheetId="0">#REF!</definedName>
    <definedName name="F_LA1">#REF!</definedName>
    <definedName name="F_LA2" localSheetId="0">#REF!</definedName>
    <definedName name="F_LA2">#REF!</definedName>
    <definedName name="F_LA3" localSheetId="0">#REF!</definedName>
    <definedName name="F_LA3">#REF!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 localSheetId="0">#REF!</definedName>
    <definedName name="F_QINC">#REF!</definedName>
    <definedName name="F_QMOD" localSheetId="0">#REF!</definedName>
    <definedName name="F_QMOD">#REF!</definedName>
    <definedName name="F_QQTY" localSheetId="0">#REF!</definedName>
    <definedName name="F_QQTY">#REF!</definedName>
    <definedName name="F_QUNIT" localSheetId="0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 localSheetId="0">#REF!</definedName>
    <definedName name="F_TMOD">#REF!</definedName>
    <definedName name="F_TQTY">#N/A</definedName>
    <definedName name="F_TUNIT" localSheetId="0">#REF!</definedName>
    <definedName name="F_TUNIT">#REF!</definedName>
    <definedName name="F_UNIT">#N/A</definedName>
    <definedName name="F1F">[4]교각1!#REF!</definedName>
    <definedName name="F2F">[4]교각1!#REF!</definedName>
    <definedName name="F3F">[4]교각1!#REF!</definedName>
    <definedName name="FACL" localSheetId="0">#REF!</definedName>
    <definedName name="FACL">#REF!</definedName>
    <definedName name="FACS" localSheetId="0">#REF!</definedName>
    <definedName name="FACS">#REF!</definedName>
    <definedName name="fax">[0]!fax</definedName>
    <definedName name="fb" localSheetId="0">#REF!</definedName>
    <definedName name="fb">#REF!</definedName>
    <definedName name="fc" localSheetId="0">#REF!</definedName>
    <definedName name="fc">#REF!</definedName>
    <definedName name="FDD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DFSD" localSheetId="0">#REF!</definedName>
    <definedName name="FDFSD">#REF!</definedName>
    <definedName name="fdg" localSheetId="0">#REF!</definedName>
    <definedName name="fdg">#REF!</definedName>
    <definedName name="FDSA" hidden="1">{#N/A,#N/A,FALSE,"CCTV"}</definedName>
    <definedName name="FDSF" localSheetId="0">#REF!</definedName>
    <definedName name="FDSF">#REF!</definedName>
    <definedName name="FEEL" localSheetId="0">#REF!</definedName>
    <definedName name="FEEL">#REF!</definedName>
    <definedName name="FFFFF" hidden="1">{#N/A,#N/A,FALSE,"CCTV"}</definedName>
    <definedName name="ffffff" localSheetId="0">#REF!</definedName>
    <definedName name="ffffff">#REF!</definedName>
    <definedName name="FG" localSheetId="0">BlankMacro1</definedName>
    <definedName name="FG">BlankMacro1</definedName>
    <definedName name="fgdg" localSheetId="0">#REF!</definedName>
    <definedName name="fgdg">#REF!</definedName>
    <definedName name="FGDGFD" localSheetId="0">#REF!</definedName>
    <definedName name="FGDGFD">#REF!</definedName>
    <definedName name="fgfd" localSheetId="0">#REF!</definedName>
    <definedName name="fgfd">#REF!</definedName>
    <definedName name="FGFGFGFG" hidden="1">{#N/A,#N/A,FALSE,"조골재"}</definedName>
    <definedName name="FGHG" localSheetId="0">#REF!</definedName>
    <definedName name="FGHG">#REF!</definedName>
    <definedName name="FGPRPRRKRKRKTBTB2RTDKDK" localSheetId="0">#REF!</definedName>
    <definedName name="FGPRPRRKRKRKTBTB2RTDKDK">#REF!</definedName>
    <definedName name="FGPRTBTB1RTDKDK" localSheetId="0">#REF!</definedName>
    <definedName name="FGPRTBTB1RTDKDK">#REF!</definedName>
    <definedName name="FGRKRKRKRKRKRKRKRKRKRKRKRKRKRKT" localSheetId="0">#REF!</definedName>
    <definedName name="FGRKRKRKRKRKRKRKRKRKRKRKRKRKRKT">#REF!</definedName>
    <definedName name="fl" localSheetId="0">#REF!</definedName>
    <definedName name="fl">#REF!</definedName>
    <definedName name="FLG" localSheetId="0">#REF!</definedName>
    <definedName name="FLG">#REF!</definedName>
    <definedName name="FLG_Orifice" localSheetId="0">#REF!</definedName>
    <definedName name="FLG_Orifice">#REF!</definedName>
    <definedName name="Fm" localSheetId="0">#REF!</definedName>
    <definedName name="Fm">#REF!</definedName>
    <definedName name="FN">[4]교각1!#REF!</definedName>
    <definedName name="FOUND_A" localSheetId="0">#REF!</definedName>
    <definedName name="FOUND_A">#REF!</definedName>
    <definedName name="FOUND_H" localSheetId="0">#REF!</definedName>
    <definedName name="FOUND_H">#REF!</definedName>
    <definedName name="FS" localSheetId="0">#REF!</definedName>
    <definedName name="FS">#REF!</definedName>
    <definedName name="FSD" localSheetId="0">#REF!</definedName>
    <definedName name="FSD">#REF!</definedName>
    <definedName name="FSDF" localSheetId="0">#REF!</definedName>
    <definedName name="FSDF">#REF!</definedName>
    <definedName name="FSDFF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SG" localSheetId="0">#REF!</definedName>
    <definedName name="FSG">#REF!</definedName>
    <definedName name="Fy" localSheetId="0">#REF!</definedName>
    <definedName name="Fy">#REF!</definedName>
    <definedName name="F이" localSheetId="0">#REF!</definedName>
    <definedName name="F이">#REF!</definedName>
    <definedName name="F일" localSheetId="0">#REF!</definedName>
    <definedName name="F일">#REF!</definedName>
    <definedName name="g" localSheetId="0">#REF!</definedName>
    <definedName name="g">#REF!</definedName>
    <definedName name="gamma" localSheetId="0">#REF!</definedName>
    <definedName name="gamma">#REF!</definedName>
    <definedName name="GASUL" localSheetId="0">#REF!</definedName>
    <definedName name="GASUL">#REF!</definedName>
    <definedName name="gate" localSheetId="0">#REF!</definedName>
    <definedName name="gate">#REF!</definedName>
    <definedName name="GDFG" localSheetId="0">#REF!</definedName>
    <definedName name="GDFG">#REF!</definedName>
    <definedName name="GD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EN" localSheetId="0">#REF!</definedName>
    <definedName name="GEN">#REF!</definedName>
    <definedName name="GENLOAD" localSheetId="0">#REF!</definedName>
    <definedName name="GENLOAD">#REF!</definedName>
    <definedName name="gfd" localSheetId="0">#REF!</definedName>
    <definedName name="gfd">#REF!</definedName>
    <definedName name="GFDG" localSheetId="0">#REF!</definedName>
    <definedName name="GFDG">#REF!</definedName>
    <definedName name="GFDG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DS" hidden="1">{#N/A,#N/A,FALSE,"CCTV"}</definedName>
    <definedName name="G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H" localSheetId="0">#REF!</definedName>
    <definedName name="GFH">#REF!</definedName>
    <definedName name="gg">#N/A</definedName>
    <definedName name="ggg" localSheetId="0">#REF!</definedName>
    <definedName name="ggg">#REF!</definedName>
    <definedName name="ggh" localSheetId="0">#REF!</definedName>
    <definedName name="ggh">#REF!</definedName>
    <definedName name="GH" localSheetId="0">#REF!</definedName>
    <definedName name="GH">#REF!</definedName>
    <definedName name="GHD" localSheetId="0">#REF!</definedName>
    <definedName name="GHD">#REF!</definedName>
    <definedName name="ghhh" localSheetId="0">#REF!</definedName>
    <definedName name="ghhh">#REF!</definedName>
    <definedName name="globe" localSheetId="0">#REF!</definedName>
    <definedName name="globe">#REF!</definedName>
    <definedName name="GO" localSheetId="0">#REF!</definedName>
    <definedName name="GO">#REF!</definedName>
    <definedName name="greg" localSheetId="0">#REF!</definedName>
    <definedName name="greg">#REF!</definedName>
    <definedName name="grew" localSheetId="0" hidden="1">#REF!</definedName>
    <definedName name="grew" hidden="1">#REF!</definedName>
    <definedName name="GRFG" localSheetId="0">#REF!</definedName>
    <definedName name="GRFG">#REF!</definedName>
    <definedName name="GSDFG" localSheetId="0">#REF!</definedName>
    <definedName name="GSDFG">#REF!</definedName>
    <definedName name="gt" localSheetId="0">#REF!</definedName>
    <definedName name="gt">#REF!</definedName>
    <definedName name="G열" localSheetId="0">#REF!</definedName>
    <definedName name="G열">#REF!</definedName>
    <definedName name="H" localSheetId="0">#REF!</definedName>
    <definedName name="H">#REF!</definedName>
    <definedName name="H.1" localSheetId="0">#REF!</definedName>
    <definedName name="H.1">#REF!</definedName>
    <definedName name="H.10" localSheetId="0">#REF!</definedName>
    <definedName name="H.10">#REF!</definedName>
    <definedName name="H.2" localSheetId="0">#REF!</definedName>
    <definedName name="H.2">#REF!</definedName>
    <definedName name="H.3" localSheetId="0">#REF!</definedName>
    <definedName name="H.3">#REF!</definedName>
    <definedName name="H.4" localSheetId="0">#REF!</definedName>
    <definedName name="H.4">#REF!</definedName>
    <definedName name="H.5" localSheetId="0">#REF!</definedName>
    <definedName name="H.5">#REF!</definedName>
    <definedName name="H.6" localSheetId="0">#REF!</definedName>
    <definedName name="H.6">#REF!</definedName>
    <definedName name="H.7" localSheetId="0">#REF!</definedName>
    <definedName name="H.7">#REF!</definedName>
    <definedName name="H.8" localSheetId="0">#REF!</definedName>
    <definedName name="H.8">#REF!</definedName>
    <definedName name="H.9" localSheetId="0">#REF!</definedName>
    <definedName name="H.9">#REF!</definedName>
    <definedName name="H_W_설치기사" localSheetId="0">#REF!</definedName>
    <definedName name="H_W_설치기사">#REF!</definedName>
    <definedName name="H_W_시험기사" localSheetId="0">#REF!</definedName>
    <definedName name="H_W_시험기사">#REF!</definedName>
    <definedName name="H1.0m이하" localSheetId="0">#REF!</definedName>
    <definedName name="H1.0m이하">#REF!</definedName>
    <definedName name="H1.2m" localSheetId="0">#REF!</definedName>
    <definedName name="H1.2m">#REF!</definedName>
    <definedName name="H1.5m" localSheetId="0">#REF!</definedName>
    <definedName name="H1.5m">#REF!</definedName>
    <definedName name="H1.8m" localSheetId="0">#REF!</definedName>
    <definedName name="H1.8m">#REF!</definedName>
    <definedName name="H1H" localSheetId="0">#REF!</definedName>
    <definedName name="H1H">#REF!</definedName>
    <definedName name="H2.0m" localSheetId="0">#REF!</definedName>
    <definedName name="H2.0m">#REF!</definedName>
    <definedName name="H2.5m" localSheetId="0">#REF!</definedName>
    <definedName name="H2.5m">#REF!</definedName>
    <definedName name="H2H" localSheetId="0">#REF!</definedName>
    <definedName name="H2H">#REF!</definedName>
    <definedName name="H3.0m" localSheetId="0">#REF!</definedName>
    <definedName name="H3.0m">#REF!</definedName>
    <definedName name="H3.5m" localSheetId="0">#REF!</definedName>
    <definedName name="H3.5m">#REF!</definedName>
    <definedName name="H3H" localSheetId="0">#REF!</definedName>
    <definedName name="H3H">#REF!</definedName>
    <definedName name="H4.0m" localSheetId="0">#REF!</definedName>
    <definedName name="H4.0m">#REF!</definedName>
    <definedName name="H4.5m" localSheetId="0">#REF!</definedName>
    <definedName name="H4.5m">#REF!</definedName>
    <definedName name="H4H" localSheetId="0">#REF!</definedName>
    <definedName name="H4H">#REF!</definedName>
    <definedName name="H5.0m" localSheetId="0">#REF!</definedName>
    <definedName name="H5.0m">#REF!</definedName>
    <definedName name="ha" localSheetId="0">#REF!</definedName>
    <definedName name="ha">#REF!</definedName>
    <definedName name="han" localSheetId="0" hidden="1">#REF!</definedName>
    <definedName name="han" hidden="1">#REF!</definedName>
    <definedName name="hb" localSheetId="0">#REF!</definedName>
    <definedName name="hb">#REF!</definedName>
    <definedName name="he" localSheetId="0">#REF!</definedName>
    <definedName name="he">#REF!</definedName>
    <definedName name="HEI" localSheetId="0">#REF!</definedName>
    <definedName name="HEI">#REF!</definedName>
    <definedName name="HGJHG" localSheetId="0">#REF!</definedName>
    <definedName name="HGJHG">#REF!</definedName>
    <definedName name="HH">[4]정부노임단가!$A$5:$F$215</definedName>
    <definedName name="hha" localSheetId="0">#REF!</definedName>
    <definedName name="hha">#REF!</definedName>
    <definedName name="hhb" localSheetId="0">#REF!</definedName>
    <definedName name="hhb">#REF!</definedName>
    <definedName name="hhc" localSheetId="0">#REF!</definedName>
    <definedName name="hhc">#REF!</definedName>
    <definedName name="HP" localSheetId="0">#REF!</definedName>
    <definedName name="HP">#REF!</definedName>
    <definedName name="HS">[4]교각1!#REF!</definedName>
    <definedName name="HTML_CodePage" hidden="1">949</definedName>
    <definedName name="HTML_Control" hidden="1">{"'Firr(선)'!$AS$1:$AY$62","'Firr(사)'!$AS$1:$AY$62","'Firr(회)'!$AS$1:$AY$62","'Firr(선)'!$L$1:$V$62","'Firr(사)'!$L$1:$V$62","'Firr(회)'!$L$1:$V$62"}</definedName>
    <definedName name="HTML_Description" hidden="1">""</definedName>
    <definedName name="HTML_Email" hidden="1">""</definedName>
    <definedName name="HTML_Header" hidden="1">"8%"</definedName>
    <definedName name="HTML_LastUpdate" hidden="1">"2000-11-08"</definedName>
    <definedName name="HTML_LineAfter" hidden="1">FALSE</definedName>
    <definedName name="HTML_LineBefore" hidden="1">FALSE</definedName>
    <definedName name="HTML_Name" hidden="1">"이제찬"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"Firrsrwd"</definedName>
    <definedName name="HTS" localSheetId="0">#REF!</definedName>
    <definedName name="HTS">#REF!</definedName>
    <definedName name="hw설치기사" localSheetId="0">#REF!</definedName>
    <definedName name="hw설치기사">#REF!</definedName>
    <definedName name="HW설치사001" localSheetId="0">#REF!</definedName>
    <definedName name="HW설치사001">#REF!</definedName>
    <definedName name="HW설치사002" localSheetId="0">#REF!</definedName>
    <definedName name="HW설치사002">#REF!</definedName>
    <definedName name="HW설치사011" localSheetId="0">#REF!</definedName>
    <definedName name="HW설치사011">#REF!</definedName>
    <definedName name="HW설치사982" localSheetId="0">#REF!</definedName>
    <definedName name="HW설치사982">#REF!</definedName>
    <definedName name="HW설치사991" localSheetId="0">#REF!</definedName>
    <definedName name="HW설치사991">#REF!</definedName>
    <definedName name="HW설치사992" localSheetId="0">#REF!</definedName>
    <definedName name="HW설치사992">#REF!</definedName>
    <definedName name="hw시험기사" localSheetId="0">#REF!</definedName>
    <definedName name="hw시험기사">#REF!</definedName>
    <definedName name="HW시험사001" localSheetId="0">#REF!</definedName>
    <definedName name="HW시험사001">#REF!</definedName>
    <definedName name="HW시험사002" localSheetId="0">#REF!</definedName>
    <definedName name="HW시험사002">#REF!</definedName>
    <definedName name="HW시험사011" localSheetId="0">#REF!</definedName>
    <definedName name="HW시험사011">#REF!</definedName>
    <definedName name="HW시험사982" localSheetId="0">#REF!</definedName>
    <definedName name="HW시험사982">#REF!</definedName>
    <definedName name="HW시험사991" localSheetId="0">#REF!</definedName>
    <definedName name="HW시험사991">#REF!</definedName>
    <definedName name="HW시험사992" localSheetId="0">#REF!</definedName>
    <definedName name="HW시험사992">#REF!</definedName>
    <definedName name="H사" localSheetId="0">#REF!</definedName>
    <definedName name="H사">#REF!</definedName>
    <definedName name="H삼" localSheetId="0">#REF!</definedName>
    <definedName name="H삼">#REF!</definedName>
    <definedName name="H이" localSheetId="0">#REF!</definedName>
    <definedName name="H이">#REF!</definedName>
    <definedName name="H일" localSheetId="0">#REF!</definedName>
    <definedName name="H일">#REF!</definedName>
    <definedName name="I" localSheetId="0">#REF!</definedName>
    <definedName name="I">#REF!</definedName>
    <definedName name="ID" localSheetId="0">#REF!,#REF!</definedName>
    <definedName name="ID">#REF!,#REF!</definedName>
    <definedName name="Ig" localSheetId="0">#REF!</definedName>
    <definedName name="Ig">#REF!</definedName>
    <definedName name="IK" localSheetId="0">#REF!</definedName>
    <definedName name="IK">#REF!</definedName>
    <definedName name="IL" localSheetId="0">#REF!</definedName>
    <definedName name="IL">#REF!</definedName>
    <definedName name="ilch">[6]ilch!$A$3:$M$25</definedName>
    <definedName name="ind" localSheetId="0">#REF!</definedName>
    <definedName name="ind">#REF!</definedName>
    <definedName name="indirect" localSheetId="0">#REF!</definedName>
    <definedName name="indirect">#REF!</definedName>
    <definedName name="INQ3100BQ" localSheetId="0">#REF!</definedName>
    <definedName name="INQ3100BQ">#REF!</definedName>
    <definedName name="INQ3200BQ" localSheetId="0">#REF!</definedName>
    <definedName name="INQ3200BQ">#REF!</definedName>
    <definedName name="INQ3300BQ" localSheetId="0">#REF!</definedName>
    <definedName name="INQ3300BQ">#REF!</definedName>
    <definedName name="INQ3400BQ" localSheetId="0">#REF!</definedName>
    <definedName name="INQ3400BQ">#REF!</definedName>
    <definedName name="INQ3500BQ" localSheetId="0">#REF!</definedName>
    <definedName name="INQ3500BQ">#REF!</definedName>
    <definedName name="INQ3600BQ" localSheetId="0">#REF!</definedName>
    <definedName name="INQ3600BQ">#REF!</definedName>
    <definedName name="INQ3700BQ" localSheetId="0">#REF!</definedName>
    <definedName name="INQ3700BQ">#REF!</definedName>
    <definedName name="INQ3800BQ" localSheetId="0">#REF!</definedName>
    <definedName name="INQ3800BQ">#REF!</definedName>
    <definedName name="INSUL" localSheetId="0">#REF!</definedName>
    <definedName name="INSUL">#REF!</definedName>
    <definedName name="io" localSheetId="0">#REF!</definedName>
    <definedName name="io">#REF!</definedName>
    <definedName name="ir_d3" localSheetId="0">#REF!</definedName>
    <definedName name="ir_d3">#REF!</definedName>
    <definedName name="ITNUM">#N/A</definedName>
    <definedName name="iul" localSheetId="0">#REF!</definedName>
    <definedName name="iul">#REF!</definedName>
    <definedName name="J" localSheetId="0">#REF!</definedName>
    <definedName name="J">#REF!</definedName>
    <definedName name="JH">[7]정부노임단가!$A$5:$F$215</definedName>
    <definedName name="jhk" localSheetId="0">#REF!</definedName>
    <definedName name="jhk">#REF!</definedName>
    <definedName name="JJ">[8]정부노임단가!$A$5:$F$215</definedName>
    <definedName name="JJJJJGH" localSheetId="0">#REF!</definedName>
    <definedName name="JJJJJGH">#REF!</definedName>
    <definedName name="JKH" localSheetId="0">#REF!</definedName>
    <definedName name="JKH">#REF!</definedName>
    <definedName name="JKHK" localSheetId="0">#REF!</definedName>
    <definedName name="JKHK">#REF!</definedName>
    <definedName name="jkl" localSheetId="0">#REF!</definedName>
    <definedName name="jkl">#REF!</definedName>
    <definedName name="JYH" localSheetId="0">#REF!</definedName>
    <definedName name="JYH">#REF!</definedName>
    <definedName name="K" localSheetId="0">#REF!</definedName>
    <definedName name="K">#REF!</definedName>
    <definedName name="Ka일" localSheetId="0">#REF!</definedName>
    <definedName name="Ka일">#REF!</definedName>
    <definedName name="Ka투" localSheetId="0">#REF!</definedName>
    <definedName name="Ka투">#REF!</definedName>
    <definedName name="Kea" localSheetId="0">#REF!</definedName>
    <definedName name="Kea">#REF!</definedName>
    <definedName name="kFour" localSheetId="0">#REF!</definedName>
    <definedName name="kFour">#REF!</definedName>
    <definedName name="Kh" localSheetId="0">#REF!</definedName>
    <definedName name="Kh">#REF!</definedName>
    <definedName name="ki" localSheetId="0">#REF!</definedName>
    <definedName name="ki">#REF!</definedName>
    <definedName name="KIM" localSheetId="0">#REF!</definedName>
    <definedName name="KIM">#REF!</definedName>
    <definedName name="kiui" localSheetId="0">#REF!</definedName>
    <definedName name="kiui">#REF!</definedName>
    <definedName name="KK">[7]정부노임단가!$A$5:$F$215</definedName>
    <definedName name="kkk" localSheetId="0">#REF!</definedName>
    <definedName name="kkk">#REF!</definedName>
    <definedName name="kkn" localSheetId="0">#REF!</definedName>
    <definedName name="kkn">#REF!</definedName>
    <definedName name="Ko" localSheetId="0">#REF!</definedName>
    <definedName name="Ko">#REF!</definedName>
    <definedName name="KS" hidden="1">{#N/A,#N/A,FALSE,"지침";#N/A,#N/A,FALSE,"환경분석";#N/A,#N/A,FALSE,"Sheet16"}</definedName>
    <definedName name="Kv" localSheetId="0">#REF!</definedName>
    <definedName name="Kv">#REF!</definedName>
    <definedName name="KVO" localSheetId="0">#REF!</definedName>
    <definedName name="KVO">#REF!</definedName>
    <definedName name="L" localSheetId="0">#REF!</definedName>
    <definedName name="L">#REF!</definedName>
    <definedName name="l.jk" localSheetId="0">#REF!</definedName>
    <definedName name="l.jk">#REF!</definedName>
    <definedName name="L1A1" localSheetId="0">#REF!</definedName>
    <definedName name="L1A1">#REF!</definedName>
    <definedName name="L1A2" localSheetId="0">#REF!</definedName>
    <definedName name="L1A2">#REF!</definedName>
    <definedName name="L1AE" localSheetId="0">#REF!</definedName>
    <definedName name="L1AE">#REF!</definedName>
    <definedName name="L1AN" localSheetId="0">#REF!</definedName>
    <definedName name="L1AN">#REF!</definedName>
    <definedName name="L1BE" localSheetId="0">#REF!</definedName>
    <definedName name="L1BE">#REF!</definedName>
    <definedName name="L1BN" localSheetId="0">#REF!</definedName>
    <definedName name="L1BN">#REF!</definedName>
    <definedName name="L1C1" localSheetId="0">#REF!</definedName>
    <definedName name="L1C1">#REF!</definedName>
    <definedName name="L1CE" localSheetId="0">#REF!</definedName>
    <definedName name="L1CE">#REF!</definedName>
    <definedName name="L1CN" localSheetId="0">#REF!</definedName>
    <definedName name="L1CN">#REF!</definedName>
    <definedName name="L1D1" localSheetId="0">#REF!</definedName>
    <definedName name="L1D1">#REF!</definedName>
    <definedName name="L1DE" localSheetId="0">#REF!</definedName>
    <definedName name="L1DE">#REF!</definedName>
    <definedName name="L1DN" localSheetId="0">#REF!</definedName>
    <definedName name="L1DN">#REF!</definedName>
    <definedName name="L1L" localSheetId="0">#REF!</definedName>
    <definedName name="L1L">#REF!</definedName>
    <definedName name="L2A1" localSheetId="0">#REF!</definedName>
    <definedName name="L2A1">#REF!</definedName>
    <definedName name="L2AE" localSheetId="0">#REF!</definedName>
    <definedName name="L2AE">#REF!</definedName>
    <definedName name="L2AN" localSheetId="0">#REF!</definedName>
    <definedName name="L2AN">#REF!</definedName>
    <definedName name="L2B1" localSheetId="0">#REF!</definedName>
    <definedName name="L2B1">#REF!</definedName>
    <definedName name="L2BE" localSheetId="0">#REF!</definedName>
    <definedName name="L2BE">#REF!</definedName>
    <definedName name="L2BN" localSheetId="0">#REF!</definedName>
    <definedName name="L2BN">#REF!</definedName>
    <definedName name="L2C1" localSheetId="0">#REF!</definedName>
    <definedName name="L2C1">#REF!</definedName>
    <definedName name="L2C2" localSheetId="0">#REF!</definedName>
    <definedName name="L2C2">#REF!</definedName>
    <definedName name="L2C3" localSheetId="0">#REF!</definedName>
    <definedName name="L2C3">#REF!</definedName>
    <definedName name="L2CE" localSheetId="0">#REF!</definedName>
    <definedName name="L2CE">#REF!</definedName>
    <definedName name="L2CN" localSheetId="0">#REF!</definedName>
    <definedName name="L2CN">#REF!</definedName>
    <definedName name="L2D1" localSheetId="0">#REF!</definedName>
    <definedName name="L2D1">#REF!</definedName>
    <definedName name="L2D2" localSheetId="0">#REF!</definedName>
    <definedName name="L2D2">#REF!</definedName>
    <definedName name="L2D3" localSheetId="0">#REF!</definedName>
    <definedName name="L2D3">#REF!</definedName>
    <definedName name="L2DE" localSheetId="0">#REF!</definedName>
    <definedName name="L2DE">#REF!</definedName>
    <definedName name="L2DN" localSheetId="0">#REF!</definedName>
    <definedName name="L2DN">#REF!</definedName>
    <definedName name="L2L" localSheetId="0">#REF!</definedName>
    <definedName name="L2L">#REF!</definedName>
    <definedName name="L3AE" localSheetId="0">#REF!</definedName>
    <definedName name="L3AE">#REF!</definedName>
    <definedName name="L3AN" localSheetId="0">#REF!</definedName>
    <definedName name="L3AN">#REF!</definedName>
    <definedName name="L3BE" localSheetId="0">#REF!</definedName>
    <definedName name="L3BE">#REF!</definedName>
    <definedName name="L3BN" localSheetId="0">#REF!</definedName>
    <definedName name="L3BN">#REF!</definedName>
    <definedName name="L3C1" localSheetId="0">#REF!</definedName>
    <definedName name="L3C1">#REF!</definedName>
    <definedName name="L3CE" localSheetId="0">#REF!</definedName>
    <definedName name="L3CE">#REF!</definedName>
    <definedName name="L3CN" localSheetId="0">#REF!</definedName>
    <definedName name="L3CN">#REF!</definedName>
    <definedName name="L3D1" localSheetId="0">#REF!</definedName>
    <definedName name="L3D1">#REF!</definedName>
    <definedName name="L3DE" localSheetId="0">#REF!</definedName>
    <definedName name="L3DE">#REF!</definedName>
    <definedName name="L3DN" localSheetId="0">#REF!</definedName>
    <definedName name="L3DN">#REF!</definedName>
    <definedName name="L3L" localSheetId="0">#REF!</definedName>
    <definedName name="L3L">#REF!</definedName>
    <definedName name="L4AE" localSheetId="0">#REF!</definedName>
    <definedName name="L4AE">#REF!</definedName>
    <definedName name="L4AN" localSheetId="0">#REF!</definedName>
    <definedName name="L4AN">#REF!</definedName>
    <definedName name="L4BE" localSheetId="0">#REF!</definedName>
    <definedName name="L4BE">#REF!</definedName>
    <definedName name="L4BN" localSheetId="0">#REF!</definedName>
    <definedName name="L4BN">#REF!</definedName>
    <definedName name="L4C1" localSheetId="0">#REF!</definedName>
    <definedName name="L4C1">#REF!</definedName>
    <definedName name="L4CE" localSheetId="0">#REF!</definedName>
    <definedName name="L4CE">#REF!</definedName>
    <definedName name="L4CN" localSheetId="0">#REF!</definedName>
    <definedName name="L4CN">#REF!</definedName>
    <definedName name="L4D1" localSheetId="0">#REF!</definedName>
    <definedName name="L4D1">#REF!</definedName>
    <definedName name="L4DE" localSheetId="0">#REF!</definedName>
    <definedName name="L4DE">#REF!</definedName>
    <definedName name="L4DN" localSheetId="0">#REF!</definedName>
    <definedName name="L4DN">#REF!</definedName>
    <definedName name="L4L" localSheetId="0">#REF!</definedName>
    <definedName name="L4L">#REF!</definedName>
    <definedName name="L5AE" localSheetId="0">#REF!</definedName>
    <definedName name="L5AE">#REF!</definedName>
    <definedName name="L5AN" localSheetId="0">#REF!</definedName>
    <definedName name="L5AN">#REF!</definedName>
    <definedName name="L5BE" localSheetId="0">#REF!</definedName>
    <definedName name="L5BE">#REF!</definedName>
    <definedName name="L5BN" localSheetId="0">#REF!</definedName>
    <definedName name="L5BN">#REF!</definedName>
    <definedName name="L5CE" localSheetId="0">#REF!</definedName>
    <definedName name="L5CE">#REF!</definedName>
    <definedName name="L5CN" localSheetId="0">#REF!</definedName>
    <definedName name="L5CN">#REF!</definedName>
    <definedName name="L5DE" localSheetId="0">#REF!</definedName>
    <definedName name="L5DE">#REF!</definedName>
    <definedName name="L5DN" localSheetId="0">#REF!</definedName>
    <definedName name="L5DN">#REF!</definedName>
    <definedName name="L5SC" localSheetId="0">#REF!</definedName>
    <definedName name="L5SC">#REF!</definedName>
    <definedName name="La" localSheetId="0">#REF!</definedName>
    <definedName name="La">#REF!</definedName>
    <definedName name="lambda" localSheetId="0">#REF!</definedName>
    <definedName name="lambda">#REF!</definedName>
    <definedName name="LAMP" localSheetId="0">#REF!</definedName>
    <definedName name="LAMP">#REF!</definedName>
    <definedName name="LAST" localSheetId="0">#REF!</definedName>
    <definedName name="LAST">#REF!</definedName>
    <definedName name="LE1B" localSheetId="0">#REF!</definedName>
    <definedName name="LE1B">#REF!</definedName>
    <definedName name="LE1C" localSheetId="0">#REF!</definedName>
    <definedName name="LE1C">#REF!</definedName>
    <definedName name="LE1D" localSheetId="0">#REF!</definedName>
    <definedName name="LE1D">#REF!</definedName>
    <definedName name="LE2A" localSheetId="0">#REF!</definedName>
    <definedName name="LE2A">#REF!</definedName>
    <definedName name="LE2A1" localSheetId="0">#REF!</definedName>
    <definedName name="LE2A1">#REF!</definedName>
    <definedName name="LE2B" localSheetId="0">#REF!</definedName>
    <definedName name="LE2B">#REF!</definedName>
    <definedName name="LE2C" localSheetId="0">#REF!</definedName>
    <definedName name="LE2C">#REF!</definedName>
    <definedName name="LE2C1" localSheetId="0">#REF!</definedName>
    <definedName name="LE2C1">#REF!</definedName>
    <definedName name="LE2C2" localSheetId="0">#REF!</definedName>
    <definedName name="LE2C2">#REF!</definedName>
    <definedName name="LE2C3" localSheetId="0">#REF!</definedName>
    <definedName name="LE2C3">#REF!</definedName>
    <definedName name="LE2D" localSheetId="0">#REF!</definedName>
    <definedName name="LE2D">#REF!</definedName>
    <definedName name="LE2D1" localSheetId="0">#REF!</definedName>
    <definedName name="LE2D1">#REF!</definedName>
    <definedName name="LE3A" localSheetId="0">#REF!</definedName>
    <definedName name="LE3A">#REF!</definedName>
    <definedName name="LE3B" localSheetId="0">#REF!</definedName>
    <definedName name="LE3B">#REF!</definedName>
    <definedName name="LE3C" localSheetId="0">#REF!</definedName>
    <definedName name="LE3C">#REF!</definedName>
    <definedName name="LE3D" localSheetId="0">#REF!</definedName>
    <definedName name="LE3D">#REF!</definedName>
    <definedName name="LE4A" localSheetId="0">#REF!</definedName>
    <definedName name="LE4A">#REF!</definedName>
    <definedName name="LE4B" localSheetId="0">#REF!</definedName>
    <definedName name="LE4B">#REF!</definedName>
    <definedName name="LE4C" localSheetId="0">#REF!</definedName>
    <definedName name="LE4C">#REF!</definedName>
    <definedName name="LE4D" localSheetId="0">#REF!</definedName>
    <definedName name="LE4D">#REF!</definedName>
    <definedName name="LE5C" localSheetId="0">#REF!</definedName>
    <definedName name="LE5C">#REF!</definedName>
    <definedName name="LE5D" localSheetId="0">#REF!</definedName>
    <definedName name="LE5D">#REF!</definedName>
    <definedName name="lf" localSheetId="0">#REF!</definedName>
    <definedName name="lf">#REF!</definedName>
    <definedName name="LfpCon" localSheetId="0">#REF!</definedName>
    <definedName name="LfpCon">#REF!</definedName>
    <definedName name="LH" localSheetId="0">#REF!</definedName>
    <definedName name="LH">#REF!</definedName>
    <definedName name="LH.4" localSheetId="0">#REF!</definedName>
    <definedName name="LH.4">#REF!</definedName>
    <definedName name="LH.7" localSheetId="0">#REF!</definedName>
    <definedName name="LH.7">#REF!</definedName>
    <definedName name="LINE1" localSheetId="0">#REF!</definedName>
    <definedName name="LINE1">#REF!</definedName>
    <definedName name="LIST" hidden="1">{#N/A,#N/A,FALSE,"보고";#N/A,#N/A,FALSE,"유첨"}</definedName>
    <definedName name="LJ" localSheetId="0">#REF!</definedName>
    <definedName name="LJ">#REF!</definedName>
    <definedName name="LK" localSheetId="0">#REF!,#REF!</definedName>
    <definedName name="LK">#REF!,#REF!</definedName>
    <definedName name="LL" localSheetId="0">#REF!</definedName>
    <definedName name="LL">#REF!</definedName>
    <definedName name="LOAD" localSheetId="0">#REF!</definedName>
    <definedName name="LOAD">#REF!</definedName>
    <definedName name="LOADT" localSheetId="0">#REF!</definedName>
    <definedName name="LOADT">#REF!</definedName>
    <definedName name="LP1A" localSheetId="0">#REF!</definedName>
    <definedName name="LP1A">#REF!</definedName>
    <definedName name="LP1B" localSheetId="0">#REF!</definedName>
    <definedName name="LP1B">#REF!</definedName>
    <definedName name="LP2A" localSheetId="0">#REF!</definedName>
    <definedName name="LP2A">#REF!</definedName>
    <definedName name="LP2B" localSheetId="0">#REF!</definedName>
    <definedName name="LP2B">#REF!</definedName>
    <definedName name="LP3A" localSheetId="0">#REF!</definedName>
    <definedName name="LP3A">#REF!</definedName>
    <definedName name="LP3B" localSheetId="0">#REF!</definedName>
    <definedName name="LP3B">#REF!</definedName>
    <definedName name="LPB" localSheetId="0">#REF!</definedName>
    <definedName name="LPB">#REF!</definedName>
    <definedName name="LPBA" localSheetId="0">#REF!</definedName>
    <definedName name="LPBA">#REF!</definedName>
    <definedName name="LPBB" localSheetId="0">#REF!</definedName>
    <definedName name="LPBB">#REF!</definedName>
    <definedName name="LPKA" localSheetId="0">#REF!</definedName>
    <definedName name="LPKA">#REF!</definedName>
    <definedName name="LPKB" localSheetId="0">#REF!</definedName>
    <definedName name="LPKB">#REF!</definedName>
    <definedName name="LPM" localSheetId="0">#REF!</definedName>
    <definedName name="LPM">#REF!</definedName>
    <definedName name="LPMA" localSheetId="0">#REF!</definedName>
    <definedName name="LPMA">#REF!</definedName>
    <definedName name="LPO" localSheetId="0">#REF!</definedName>
    <definedName name="LPO">#REF!</definedName>
    <definedName name="LPOA" localSheetId="0">#REF!</definedName>
    <definedName name="LPOA">#REF!</definedName>
    <definedName name="ls" localSheetId="0">#REF!</definedName>
    <definedName name="ls">#REF!</definedName>
    <definedName name="LtCon" localSheetId="0">#REF!</definedName>
    <definedName name="LtCon">#REF!</definedName>
    <definedName name="Lu" localSheetId="0">#REF!</definedName>
    <definedName name="Lu">#REF!</definedName>
    <definedName name="LV02A" localSheetId="0">#REF!</definedName>
    <definedName name="LV02A">#REF!</definedName>
    <definedName name="LV02B" localSheetId="0">#REF!</definedName>
    <definedName name="LV02B">#REF!</definedName>
    <definedName name="LV04A" localSheetId="0">#REF!</definedName>
    <definedName name="LV04A">#REF!</definedName>
    <definedName name="LV04B" localSheetId="0">#REF!</definedName>
    <definedName name="LV04B">#REF!</definedName>
    <definedName name="M" localSheetId="0">#REF!</definedName>
    <definedName name="M">#REF!</definedName>
    <definedName name="Mb" localSheetId="0">#REF!</definedName>
    <definedName name="Mb">#REF!</definedName>
    <definedName name="MB.1" localSheetId="0">#REF!</definedName>
    <definedName name="MB.1">#REF!</definedName>
    <definedName name="MB.2" localSheetId="0">#REF!</definedName>
    <definedName name="MB.2">#REF!</definedName>
    <definedName name="Mc" localSheetId="0">#REF!</definedName>
    <definedName name="Mc">#REF!</definedName>
    <definedName name="MCB" localSheetId="0">#REF!</definedName>
    <definedName name="MCB">#REF!</definedName>
    <definedName name="MCC3A" localSheetId="0">#REF!</definedName>
    <definedName name="MCC3A">#REF!</definedName>
    <definedName name="MCC3B" localSheetId="0">#REF!</definedName>
    <definedName name="MCC3B">#REF!</definedName>
    <definedName name="MCC3C" localSheetId="0">#REF!</definedName>
    <definedName name="MCC3C">#REF!</definedName>
    <definedName name="MCC3D" localSheetId="0">#REF!</definedName>
    <definedName name="MCC3D">#REF!</definedName>
    <definedName name="MCC4A" localSheetId="0">#REF!</definedName>
    <definedName name="MCC4A">#REF!</definedName>
    <definedName name="MCC4B" localSheetId="0">#REF!</definedName>
    <definedName name="MCC4B">#REF!</definedName>
    <definedName name="MCC4C" localSheetId="0">#REF!</definedName>
    <definedName name="MCC4C">#REF!</definedName>
    <definedName name="MCC4D" localSheetId="0">#REF!</definedName>
    <definedName name="MCC4D">#REF!</definedName>
    <definedName name="MCC5A" localSheetId="0">#REF!</definedName>
    <definedName name="MCC5A">#REF!</definedName>
    <definedName name="MCC5B" localSheetId="0">#REF!</definedName>
    <definedName name="MCC5B">#REF!</definedName>
    <definedName name="MCC5C" localSheetId="0">#REF!</definedName>
    <definedName name="MCC5C">#REF!</definedName>
    <definedName name="MCC5D" localSheetId="0">#REF!</definedName>
    <definedName name="MCC5D">#REF!</definedName>
    <definedName name="MCCC" localSheetId="0">#REF!</definedName>
    <definedName name="MCCC">#REF!</definedName>
    <definedName name="MCCD" localSheetId="0">#REF!</definedName>
    <definedName name="MCCD">#REF!</definedName>
    <definedName name="MCCE" localSheetId="0">#REF!</definedName>
    <definedName name="MCCE">#REF!</definedName>
    <definedName name="MCCE1" localSheetId="0">#REF!</definedName>
    <definedName name="MCCE1">#REF!</definedName>
    <definedName name="MCCE2" localSheetId="0">#REF!</definedName>
    <definedName name="MCCE2">#REF!</definedName>
    <definedName name="MCCEA" localSheetId="0">#REF!</definedName>
    <definedName name="MCCEA">#REF!</definedName>
    <definedName name="MCCEB" localSheetId="0">#REF!</definedName>
    <definedName name="MCCEB">#REF!</definedName>
    <definedName name="MCCF" localSheetId="0">#REF!</definedName>
    <definedName name="MCCF">#REF!</definedName>
    <definedName name="MCCN" localSheetId="0">#REF!</definedName>
    <definedName name="MCCN">#REF!</definedName>
    <definedName name="MCCP" localSheetId="0">#REF!</definedName>
    <definedName name="MCCP">#REF!</definedName>
    <definedName name="MCCS" localSheetId="0">#REF!</definedName>
    <definedName name="MCCS">#REF!</definedName>
    <definedName name="MCCW" localSheetId="0">#REF!</definedName>
    <definedName name="MCCW">#REF!</definedName>
    <definedName name="MCH" localSheetId="0">#REF!</definedName>
    <definedName name="MCH">#REF!</definedName>
    <definedName name="mf" localSheetId="0">#REF!</definedName>
    <definedName name="mf">#REF!</definedName>
    <definedName name="MFAC1" localSheetId="0">#REF!</definedName>
    <definedName name="MFAC1">#REF!</definedName>
    <definedName name="MFAC2" localSheetId="0">#REF!</definedName>
    <definedName name="MFAC2">#REF!</definedName>
    <definedName name="MH" localSheetId="0">#REF!</definedName>
    <definedName name="MH">#REF!</definedName>
    <definedName name="mhr" localSheetId="0">#REF!</definedName>
    <definedName name="mhr">#REF!</definedName>
    <definedName name="mjhm" localSheetId="0">#REF!</definedName>
    <definedName name="mjhm">#REF!</definedName>
    <definedName name="MJU" localSheetId="0">#REF!</definedName>
    <definedName name="MJU">#REF!</definedName>
    <definedName name="mm" localSheetId="0">#REF!</definedName>
    <definedName name="mm">#REF!</definedName>
    <definedName name="MN" hidden="1">{#N/A,#N/A,FALSE,"CCTV"}</definedName>
    <definedName name="MO" localSheetId="0">#REF!</definedName>
    <definedName name="MO">#REF!</definedName>
    <definedName name="Mone" localSheetId="0">#REF!</definedName>
    <definedName name="Mone">#REF!</definedName>
    <definedName name="MONEY" localSheetId="0">#REF!,#REF!</definedName>
    <definedName name="MONEY">#REF!,#REF!</definedName>
    <definedName name="MOO" localSheetId="0">#REF!</definedName>
    <definedName name="MOO">#REF!</definedName>
    <definedName name="Mpf" localSheetId="0">#REF!</definedName>
    <definedName name="Mpf">#REF!</definedName>
    <definedName name="MpLower" localSheetId="0">#REF!</definedName>
    <definedName name="MpLower">#REF!</definedName>
    <definedName name="MpUpper" localSheetId="0">#REF!</definedName>
    <definedName name="MpUpper">#REF!</definedName>
    <definedName name="mrate" localSheetId="0">#REF!</definedName>
    <definedName name="mrate">#REF!</definedName>
    <definedName name="mu" localSheetId="0">#REF!</definedName>
    <definedName name="mu">#REF!</definedName>
    <definedName name="MYB.1" localSheetId="0">#REF!</definedName>
    <definedName name="MYB.1">#REF!</definedName>
    <definedName name="MYB.2" localSheetId="0">#REF!</definedName>
    <definedName name="MYB.2">#REF!</definedName>
    <definedName name="MYH" localSheetId="0">#REF!</definedName>
    <definedName name="MYH">#REF!</definedName>
    <definedName name="M당무게">[9]DATE!$E$24:$E$85</definedName>
    <definedName name="N" localSheetId="0">#REF!</definedName>
    <definedName name="N">#REF!</definedName>
    <definedName name="NAM_1">#N/A</definedName>
    <definedName name="NAME">#N/A</definedName>
    <definedName name="needle" localSheetId="0">#REF!</definedName>
    <definedName name="needle">#REF!</definedName>
    <definedName name="NEWNAME" hidden="1">{#N/A,#N/A,FALSE,"CCTV"}</definedName>
    <definedName name="NF" localSheetId="0">#REF!</definedName>
    <definedName name="NF">#REF!</definedName>
    <definedName name="N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IPP" localSheetId="0">#REF!</definedName>
    <definedName name="NIPP">#REF!</definedName>
    <definedName name="NN" hidden="1">{#N/A,#N/A,FALSE,"지침";#N/A,#N/A,FALSE,"환경분석";#N/A,#N/A,FALSE,"Sheet16"}</definedName>
    <definedName name="NNN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NNNN" hidden="1">{#N/A,#N/A,FALSE,"지침";#N/A,#N/A,FALSE,"환경분석";#N/A,#N/A,FALSE,"Sheet16"}</definedName>
    <definedName name="NoCon" localSheetId="0">#REF!</definedName>
    <definedName name="NoCon">#REF!</definedName>
    <definedName name="NOMUBY" localSheetId="0">#REF!</definedName>
    <definedName name="NOMUBY">#REF!</definedName>
    <definedName name="notch1" localSheetId="0">#REF!</definedName>
    <definedName name="notch1">#REF!</definedName>
    <definedName name="notch2" localSheetId="0">#REF!</definedName>
    <definedName name="notch2">#REF!</definedName>
    <definedName name="n이" localSheetId="0">#REF!</definedName>
    <definedName name="n이">#REF!</definedName>
    <definedName name="n이_1" localSheetId="0">#REF!</definedName>
    <definedName name="n이_1">#REF!</definedName>
    <definedName name="n이_2" localSheetId="0">#REF!</definedName>
    <definedName name="n이_2">#REF!</definedName>
    <definedName name="n일" localSheetId="0">#REF!</definedName>
    <definedName name="n일">#REF!</definedName>
    <definedName name="N치" localSheetId="0">#REF!</definedName>
    <definedName name="N치">#REF!</definedName>
    <definedName name="O" localSheetId="0">#REF!</definedName>
    <definedName name="O">#REF!</definedName>
    <definedName name="oo" localSheetId="0">#REF!</definedName>
    <definedName name="oo">#REF!</definedName>
    <definedName name="OOO" localSheetId="0">#REF!</definedName>
    <definedName name="OOO">#REF!</definedName>
    <definedName name="ooooo" localSheetId="0">#REF!</definedName>
    <definedName name="ooooo">#REF!</definedName>
    <definedName name="OP" localSheetId="0">#REF!</definedName>
    <definedName name="OP">#REF!</definedName>
    <definedName name="OSBL" hidden="1">{#N/A,#N/A,FALSE,"CCTV"}</definedName>
    <definedName name="P" localSheetId="0">#REF!</definedName>
    <definedName name="P">#REF!</definedName>
    <definedName name="P_H2" localSheetId="0">#REF!</definedName>
    <definedName name="P_H2">#REF!</definedName>
    <definedName name="PAGE.1" localSheetId="0">#REF!</definedName>
    <definedName name="PAGE.1">#REF!</definedName>
    <definedName name="PAGE.2" localSheetId="0">#REF!</definedName>
    <definedName name="PAGE.2">#REF!</definedName>
    <definedName name="PAGE.3" localSheetId="0">#REF!</definedName>
    <definedName name="PAGE.3">#REF!</definedName>
    <definedName name="PAGE.4" localSheetId="0">#REF!</definedName>
    <definedName name="PAGE.4">#REF!</definedName>
    <definedName name="PAGE.5">#N/A</definedName>
    <definedName name="PAGE.6">#N/A</definedName>
    <definedName name="PAGE00" localSheetId="0">#REF!</definedName>
    <definedName name="PAGE00">#REF!</definedName>
    <definedName name="PAGE1">#N/A</definedName>
    <definedName name="PAGE14">#N/A</definedName>
    <definedName name="PAGE15">#N/A</definedName>
    <definedName name="PAGE16">#N/A</definedName>
    <definedName name="PAGE2">#N/A</definedName>
    <definedName name="PAGE3" localSheetId="0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ING" localSheetId="0">BlankMacro1</definedName>
    <definedName name="PAGING">BlankMacro1</definedName>
    <definedName name="PAGR5">#N/A</definedName>
    <definedName name="pa삼" localSheetId="0">#REF!</definedName>
    <definedName name="pa삼">#REF!</definedName>
    <definedName name="Pa오" localSheetId="0">#REF!</definedName>
    <definedName name="Pa오">#REF!</definedName>
    <definedName name="PBB" localSheetId="0">#REF!</definedName>
    <definedName name="PBB">#REF!</definedName>
    <definedName name="PC_BEAM" localSheetId="0">#REF!</definedName>
    <definedName name="PC_BEAM">#REF!</definedName>
    <definedName name="PE" localSheetId="0">#REF!</definedName>
    <definedName name="PE">#REF!</definedName>
    <definedName name="PEA" localSheetId="0">#REF!</definedName>
    <definedName name="PEA">#REF!</definedName>
    <definedName name="PEAK">#N/A</definedName>
    <definedName name="peroxide" hidden="1">{#N/A,#N/A,FALSE,"CCTV"}</definedName>
    <definedName name="PF" localSheetId="0">#REF!</definedName>
    <definedName name="PF">#REF!</definedName>
    <definedName name="PG" localSheetId="0">#REF!</definedName>
    <definedName name="PG">#REF!</definedName>
    <definedName name="PH" localSheetId="0">#REF!</definedName>
    <definedName name="PH">#REF!</definedName>
    <definedName name="phase2" hidden="1">{#N/A,#N/A,FALSE,"지침";#N/A,#N/A,FALSE,"환경분석";#N/A,#N/A,FALSE,"Sheet16"}</definedName>
    <definedName name="phi" localSheetId="0">#REF!</definedName>
    <definedName name="phi">#REF!</definedName>
    <definedName name="phib" localSheetId="0">#REF!</definedName>
    <definedName name="phib">#REF!</definedName>
    <definedName name="PhiH" localSheetId="0">#REF!</definedName>
    <definedName name="PhiH">#REF!</definedName>
    <definedName name="PhiJ" localSheetId="0">#REF!</definedName>
    <definedName name="PhiJ">#REF!</definedName>
    <definedName name="PhiT" localSheetId="0">#REF!</definedName>
    <definedName name="PhiT">#REF!</definedName>
    <definedName name="phiv" localSheetId="0">#REF!</definedName>
    <definedName name="phiv">#REF!</definedName>
    <definedName name="PI" localSheetId="0">#REF!</definedName>
    <definedName name="PI">#REF!</definedName>
    <definedName name="PIA" hidden="1">{#N/A,#N/A,FALSE,"상재GS";#N/A,#N/A,FALSE,"상재GM";#N/A,#N/A,FALSE,"건재";#N/A,#N/A,FALSE,"SBR";#N/A,#N/A,FALSE,"부품";#N/A,#N/A,FALSE,"기능자재";#N/A,#N/A,FALSE,"특수"}</definedName>
    <definedName name="picture1" localSheetId="0">#REF!</definedName>
    <definedName name="picture1">#REF!</definedName>
    <definedName name="pileD" localSheetId="0">#REF!</definedName>
    <definedName name="pileD">#REF!</definedName>
    <definedName name="pileL" localSheetId="0">#REF!</definedName>
    <definedName name="pileL">#REF!</definedName>
    <definedName name="pile길이" localSheetId="0">#REF!</definedName>
    <definedName name="pile길이">#REF!</definedName>
    <definedName name="PIPE" localSheetId="0">#REF!</definedName>
    <definedName name="PIPE">#REF!</definedName>
    <definedName name="PJ" localSheetId="0">#REF!</definedName>
    <definedName name="PJ">#REF!</definedName>
    <definedName name="PJ1CG" localSheetId="0">#REF!</definedName>
    <definedName name="PJ1CG">#REF!</definedName>
    <definedName name="PJ1CS" localSheetId="0">#REF!</definedName>
    <definedName name="PJ1CS">#REF!</definedName>
    <definedName name="PJ1D">#N/A</definedName>
    <definedName name="PJ1G" localSheetId="0">#REF!</definedName>
    <definedName name="PJ1G">#REF!</definedName>
    <definedName name="PJ1J" localSheetId="0">#REF!</definedName>
    <definedName name="PJ1J">#REF!</definedName>
    <definedName name="PK" localSheetId="0">#REF!</definedName>
    <definedName name="PK">#REF!</definedName>
    <definedName name="PL">[4]교각1!#REF!</definedName>
    <definedName name="PLUG" localSheetId="0">#REF!</definedName>
    <definedName name="PLUG">#REF!</definedName>
    <definedName name="PM" localSheetId="0">#REF!</definedName>
    <definedName name="PM">#REF!</definedName>
    <definedName name="PN">[4]교각1!#REF!</definedName>
    <definedName name="PNLW10" localSheetId="0">#REF!</definedName>
    <definedName name="PNLW10">#REF!</definedName>
    <definedName name="PNLW8" localSheetId="0">#REF!</definedName>
    <definedName name="PNLW8">#REF!</definedName>
    <definedName name="PO" localSheetId="0">#REF!</definedName>
    <definedName name="PO">#REF!</definedName>
    <definedName name="pound" localSheetId="0">#REF!</definedName>
    <definedName name="pound">#REF!</definedName>
    <definedName name="PP" localSheetId="0">#REF!</definedName>
    <definedName name="PP">#REF!</definedName>
    <definedName name="Ppf" localSheetId="0">#REF!</definedName>
    <definedName name="Ppf">#REF!</definedName>
    <definedName name="PPP" localSheetId="0">#REF!</definedName>
    <definedName name="PPP">#REF!</definedName>
    <definedName name="PQ" localSheetId="0">#REF!</definedName>
    <definedName name="PQ">#REF!</definedName>
    <definedName name="PR" localSheetId="0">#REF!</definedName>
    <definedName name="PR">#REF!</definedName>
    <definedName name="PRAYER" hidden="1">{#N/A,#N/A,FALSE,"CCTV"}</definedName>
    <definedName name="PRC" localSheetId="0">#REF!</definedName>
    <definedName name="PRC">#REF!</definedName>
    <definedName name="prin" localSheetId="0">#REF!</definedName>
    <definedName name="prin">#REF!</definedName>
    <definedName name="print" localSheetId="0">#REF!</definedName>
    <definedName name="print">#REF!</definedName>
    <definedName name="_xlnm.Print_Area" localSheetId="2">공종별내역서!$A$1:$M$363</definedName>
    <definedName name="_xlnm.Print_Area" localSheetId="1">공종별집계표!$A$1:$M$50</definedName>
    <definedName name="_xlnm.Print_Area" localSheetId="7">단가대비표!$A$1:$X$149</definedName>
    <definedName name="_xlnm.Print_Area" localSheetId="5">단가산출목록!$A$1:$J$11</definedName>
    <definedName name="_xlnm.Print_Area" localSheetId="6">단가산출서!$A$1:$F$295</definedName>
    <definedName name="_xlnm.Print_Area" localSheetId="0">원가계산!$A$1:$J$38</definedName>
    <definedName name="_xlnm.Print_Area" localSheetId="4">일위대가!$A$1:$M$1067</definedName>
    <definedName name="_xlnm.Print_Area" localSheetId="3">일위대가목록!$A$1:$M$187</definedName>
    <definedName name="_xlnm.Print_Area">#N/A</definedName>
    <definedName name="PRINT_AREA_MI">#N/A</definedName>
    <definedName name="PRINT_AREA_MI1" localSheetId="0">#REF!</definedName>
    <definedName name="PRINT_AREA_MI1">#REF!</definedName>
    <definedName name="PRINT_TITEL" localSheetId="0">#REF!</definedName>
    <definedName name="PRINT_TITEL">#REF!</definedName>
    <definedName name="PRINT_TITLE" localSheetId="0">#REF!</definedName>
    <definedName name="PRINT_TITLE">#REF!</definedName>
    <definedName name="_xlnm.Print_Titles" localSheetId="2">공종별내역서!$1:$3</definedName>
    <definedName name="_xlnm.Print_Titles" localSheetId="1">공종별집계표!$1:$4</definedName>
    <definedName name="_xlnm.Print_Titles" localSheetId="7">단가대비표!$1:$4</definedName>
    <definedName name="_xlnm.Print_Titles" localSheetId="5">단가산출목록!$1:$3</definedName>
    <definedName name="_xlnm.Print_Titles" localSheetId="6">단가산출서!$1:$3</definedName>
    <definedName name="_xlnm.Print_Titles" localSheetId="4">일위대가!$1:$3</definedName>
    <definedName name="_xlnm.Print_Titles" localSheetId="3">일위대가목록!$1:$3</definedName>
    <definedName name="_xlnm.Print_Titles">#REF!</definedName>
    <definedName name="Print_Titles_MI" localSheetId="0">#REF!</definedName>
    <definedName name="Print_Titles_MI">#REF!</definedName>
    <definedName name="Printed_Titles" localSheetId="0">#REF!</definedName>
    <definedName name="Printed_Titles">#REF!</definedName>
    <definedName name="printer" localSheetId="0">#REF!</definedName>
    <definedName name="printer">#REF!</definedName>
    <definedName name="PRINTER_AREA" localSheetId="0">#REF!</definedName>
    <definedName name="PRINTER_AREA">#REF!</definedName>
    <definedName name="printer_Titles" localSheetId="0">#REF!</definedName>
    <definedName name="printer_Titles">#REF!</definedName>
    <definedName name="printer_ttitle" localSheetId="0">#REF!</definedName>
    <definedName name="printer_ttitle">#REF!</definedName>
    <definedName name="prob" localSheetId="0">BlankMacro1</definedName>
    <definedName name="prob">BlankMacro1</definedName>
    <definedName name="problem" localSheetId="0">BlankMacro1</definedName>
    <definedName name="problem">BlankMacro1</definedName>
    <definedName name="PRODUCT" localSheetId="0">#REF!</definedName>
    <definedName name="PRODUCT">#REF!</definedName>
    <definedName name="PS" localSheetId="0">#REF!</definedName>
    <definedName name="PS">#REF!</definedName>
    <definedName name="PS2_1">#N/A</definedName>
    <definedName name="PS3_1">#N/A</definedName>
    <definedName name="PS5_1">#N/A</definedName>
    <definedName name="PS6_1">#N/A</definedName>
    <definedName name="PS6_2">#N/A</definedName>
    <definedName name="PS6_3">#N/A</definedName>
    <definedName name="PS7_1">#N/A</definedName>
    <definedName name="PS7_2">#N/A</definedName>
    <definedName name="PS7_3">#N/A</definedName>
    <definedName name="PS7_4">#N/A</definedName>
    <definedName name="PS8_1">#N/A</definedName>
    <definedName name="psr" hidden="1">{#N/A,#N/A,FALSE,"상재GS";#N/A,#N/A,FALSE,"상재GM";#N/A,#N/A,FALSE,"건재";#N/A,#N/A,FALSE,"SBR";#N/A,#N/A,FALSE,"부품";#N/A,#N/A,FALSE,"기능자재";#N/A,#N/A,FALSE,"특수"}</definedName>
    <definedName name="PSS" localSheetId="0">#REF!</definedName>
    <definedName name="PSS">#REF!</definedName>
    <definedName name="PT">[4]교각1!#REF!</definedName>
    <definedName name="PTT" localSheetId="0">#REF!</definedName>
    <definedName name="PTT">#REF!</definedName>
    <definedName name="PU" localSheetId="0">#REF!</definedName>
    <definedName name="PU">#REF!</definedName>
    <definedName name="PUU" localSheetId="0">#REF!</definedName>
    <definedName name="PUU">#REF!</definedName>
    <definedName name="PV" localSheetId="0">#REF!</definedName>
    <definedName name="PV">#REF!</definedName>
    <definedName name="pvc" hidden="1">{#N/A,#N/A,FALSE,"보고";#N/A,#N/A,FALSE,"유첨"}</definedName>
    <definedName name="Q" localSheetId="0">#REF!</definedName>
    <definedName name="Q">#REF!</definedName>
    <definedName name="q1u" localSheetId="0">#REF!</definedName>
    <definedName name="q1u">#REF!</definedName>
    <definedName name="qewq" localSheetId="0">#REF!</definedName>
    <definedName name="qewq">#REF!</definedName>
    <definedName name="Qe앨" localSheetId="0">#REF!</definedName>
    <definedName name="Qe앨">#REF!</definedName>
    <definedName name="qkqh1" hidden="1">{#N/A,#N/A,FALSE,"명세표"}</definedName>
    <definedName name="qq" localSheetId="0">#REF!</definedName>
    <definedName name="qq">#REF!</definedName>
    <definedName name="qqq" hidden="1">{#N/A,#N/A,FALSE,"CCTV"}</definedName>
    <definedName name="qqqq" hidden="1">{#N/A,#N/A,FALSE,"CCTV"}</definedName>
    <definedName name="QTY">#N/A</definedName>
    <definedName name="qu" localSheetId="0">#REF!</definedName>
    <definedName name="qu">#REF!</definedName>
    <definedName name="QW" hidden="1">{#N/A,#N/A,FALSE,"배수2"}</definedName>
    <definedName name="QWS" localSheetId="0" hidden="1">#REF!</definedName>
    <definedName name="QWS" hidden="1">#REF!</definedName>
    <definedName name="qwwq" localSheetId="0">#REF!</definedName>
    <definedName name="qwwq">#REF!</definedName>
    <definedName name="q디" localSheetId="0">#REF!</definedName>
    <definedName name="q디">#REF!</definedName>
    <definedName name="q앨" localSheetId="0">#REF!</definedName>
    <definedName name="q앨">#REF!</definedName>
    <definedName name="RAD" localSheetId="0">#REF!</definedName>
    <definedName name="RAD">#REF!</definedName>
    <definedName name="Radius" localSheetId="0">#REF!</definedName>
    <definedName name="Radius">#REF!</definedName>
    <definedName name="RATE" localSheetId="0">#REF!</definedName>
    <definedName name="RATE">#REF!</definedName>
    <definedName name="rate1" localSheetId="0">#REF!</definedName>
    <definedName name="rate1">#REF!</definedName>
    <definedName name="rate2" localSheetId="0">#REF!</definedName>
    <definedName name="rate2">#REF!</definedName>
    <definedName name="Rcrown" localSheetId="0">#REF!</definedName>
    <definedName name="Rcrown">#REF!</definedName>
    <definedName name="Re" localSheetId="0">#REF!</definedName>
    <definedName name="Re">#REF!</definedName>
    <definedName name="RE_SIZE" localSheetId="0">#REF!</definedName>
    <definedName name="RE_SIZE">#REF!</definedName>
    <definedName name="_xlnm.Recorder" localSheetId="0">#REF!</definedName>
    <definedName name="_xlnm.Recorder">#REF!</definedName>
    <definedName name="RECOUT">#N/A</definedName>
    <definedName name="RED" localSheetId="0">#REF!</definedName>
    <definedName name="RED">#REF!</definedName>
    <definedName name="REV3100BQ" localSheetId="0">#REF!</definedName>
    <definedName name="REV3100BQ">#REF!</definedName>
    <definedName name="REV3110BQ" localSheetId="0">#REF!</definedName>
    <definedName name="REV3110BQ">#REF!</definedName>
    <definedName name="REV3200BQ" localSheetId="0">#REF!</definedName>
    <definedName name="REV3200BQ">#REF!</definedName>
    <definedName name="REV3300BQ" localSheetId="0">#REF!</definedName>
    <definedName name="REV3300BQ">#REF!</definedName>
    <definedName name="REV3400BQ" localSheetId="0">#REF!</definedName>
    <definedName name="REV3400BQ">#REF!</definedName>
    <definedName name="REV3500BQ" localSheetId="0">#REF!</definedName>
    <definedName name="REV3500BQ">#REF!</definedName>
    <definedName name="REV3600BQ" localSheetId="0">#REF!</definedName>
    <definedName name="REV3600BQ">#REF!</definedName>
    <definedName name="REV3700BQ" localSheetId="0">#REF!</definedName>
    <definedName name="REV3700BQ">#REF!</definedName>
    <definedName name="REV3800BQ" localSheetId="0">#REF!</definedName>
    <definedName name="REV3800BQ">#REF!</definedName>
    <definedName name="RF" localSheetId="0">BlankMacro1</definedName>
    <definedName name="RF">BlankMacro1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FT" localSheetId="0">#REF!</definedName>
    <definedName name="RFT">#REF!</definedName>
    <definedName name="RFV" hidden="1">{#N/A,#N/A,FALSE,"CCTV"}</definedName>
    <definedName name="RH.4" localSheetId="0">#REF!</definedName>
    <definedName name="RH.4">#REF!</definedName>
    <definedName name="RH.7" localSheetId="0">#REF!</definedName>
    <definedName name="RH.7">#REF!</definedName>
    <definedName name="rho" localSheetId="0">#REF!</definedName>
    <definedName name="rho">#REF!</definedName>
    <definedName name="RJRJ" localSheetId="0">BlankMacro1</definedName>
    <definedName name="RJRJ">BlankMacro1</definedName>
    <definedName name="RJRKJRKJR" localSheetId="0">BlankMacro1</definedName>
    <definedName name="RJRKJRKJR">BlankMacro1</definedName>
    <definedName name="rkdkd" hidden="1">{#N/A,#N/A,FALSE,"2~8번"}</definedName>
    <definedName name="RL" localSheetId="0">BlankMacro1</definedName>
    <definedName name="RL">BlankMacro1</definedName>
    <definedName name="RLA" hidden="1">{#N/A,#N/A,FALSE,"보고";#N/A,#N/A,FALSE,"유첨"}</definedName>
    <definedName name="RLTJD" localSheetId="0">BlankMacro1</definedName>
    <definedName name="RLTJD">BlankMacro1</definedName>
    <definedName name="Rl이" localSheetId="0">#REF!</definedName>
    <definedName name="Rl이">#REF!</definedName>
    <definedName name="Rl일" localSheetId="0">#REF!</definedName>
    <definedName name="Rl일">#REF!</definedName>
    <definedName name="rog" localSheetId="0">#REF!</definedName>
    <definedName name="rog">#REF!</definedName>
    <definedName name="ROOFT" localSheetId="0">#REF!</definedName>
    <definedName name="ROOFT">#REF!</definedName>
    <definedName name="RR" localSheetId="0">#REF!</definedName>
    <definedName name="RR">#REF!</definedName>
    <definedName name="RR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RER" localSheetId="0">#REF!</definedName>
    <definedName name="RRER">#REF!</definedName>
    <definedName name="RRERW" hidden="1">{#N/A,#N/A,FALSE,"CCTV"}</definedName>
    <definedName name="RRR" localSheetId="0">#REF!</definedName>
    <definedName name="RRR">#REF!</definedName>
    <definedName name="RS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th" localSheetId="0" hidden="1">#REF!</definedName>
    <definedName name="rth" hidden="1">#REF!</definedName>
    <definedName name="rweq" localSheetId="0">#REF!</definedName>
    <definedName name="rweq">#REF!</definedName>
    <definedName name="RWEQW" localSheetId="0">#REF!</definedName>
    <definedName name="RWEQW">#REF!</definedName>
    <definedName name="S">[9]DATE!$I$24:$I$85</definedName>
    <definedName name="S_W_시험기사" localSheetId="0">#REF!</definedName>
    <definedName name="S_W_시험기사">#REF!</definedName>
    <definedName name="S1ITEM11" localSheetId="0">#REF!</definedName>
    <definedName name="S1ITEM11">#REF!</definedName>
    <definedName name="S1ITEM12" localSheetId="0">#REF!</definedName>
    <definedName name="S1ITEM12">#REF!</definedName>
    <definedName name="S1ITEM13" localSheetId="0">#REF!</definedName>
    <definedName name="S1ITEM13">#REF!</definedName>
    <definedName name="S1ITEM14" localSheetId="0">#REF!</definedName>
    <definedName name="S1ITEM14">#REF!</definedName>
    <definedName name="S1ITEM15" localSheetId="0">#REF!</definedName>
    <definedName name="S1ITEM15">#REF!</definedName>
    <definedName name="S1ITEM21" localSheetId="0">#REF!</definedName>
    <definedName name="S1ITEM21">#REF!</definedName>
    <definedName name="S1ITEM22" localSheetId="0">#REF!</definedName>
    <definedName name="S1ITEM22">#REF!</definedName>
    <definedName name="S1ITEM23" localSheetId="0">#REF!</definedName>
    <definedName name="S1ITEM23">#REF!</definedName>
    <definedName name="S1ITEM24" localSheetId="0">#REF!</definedName>
    <definedName name="S1ITEM24">#REF!</definedName>
    <definedName name="S1ITEM25" localSheetId="0">#REF!</definedName>
    <definedName name="S1ITEM25">#REF!</definedName>
    <definedName name="S1ITEM31" localSheetId="0">#REF!</definedName>
    <definedName name="S1ITEM31">#REF!</definedName>
    <definedName name="S1ITEM32" localSheetId="0">#REF!</definedName>
    <definedName name="S1ITEM32">#REF!</definedName>
    <definedName name="S1ITEM33" localSheetId="0">#REF!</definedName>
    <definedName name="S1ITEM33">#REF!</definedName>
    <definedName name="S1ITEM34" localSheetId="0">#REF!</definedName>
    <definedName name="S1ITEM34">#REF!</definedName>
    <definedName name="S1ITEM35" localSheetId="0">#REF!</definedName>
    <definedName name="S1ITEM35">#REF!</definedName>
    <definedName name="S1ITEM41" localSheetId="0">#REF!</definedName>
    <definedName name="S1ITEM41">#REF!</definedName>
    <definedName name="S1ITEM42" localSheetId="0">#REF!</definedName>
    <definedName name="S1ITEM42">#REF!</definedName>
    <definedName name="S1ITEM43" localSheetId="0">#REF!</definedName>
    <definedName name="S1ITEM43">#REF!</definedName>
    <definedName name="S1ITEM44" localSheetId="0">#REF!</definedName>
    <definedName name="S1ITEM44">#REF!</definedName>
    <definedName name="S1ITEM45" localSheetId="0">#REF!</definedName>
    <definedName name="S1ITEM45">#REF!</definedName>
    <definedName name="S1ITEM51" localSheetId="0">#REF!</definedName>
    <definedName name="S1ITEM51">#REF!</definedName>
    <definedName name="S1ITEM52" localSheetId="0">#REF!</definedName>
    <definedName name="S1ITEM52">#REF!</definedName>
    <definedName name="S1ITEM53" localSheetId="0">#REF!</definedName>
    <definedName name="S1ITEM53">#REF!</definedName>
    <definedName name="S1ITEM54" localSheetId="0">#REF!</definedName>
    <definedName name="S1ITEM54">#REF!</definedName>
    <definedName name="S1ITEM55" localSheetId="0">#REF!</definedName>
    <definedName name="S1ITEM55">#REF!</definedName>
    <definedName name="S1ITEM61" localSheetId="0">#REF!</definedName>
    <definedName name="S1ITEM61">#REF!</definedName>
    <definedName name="S1ITEM62" localSheetId="0">#REF!</definedName>
    <definedName name="S1ITEM62">#REF!</definedName>
    <definedName name="S1ITEM63" localSheetId="0">#REF!</definedName>
    <definedName name="S1ITEM63">#REF!</definedName>
    <definedName name="S1ITEM64" localSheetId="0">#REF!</definedName>
    <definedName name="S1ITEM64">#REF!</definedName>
    <definedName name="S1ITEM65" localSheetId="0">#REF!</definedName>
    <definedName name="S1ITEM65">#REF!</definedName>
    <definedName name="S1ITEM71" localSheetId="0">#REF!</definedName>
    <definedName name="S1ITEM71">#REF!</definedName>
    <definedName name="S1ITEM72" localSheetId="0">#REF!</definedName>
    <definedName name="S1ITEM72">#REF!</definedName>
    <definedName name="S1ITEM73" localSheetId="0">#REF!</definedName>
    <definedName name="S1ITEM73">#REF!</definedName>
    <definedName name="S1ITEM74" localSheetId="0">#REF!</definedName>
    <definedName name="S1ITEM74">#REF!</definedName>
    <definedName name="S1ITEM75" localSheetId="0">#REF!</definedName>
    <definedName name="S1ITEM75">#REF!</definedName>
    <definedName name="S1견적기준" localSheetId="0">#REF!</definedName>
    <definedName name="S1견적기준">#REF!</definedName>
    <definedName name="S1공사명" localSheetId="0">#REF!</definedName>
    <definedName name="S1공사명">#REF!</definedName>
    <definedName name="S1부지면적" localSheetId="0">#REF!</definedName>
    <definedName name="S1부지면적">#REF!</definedName>
    <definedName name="S1부지위치" localSheetId="0">#REF!</definedName>
    <definedName name="S1부지위치">#REF!</definedName>
    <definedName name="S1수신처" localSheetId="0">#REF!</definedName>
    <definedName name="S1수신처">#REF!</definedName>
    <definedName name="S1연면적" localSheetId="0">#REF!</definedName>
    <definedName name="S1연면적">#REF!</definedName>
    <definedName name="S2ADDCOST" localSheetId="0">#REF!</definedName>
    <definedName name="S2ADDCOST">#REF!</definedName>
    <definedName name="S2APT_AREA" localSheetId="0">#REF!</definedName>
    <definedName name="S2APT_AREA">#REF!</definedName>
    <definedName name="S2APT_TOTAREA" localSheetId="0">#REF!</definedName>
    <definedName name="S2APT_TOTAREA">#REF!</definedName>
    <definedName name="S2BLDG_INFO" localSheetId="0">#REF!</definedName>
    <definedName name="S2BLDG_INFO">#REF!</definedName>
    <definedName name="S2CIVILPYCOST" localSheetId="0">#REF!</definedName>
    <definedName name="S2CIVILPYCOST">#REF!</definedName>
    <definedName name="S2DONG" localSheetId="0">#REF!</definedName>
    <definedName name="S2DONG">#REF!</definedName>
    <definedName name="S2FLOOR" localSheetId="0">#REF!</definedName>
    <definedName name="S2FLOOR">#REF!</definedName>
    <definedName name="S2KINDER_AREA" localSheetId="0">#REF!</definedName>
    <definedName name="S2KINDER_AREA">#REF!</definedName>
    <definedName name="S2L" localSheetId="0">#REF!</definedName>
    <definedName name="S2L">#REF!</definedName>
    <definedName name="S2MECH_AREA" localSheetId="0">#REF!</definedName>
    <definedName name="S2MECH_AREA">#REF!</definedName>
    <definedName name="S2MGR_AREA" localSheetId="0">#REF!</definedName>
    <definedName name="S2MGR_AREA">#REF!</definedName>
    <definedName name="S2PARK_AREA" localSheetId="0">#REF!</definedName>
    <definedName name="S2PARK_AREA">#REF!</definedName>
    <definedName name="S2PYTYPE" localSheetId="0">#REF!</definedName>
    <definedName name="S2PYTYPE">#REF!</definedName>
    <definedName name="S2SHOP_AREA" localSheetId="0">#REF!</definedName>
    <definedName name="S2SHOP_AREA">#REF!</definedName>
    <definedName name="S2UNIT" localSheetId="0">#REF!</definedName>
    <definedName name="S2UNIT">#REF!</definedName>
    <definedName name="S2공기" localSheetId="0">#REF!</definedName>
    <definedName name="S2공기">#REF!</definedName>
    <definedName name="S2세대수" localSheetId="0">#REF!</definedName>
    <definedName name="S2세대수">#REF!</definedName>
    <definedName name="S2연면적" localSheetId="0">#REF!</definedName>
    <definedName name="S2연면적">#REF!</definedName>
    <definedName name="S2착공일" localSheetId="0">#REF!</definedName>
    <definedName name="S2착공일">#REF!</definedName>
    <definedName name="S3KINDER" localSheetId="0">#REF!</definedName>
    <definedName name="S3KINDER">#REF!</definedName>
    <definedName name="S3MACH" localSheetId="0">#REF!</definedName>
    <definedName name="S3MACH">#REF!</definedName>
    <definedName name="S3MANAGE" localSheetId="0">#REF!</definedName>
    <definedName name="S3MANAGE">#REF!</definedName>
    <definedName name="S3PARK" localSheetId="0">#REF!</definedName>
    <definedName name="S3PARK">#REF!</definedName>
    <definedName name="S3SEPTIC" localSheetId="0">#REF!</definedName>
    <definedName name="S3SEPTIC">#REF!</definedName>
    <definedName name="S3SHOP" localSheetId="0">#REF!</definedName>
    <definedName name="S3SHOP">#REF!</definedName>
    <definedName name="S3WATER" localSheetId="0">#REF!</definedName>
    <definedName name="S3WATER">#REF!</definedName>
    <definedName name="S4APT_PYCOST" localSheetId="0">#REF!</definedName>
    <definedName name="S4APT_PYCOST">#REF!</definedName>
    <definedName name="S4APTBOX" localSheetId="0">#REF!</definedName>
    <definedName name="S4APTBOX">#REF!</definedName>
    <definedName name="S4CIVIL_COST" localSheetId="0">#REF!</definedName>
    <definedName name="S4CIVIL_COST">#REF!</definedName>
    <definedName name="S4DONG" localSheetId="0">#REF!</definedName>
    <definedName name="S4DONG">#REF!</definedName>
    <definedName name="S5SITE" localSheetId="0">#REF!</definedName>
    <definedName name="S5SITE">#REF!</definedName>
    <definedName name="S5공기" localSheetId="0">#REF!</definedName>
    <definedName name="S5공기">#REF!</definedName>
    <definedName name="S5세대수" localSheetId="0">#REF!</definedName>
    <definedName name="S5세대수">#REF!</definedName>
    <definedName name="S5연면적" localSheetId="0">#REF!</definedName>
    <definedName name="S5연면적">#REF!</definedName>
    <definedName name="S5추가공사비" localSheetId="0">#REF!</definedName>
    <definedName name="S5추가공사비">#REF!</definedName>
    <definedName name="S5층수" localSheetId="0">#REF!</definedName>
    <definedName name="S5층수">#REF!</definedName>
    <definedName name="S6견적금액" localSheetId="0">#REF!</definedName>
    <definedName name="S6견적금액">#REF!</definedName>
    <definedName name="S6견적자" localSheetId="0">#REF!</definedName>
    <definedName name="S6견적자">#REF!</definedName>
    <definedName name="S6기타" localSheetId="0">#REF!</definedName>
    <definedName name="S6기타">#REF!</definedName>
    <definedName name="S6담장" localSheetId="0">#REF!</definedName>
    <definedName name="S6담장">#REF!</definedName>
    <definedName name="S6시설물" localSheetId="0">#REF!</definedName>
    <definedName name="S6시설물">#REF!</definedName>
    <definedName name="S6연면적" localSheetId="0">#REF!</definedName>
    <definedName name="S6연면적">#REF!</definedName>
    <definedName name="S6조경" localSheetId="0">#REF!</definedName>
    <definedName name="S6조경">#REF!</definedName>
    <definedName name="S6토목금액" localSheetId="0">#REF!</definedName>
    <definedName name="S6토목금액">#REF!</definedName>
    <definedName name="S7ARGUE_PYCOST" localSheetId="0">#REF!</definedName>
    <definedName name="S7ARGUE_PYCOST">#REF!</definedName>
    <definedName name="S7ARGUE1" localSheetId="0">#REF!</definedName>
    <definedName name="S7ARGUE1">#REF!</definedName>
    <definedName name="S8ADD" localSheetId="0">#REF!</definedName>
    <definedName name="S8ADD">#REF!</definedName>
    <definedName name="S8ARCHADD_BOX" localSheetId="0">#REF!</definedName>
    <definedName name="S8ARCHADD_BOX">#REF!</definedName>
    <definedName name="S9매입세율" localSheetId="0">#REF!</definedName>
    <definedName name="S9매입세율">#REF!</definedName>
    <definedName name="S9법정안전관리비" localSheetId="0">#REF!</definedName>
    <definedName name="S9법정안전관리비">#REF!</definedName>
    <definedName name="S9보험료_기본" localSheetId="0">#REF!</definedName>
    <definedName name="S9보험료_기본">#REF!</definedName>
    <definedName name="S9비적용면적" localSheetId="0">#REF!</definedName>
    <definedName name="S9비적용면적">#REF!</definedName>
    <definedName name="S9설비" localSheetId="0">#REF!</definedName>
    <definedName name="S9설비">#REF!</definedName>
    <definedName name="S9안전_경비율" localSheetId="0">#REF!</definedName>
    <definedName name="S9안전_경비율">#REF!</definedName>
    <definedName name="S9안전관리비공제" localSheetId="0">#REF!</definedName>
    <definedName name="S9안전관리비공제">#REF!</definedName>
    <definedName name="S9연면적" localSheetId="0">#REF!</definedName>
    <definedName name="S9연면적">#REF!</definedName>
    <definedName name="S9전기" localSheetId="0">#REF!</definedName>
    <definedName name="S9전기">#REF!</definedName>
    <definedName name="S9토목" localSheetId="0">#REF!</definedName>
    <definedName name="S9토목">#REF!</definedName>
    <definedName name="SADA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anch_2" localSheetId="0">#REF!</definedName>
    <definedName name="sanch_2">#REF!</definedName>
    <definedName name="sanch_3" localSheetId="0">#REF!</definedName>
    <definedName name="sanch_3">#REF!</definedName>
    <definedName name="sanch_4" localSheetId="0">#REF!</definedName>
    <definedName name="sanch_4">#REF!</definedName>
    <definedName name="sangd" localSheetId="0">#REF!</definedName>
    <definedName name="sangd">#REF!</definedName>
    <definedName name="sangEL" localSheetId="0">#REF!</definedName>
    <definedName name="sangEL">#REF!</definedName>
    <definedName name="sangL" localSheetId="0">#REF!</definedName>
    <definedName name="sangL">#REF!</definedName>
    <definedName name="sasa" hidden="1">{#N/A,#N/A,FALSE,"CCTV"}</definedName>
    <definedName name="scope" localSheetId="0">#REF!</definedName>
    <definedName name="scope">#REF!</definedName>
    <definedName name="sd" localSheetId="0" hidden="1">{#N/A,#N/A,FALSE,"전력간선"}</definedName>
    <definedName name="sd" hidden="1">{#N/A,#N/A,FALSE,"전력간선"}</definedName>
    <definedName name="SDAS" hidden="1">{"'Firr(선)'!$AS$1:$AY$62","'Firr(사)'!$AS$1:$AY$62","'Firr(회)'!$AS$1:$AY$62","'Firr(선)'!$L$1:$V$62","'Firr(사)'!$L$1:$V$62","'Firr(회)'!$L$1:$V$62"}</definedName>
    <definedName name="SDCFG\" hidden="1">{#N/A,#N/A,FALSE,"운반시간"}</definedName>
    <definedName name="SDF" hidden="1">{#N/A,#N/A,FALSE,"혼합골재"}</definedName>
    <definedName name="SDFSD" localSheetId="0">#REF!</definedName>
    <definedName name="SDFSD">#REF!</definedName>
    <definedName name="sdg" localSheetId="0" hidden="1">#REF!</definedName>
    <definedName name="sdg" hidden="1">#REF!</definedName>
    <definedName name="seta" localSheetId="0">#REF!</definedName>
    <definedName name="seta">#REF!</definedName>
    <definedName name="seta3" localSheetId="0">#REF!</definedName>
    <definedName name="seta3">#REF!</definedName>
    <definedName name="seta4" localSheetId="0">#REF!</definedName>
    <definedName name="seta4">#REF!</definedName>
    <definedName name="seta5" localSheetId="0">#REF!</definedName>
    <definedName name="seta5">#REF!</definedName>
    <definedName name="seta6" localSheetId="0">#REF!</definedName>
    <definedName name="seta6">#REF!</definedName>
    <definedName name="SfLower" localSheetId="0">#REF!</definedName>
    <definedName name="SfLower">#REF!</definedName>
    <definedName name="sfsd">'[10]1호토공'!$AJ$29</definedName>
    <definedName name="SfUpper" localSheetId="0">#REF!</definedName>
    <definedName name="SfUpper">#REF!</definedName>
    <definedName name="sg" localSheetId="0">#REF!</definedName>
    <definedName name="sg">#REF!</definedName>
    <definedName name="SHDLAEKSRKTNWJD" localSheetId="0">원가계산!SHDLAEKSRKTNWJD</definedName>
    <definedName name="SHDLAEKSRKTNWJD">원가계산!SHDLAEKSRKTNWJD</definedName>
    <definedName name="SHE" localSheetId="0">#REF!</definedName>
    <definedName name="SHE">#REF!</definedName>
    <definedName name="sheet" hidden="1">{#N/A,#N/A,FALSE,"골재소요량";#N/A,#N/A,FALSE,"골재소요량"}</definedName>
    <definedName name="SHEET100" localSheetId="0" hidden="1">#REF!</definedName>
    <definedName name="SHEET100" hidden="1">#REF!</definedName>
    <definedName name="sheet3" localSheetId="0">#REF!</definedName>
    <definedName name="sheet3">#REF!</definedName>
    <definedName name="SHT" localSheetId="0">#REF!</definedName>
    <definedName name="SHT">#REF!</definedName>
    <definedName name="sigma" localSheetId="0">#REF!</definedName>
    <definedName name="sigma">#REF!</definedName>
    <definedName name="sigmac" localSheetId="0">#REF!</definedName>
    <definedName name="sigmac">#REF!</definedName>
    <definedName name="SigmaL" localSheetId="0">#REF!</definedName>
    <definedName name="SigmaL">#REF!</definedName>
    <definedName name="sigmaLcon" localSheetId="0">#REF!</definedName>
    <definedName name="sigmaLcon">#REF!</definedName>
    <definedName name="sigmas" localSheetId="0">#REF!</definedName>
    <definedName name="sigmas">#REF!</definedName>
    <definedName name="SIZE" localSheetId="0">#REF!</definedName>
    <definedName name="SIZE">#REF!</definedName>
    <definedName name="SIZEC" localSheetId="0">#REF!</definedName>
    <definedName name="SIZEC">#REF!</definedName>
    <definedName name="SKEW" localSheetId="0">#REF!</definedName>
    <definedName name="SKEW">#REF!</definedName>
    <definedName name="SL" localSheetId="0">#REF!</definedName>
    <definedName name="SL">#REF!</definedName>
    <definedName name="SOIL" localSheetId="0">#REF!</definedName>
    <definedName name="SOIL">#REF!</definedName>
    <definedName name="SOL" localSheetId="0">#REF!</definedName>
    <definedName name="SOL">#REF!</definedName>
    <definedName name="solver_adj" hidden="1">#N/A</definedName>
    <definedName name="solver_drv" hidden="1">1</definedName>
    <definedName name="solver_est" hidden="1">1</definedName>
    <definedName name="solver_itr" hidden="1">100</definedName>
    <definedName name="solver_lhs1" localSheetId="0" hidden="1">#REF!</definedName>
    <definedName name="solver_lhs1" hidden="1">#REF!</definedName>
    <definedName name="solver_lhs2" localSheetId="0" hidden="1">#REF!</definedName>
    <definedName name="solver_lhs2" hidden="1">#REF!</definedName>
    <definedName name="solver_lhs3" localSheetId="0" hidden="1">#REF!</definedName>
    <definedName name="solver_lhs3" hidden="1">#REF!</definedName>
    <definedName name="solver_lhs4" localSheetId="0" hidden="1">#REF!</definedName>
    <definedName name="solver_lhs4" hidden="1">#REF!</definedName>
    <definedName name="solver_lin" hidden="1">0</definedName>
    <definedName name="solver_num" hidden="1">4</definedName>
    <definedName name="solver_nwt" hidden="1">1</definedName>
    <definedName name="solver_opt" localSheetId="0" hidden="1">#REF!</definedName>
    <definedName name="solver_opt" hidden="1">#REF!</definedName>
    <definedName name="solver_pre" hidden="1">0.01</definedName>
    <definedName name="solver_rel1" hidden="1">3</definedName>
    <definedName name="solver_rel2" hidden="1">3</definedName>
    <definedName name="solver_rel3" hidden="1">4</definedName>
    <definedName name="solver_rel4" hidden="1">4</definedName>
    <definedName name="solver_rhs1" hidden="1">1800</definedName>
    <definedName name="solver_rhs2" hidden="1">1200</definedName>
    <definedName name="solver_rhs3" localSheetId="0" hidden="1">정수</definedName>
    <definedName name="solver_rhs3" hidden="1">정수</definedName>
    <definedName name="solver_rhs4" localSheetId="0" hidden="1">정수</definedName>
    <definedName name="solver_rhs4" hidden="1">정수</definedName>
    <definedName name="solver_scl" hidden="1">0</definedName>
    <definedName name="solver_sho" hidden="1">0</definedName>
    <definedName name="solver_tim" hidden="1">100</definedName>
    <definedName name="solver_tmp" hidden="1">1800</definedName>
    <definedName name="solver_tol" hidden="1">0</definedName>
    <definedName name="solver_typ" hidden="1">2</definedName>
    <definedName name="solver_val" hidden="1">0</definedName>
    <definedName name="SORTCODE">#N/A</definedName>
    <definedName name="spvc원가" hidden="1">{#N/A,#N/A,FALSE,"상재GS";#N/A,#N/A,FALSE,"상재GM";#N/A,#N/A,FALSE,"건재";#N/A,#N/A,FALSE,"SBR";#N/A,#N/A,FALSE,"부품";#N/A,#N/A,FALSE,"기능자재";#N/A,#N/A,FALSE,"특수"}</definedName>
    <definedName name="ss" localSheetId="0">#REF!</definedName>
    <definedName name="ss">#REF!</definedName>
    <definedName name="sss" localSheetId="0" hidden="1">{#N/A,#N/A,FALSE,"전력간선"}</definedName>
    <definedName name="sss" hidden="1">{#N/A,#N/A,FALSE,"전력간선"}</definedName>
    <definedName name="ssss" localSheetId="0">원가계산!ssss</definedName>
    <definedName name="ssss">원가계산!ssss</definedName>
    <definedName name="steam_trap" localSheetId="0">#REF!</definedName>
    <definedName name="steam_trap">#REF!</definedName>
    <definedName name="Sum_Ins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UMARY" localSheetId="0">#REF!</definedName>
    <definedName name="SUMARY">#REF!</definedName>
    <definedName name="summary" localSheetId="0">#REF!</definedName>
    <definedName name="summary">#REF!</definedName>
    <definedName name="SUP" localSheetId="0">#REF!</definedName>
    <definedName name="SUP">#REF!</definedName>
    <definedName name="SUPPORT_E" localSheetId="0">#REF!</definedName>
    <definedName name="SUPPORT_E">#REF!</definedName>
    <definedName name="SUR" localSheetId="0">BlankMacro1</definedName>
    <definedName name="SUR">BlankMacro1</definedName>
    <definedName name="SW시험사001" localSheetId="0">#REF!</definedName>
    <definedName name="SW시험사001">#REF!</definedName>
    <definedName name="SW시험사002" localSheetId="0">#REF!</definedName>
    <definedName name="SW시험사002">#REF!</definedName>
    <definedName name="SW시험사011" localSheetId="0">#REF!</definedName>
    <definedName name="SW시험사011">#REF!</definedName>
    <definedName name="SW시험사982" localSheetId="0">#REF!</definedName>
    <definedName name="SW시험사982">#REF!</definedName>
    <definedName name="SW시험사991" localSheetId="0">#REF!</definedName>
    <definedName name="SW시험사991">#REF!</definedName>
    <definedName name="SW시험사992" localSheetId="0">#REF!</definedName>
    <definedName name="SW시험사992">#REF!</definedName>
    <definedName name="SX" hidden="1">{#N/A,#N/A,FALSE,"CCTV"}</definedName>
    <definedName name="SY" localSheetId="0">#REF!</definedName>
    <definedName name="SY">#REF!</definedName>
    <definedName name="T">[4]교각1!#REF!</definedName>
    <definedName name="T_AMOUNT">#N/A</definedName>
    <definedName name="T_UPRICE">#N/A</definedName>
    <definedName name="TA" hidden="1">{#N/A,#N/A,FALSE,"CCTV"}</definedName>
    <definedName name="TABLE" localSheetId="0">#REF!</definedName>
    <definedName name="TABLE">#REF!</definedName>
    <definedName name="TABLE_14" localSheetId="0">#REF!</definedName>
    <definedName name="TABLE_14">#REF!</definedName>
    <definedName name="TABLE_15" localSheetId="0">#REF!</definedName>
    <definedName name="TABLE_15">#REF!</definedName>
    <definedName name="TABLE_2" localSheetId="0">#REF!</definedName>
    <definedName name="TABLE_2">#REF!</definedName>
    <definedName name="TABLE_23" localSheetId="0">#REF!</definedName>
    <definedName name="TABLE_23">#REF!</definedName>
    <definedName name="TABLE_24" localSheetId="0">#REF!</definedName>
    <definedName name="TABLE_24">#REF!</definedName>
    <definedName name="TABLE_25" localSheetId="0">#REF!</definedName>
    <definedName name="TABLE_25">#REF!</definedName>
    <definedName name="TABLE_26" localSheetId="0">#REF!</definedName>
    <definedName name="TABLE_26">#REF!</definedName>
    <definedName name="TABLE_27" localSheetId="0">#REF!</definedName>
    <definedName name="TABLE_27">#REF!</definedName>
    <definedName name="TABLE_28" localSheetId="0">#REF!</definedName>
    <definedName name="TABLE_28">#REF!</definedName>
    <definedName name="TABLE_29" localSheetId="0">#REF!</definedName>
    <definedName name="TABLE_29">#REF!</definedName>
    <definedName name="TABLE_30" localSheetId="0">#REF!</definedName>
    <definedName name="TABLE_30">#REF!</definedName>
    <definedName name="TABLE_31" localSheetId="0">#REF!</definedName>
    <definedName name="TABLE_31">#REF!</definedName>
    <definedName name="TABLE_32" localSheetId="0">#REF!</definedName>
    <definedName name="TABLE_32">#REF!</definedName>
    <definedName name="TABLE_33" localSheetId="0">#REF!</definedName>
    <definedName name="TABLE_33">#REF!</definedName>
    <definedName name="TABLE_34" localSheetId="0">#REF!</definedName>
    <definedName name="TABLE_34">#REF!</definedName>
    <definedName name="TABLE_35" localSheetId="0">#REF!</definedName>
    <definedName name="TABLE_35">#REF!</definedName>
    <definedName name="TABLE_36" localSheetId="0">#REF!</definedName>
    <definedName name="TABLE_36">#REF!</definedName>
    <definedName name="TABLE_37" localSheetId="0">#REF!</definedName>
    <definedName name="TABLE_37">#REF!</definedName>
    <definedName name="TABLE_38" localSheetId="0">#REF!</definedName>
    <definedName name="TABLE_38">#REF!</definedName>
    <definedName name="TABLE_39" localSheetId="0">#REF!</definedName>
    <definedName name="TABLE_39">#REF!</definedName>
    <definedName name="TABLE_40" localSheetId="0">#REF!</definedName>
    <definedName name="TABLE_40">#REF!</definedName>
    <definedName name="TABLE_41" localSheetId="0">#REF!</definedName>
    <definedName name="TABLE_41">#REF!</definedName>
    <definedName name="TABLE_42" localSheetId="0">#REF!</definedName>
    <definedName name="TABLE_42">#REF!</definedName>
    <definedName name="TABLE_43" localSheetId="0">#REF!</definedName>
    <definedName name="TABLE_43">#REF!</definedName>
    <definedName name="TABLE_44" localSheetId="0">#REF!</definedName>
    <definedName name="TABLE_44">#REF!</definedName>
    <definedName name="TABLE_45" localSheetId="0">#REF!</definedName>
    <definedName name="TABLE_45">#REF!</definedName>
    <definedName name="TABLE_46" localSheetId="0">#REF!</definedName>
    <definedName name="TABLE_46">#REF!</definedName>
    <definedName name="TABLE_47" localSheetId="0">#REF!</definedName>
    <definedName name="TABLE_47">#REF!</definedName>
    <definedName name="TABLE_48" localSheetId="0">#REF!</definedName>
    <definedName name="TABLE_48">#REF!</definedName>
    <definedName name="TABLE_49" localSheetId="0">#REF!</definedName>
    <definedName name="TABLE_49">#REF!</definedName>
    <definedName name="TABLE_50" localSheetId="0">#REF!</definedName>
    <definedName name="TABLE_50">#REF!</definedName>
    <definedName name="TABLE_51" localSheetId="0">#REF!</definedName>
    <definedName name="TABLE_51">#REF!</definedName>
    <definedName name="TABLE_52" localSheetId="0">#REF!</definedName>
    <definedName name="TABLE_52">#REF!</definedName>
    <definedName name="TABLE_53" localSheetId="0">#REF!</definedName>
    <definedName name="TABLE_53">#REF!</definedName>
    <definedName name="TABLE_54" localSheetId="0">#REF!</definedName>
    <definedName name="TABLE_54">#REF!</definedName>
    <definedName name="TABLE_55" localSheetId="0">#REF!</definedName>
    <definedName name="TABLE_55">#REF!</definedName>
    <definedName name="TABLE_56" localSheetId="0">#REF!</definedName>
    <definedName name="TABLE_56">#REF!</definedName>
    <definedName name="TABLE_57" localSheetId="0">#REF!</definedName>
    <definedName name="TABLE_57">#REF!</definedName>
    <definedName name="TABLE_58" localSheetId="0">#REF!</definedName>
    <definedName name="TABLE_58">#REF!</definedName>
    <definedName name="TABLE_59" localSheetId="0">#REF!</definedName>
    <definedName name="TABLE_59">#REF!</definedName>
    <definedName name="TABLE_60" localSheetId="0">#REF!</definedName>
    <definedName name="TABLE_60">#REF!</definedName>
    <definedName name="TABLE_61" localSheetId="0">#REF!</definedName>
    <definedName name="TABLE_61">#REF!</definedName>
    <definedName name="TABLE_62" localSheetId="0">#REF!</definedName>
    <definedName name="TABLE_62">#REF!</definedName>
    <definedName name="TABLE_63" localSheetId="0">#REF!</definedName>
    <definedName name="TABLE_63">#REF!</definedName>
    <definedName name="TABLE_64" localSheetId="0">#REF!</definedName>
    <definedName name="TABLE_64">#REF!</definedName>
    <definedName name="TABLE_65" localSheetId="0">#REF!</definedName>
    <definedName name="TABLE_65">#REF!</definedName>
    <definedName name="TABLE_66" localSheetId="0">#REF!</definedName>
    <definedName name="TABLE_66">#REF!</definedName>
    <definedName name="TABLE_67" localSheetId="0">#REF!</definedName>
    <definedName name="TABLE_67">#REF!</definedName>
    <definedName name="TABLE_68" localSheetId="0">#REF!</definedName>
    <definedName name="TABLE_68">#REF!</definedName>
    <definedName name="TABLE_69" localSheetId="0">#REF!</definedName>
    <definedName name="TABLE_69">#REF!</definedName>
    <definedName name="Tb" localSheetId="0">#REF!</definedName>
    <definedName name="Tb">#REF!</definedName>
    <definedName name="Tba" localSheetId="0">#REF!</definedName>
    <definedName name="Tba">#REF!</definedName>
    <definedName name="TD" localSheetId="0">#REF!</definedName>
    <definedName name="TD">#REF!</definedName>
    <definedName name="TDcon" localSheetId="0">#REF!</definedName>
    <definedName name="TDcon">#REF!</definedName>
    <definedName name="Te" localSheetId="0">#REF!</definedName>
    <definedName name="Te">#REF!</definedName>
    <definedName name="Ted" localSheetId="0">#REF!</definedName>
    <definedName name="Ted">#REF!</definedName>
    <definedName name="TEE" localSheetId="0">#REF!</definedName>
    <definedName name="TEE">#REF!</definedName>
    <definedName name="Tel" localSheetId="0">#REF!</definedName>
    <definedName name="Tel">#REF!</definedName>
    <definedName name="TEMP" localSheetId="0">#REF!</definedName>
    <definedName name="TEMP">#REF!</definedName>
    <definedName name="temp_strainer" localSheetId="0">#REF!</definedName>
    <definedName name="temp_strainer">#REF!</definedName>
    <definedName name="TEMP1" localSheetId="0">#REF!</definedName>
    <definedName name="TEMP1">#REF!</definedName>
    <definedName name="tempL" localSheetId="0">#REF!</definedName>
    <definedName name="tempL">#REF!</definedName>
    <definedName name="tempS" localSheetId="0">#REF!</definedName>
    <definedName name="tempS">#REF!</definedName>
    <definedName name="TEWRE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Tf" localSheetId="0">#REF!</definedName>
    <definedName name="Tf">#REF!</definedName>
    <definedName name="TG" hidden="1">{#N/A,#N/A,FALSE,"CCTV"}</definedName>
    <definedName name="THK" localSheetId="0">#REF!</definedName>
    <definedName name="THK">#REF!</definedName>
    <definedName name="TIT" localSheetId="0">#REF!</definedName>
    <definedName name="TIT">#REF!</definedName>
    <definedName name="titles" localSheetId="0">#REF!</definedName>
    <definedName name="titles">#REF!</definedName>
    <definedName name="TITLES_PRINT" localSheetId="0">#REF!</definedName>
    <definedName name="TITLES_PRINT">#REF!</definedName>
    <definedName name="TKTOP" localSheetId="0">#REF!</definedName>
    <definedName name="TKTOP">#REF!</definedName>
    <definedName name="Tl" localSheetId="0">#REF!</definedName>
    <definedName name="Tl">#REF!</definedName>
    <definedName name="tla">BlankMacro1</definedName>
    <definedName name="to" localSheetId="0">#REF!</definedName>
    <definedName name="to">#REF!</definedName>
    <definedName name="TOB" localSheetId="0">#REF!</definedName>
    <definedName name="TOB">#REF!</definedName>
    <definedName name="TOH" localSheetId="0">#REF!</definedName>
    <definedName name="TOH">#REF!</definedName>
    <definedName name="TOL" localSheetId="0">#REF!</definedName>
    <definedName name="TOL">#REF!</definedName>
    <definedName name="TOLB" localSheetId="0">#REF!</definedName>
    <definedName name="TOLB">#REF!</definedName>
    <definedName name="TOWB" localSheetId="0">#REF!</definedName>
    <definedName name="TOWB">#REF!</definedName>
    <definedName name="TOWH" localSheetId="0">#REF!</definedName>
    <definedName name="TOWH">#REF!</definedName>
    <definedName name="TR" localSheetId="0">#REF!</definedName>
    <definedName name="TR">#REF!</definedName>
    <definedName name="Tra" localSheetId="0">#REF!</definedName>
    <definedName name="Tra">#REF!</definedName>
    <definedName name="TRFY" localSheetId="0">#REF!</definedName>
    <definedName name="TRFY">#REF!</definedName>
    <definedName name="TRH" localSheetId="0">#REF!</definedName>
    <definedName name="TRH">#REF!</definedName>
    <definedName name="trt" localSheetId="0">#REF!</definedName>
    <definedName name="trt">#REF!</definedName>
    <definedName name="trunc" localSheetId="0">#REF!</definedName>
    <definedName name="trunc">#REF!</definedName>
    <definedName name="try" localSheetId="0">#REF!</definedName>
    <definedName name="try">#REF!</definedName>
    <definedName name="TS" localSheetId="0">#REF!</definedName>
    <definedName name="TS">#REF!</definedName>
    <definedName name="Tsa" localSheetId="0">#REF!</definedName>
    <definedName name="Tsa">#REF!</definedName>
    <definedName name="TSS" localSheetId="0">#REF!</definedName>
    <definedName name="TSS">#REF!</definedName>
    <definedName name="TSUPPOT" hidden="1">{#N/A,#N/A,FALSE,"CCTV"}</definedName>
    <definedName name="TT" localSheetId="0">#REF!</definedName>
    <definedName name="TT">#REF!</definedName>
    <definedName name="TTT" localSheetId="0">#REF!</definedName>
    <definedName name="TTT">#REF!</definedName>
    <definedName name="TTYRY" hidden="1">{#N/A,#N/A,FALSE,"부대1"}</definedName>
    <definedName name="TUBE" hidden="1">{#N/A,#N/A,FALSE,"CCTV"}</definedName>
    <definedName name="TV" hidden="1">{#N/A,#N/A,FALSE,"CCTV"}</definedName>
    <definedName name="TV공량" localSheetId="0">#REF!</definedName>
    <definedName name="TV공량">#REF!</definedName>
    <definedName name="TWW" localSheetId="0">#REF!</definedName>
    <definedName name="TWW">#REF!</definedName>
    <definedName name="TY" localSheetId="0">#REF!</definedName>
    <definedName name="TY">#REF!</definedName>
    <definedName name="TYUH" localSheetId="0">#REF!</definedName>
    <definedName name="TYUH">#REF!</definedName>
    <definedName name="TYUY" localSheetId="0">#REF!</definedName>
    <definedName name="TYUY">#REF!</definedName>
    <definedName name="UB" hidden="1">{#N/A,#N/A,FALSE,"CCTV"}</definedName>
    <definedName name="UI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jdffdf" hidden="1">{#N/A,#N/A,FALSE,"단가표지"}</definedName>
    <definedName name="UKK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KUYK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l" localSheetId="0">#REF!</definedName>
    <definedName name="ul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" localSheetId="0">#REF!</definedName>
    <definedName name="UNION">#REF!</definedName>
    <definedName name="UNITA" localSheetId="0">#REF!</definedName>
    <definedName name="UNITA">#REF!</definedName>
    <definedName name="UNITAA" localSheetId="0">#REF!</definedName>
    <definedName name="UNITAA">#REF!</definedName>
    <definedName name="UNITB" localSheetId="0">#REF!</definedName>
    <definedName name="UNITB">#REF!</definedName>
    <definedName name="UNITBB" localSheetId="0">#REF!</definedName>
    <definedName name="UNITBB">#REF!</definedName>
    <definedName name="UNITC" localSheetId="0">#REF!</definedName>
    <definedName name="UNITC">#REF!</definedName>
    <definedName name="UNITC1" localSheetId="0">#REF!</definedName>
    <definedName name="UNITC1">#REF!</definedName>
    <definedName name="UNITCA" localSheetId="0">#REF!</definedName>
    <definedName name="UNITCA">#REF!</definedName>
    <definedName name="UNITD" localSheetId="0">#REF!</definedName>
    <definedName name="UNITD">#REF!</definedName>
    <definedName name="UNITDA" localSheetId="0">#REF!</definedName>
    <definedName name="UNITDA">#REF!</definedName>
    <definedName name="UP_E" localSheetId="0">#REF!</definedName>
    <definedName name="UP_E">#REF!</definedName>
    <definedName name="UP_L" localSheetId="0">#REF!</definedName>
    <definedName name="UP_L">#REF!</definedName>
    <definedName name="UP_M" localSheetId="0">#REF!</definedName>
    <definedName name="UP_M">#REF!</definedName>
    <definedName name="UP_T" localSheetId="0">#REF!</definedName>
    <definedName name="UP_T">#REF!</definedName>
    <definedName name="UPSR" localSheetId="0">#REF!</definedName>
    <definedName name="UPSR">#REF!</definedName>
    <definedName name="UT" localSheetId="0">#REF!</definedName>
    <definedName name="UT">#REF!</definedName>
    <definedName name="ut사용" hidden="1">{#N/A,#N/A,FALSE,"상재GS";#N/A,#N/A,FALSE,"상재GM";#N/A,#N/A,FALSE,"건재";#N/A,#N/A,FALSE,"SBR";#N/A,#N/A,FALSE,"부품";#N/A,#N/A,FALSE,"기능자재";#N/A,#N/A,FALSE,"특수"}</definedName>
    <definedName name="uyi" localSheetId="0">#REF!</definedName>
    <definedName name="uyi">#REF!</definedName>
    <definedName name="uyjy" localSheetId="0">#REF!</definedName>
    <definedName name="uyjy">#REF!</definedName>
    <definedName name="VCM" hidden="1">{#N/A,#N/A,FALSE,"상재GS";#N/A,#N/A,FALSE,"상재GM";#N/A,#N/A,FALSE,"건재";#N/A,#N/A,FALSE,"SBR";#N/A,#N/A,FALSE,"부품";#N/A,#N/A,FALSE,"기능자재";#N/A,#N/A,FALSE,"특수"}</definedName>
    <definedName name="VCMSTEAM2" localSheetId="0">BlankMacro1</definedName>
    <definedName name="VCMSTEAM2">BlankMacro1</definedName>
    <definedName name="VCX" localSheetId="0">#REF!</definedName>
    <definedName name="VCX">#REF!</definedName>
    <definedName name="VVV" localSheetId="0">#REF!</definedName>
    <definedName name="VVV">#REF!</definedName>
    <definedName name="VXCVXVXCV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A">[4]교각1!#REF!</definedName>
    <definedName name="WAGE" localSheetId="0">#REF!</definedName>
    <definedName name="WAGE">#REF!</definedName>
    <definedName name="WB.1" localSheetId="0">#REF!</definedName>
    <definedName name="WB.1">#REF!</definedName>
    <definedName name="WB.2" localSheetId="0">#REF!</definedName>
    <definedName name="WB.2">#REF!</definedName>
    <definedName name="WB.3" localSheetId="0">#REF!</definedName>
    <definedName name="WB.3">#REF!</definedName>
    <definedName name="Wcon" localSheetId="0">#REF!</definedName>
    <definedName name="Wcon">#REF!</definedName>
    <definedName name="WEE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EQ" localSheetId="0">#REF!</definedName>
    <definedName name="WEQ">#REF!</definedName>
    <definedName name="WEQW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ER" localSheetId="0">#REF!</definedName>
    <definedName name="WER">#REF!</definedName>
    <definedName name="wererr" hidden="1">{#N/A,#N/A,FALSE,"운반시간"}</definedName>
    <definedName name="werewr" hidden="1">{#N/A,#N/A,FALSE,"골재소요량";#N/A,#N/A,FALSE,"골재소요량"}</definedName>
    <definedName name="WfpCon" localSheetId="0">#REF!</definedName>
    <definedName name="WfpCon">#REF!</definedName>
    <definedName name="WH.1" localSheetId="0">#REF!</definedName>
    <definedName name="WH.1">#REF!</definedName>
    <definedName name="WH.2" localSheetId="0">#REF!</definedName>
    <definedName name="WH.2">#REF!</definedName>
    <definedName name="WH.3" localSheetId="0">#REF!</definedName>
    <definedName name="WH.3">#REF!</definedName>
    <definedName name="WL">[4]교각1!#REF!</definedName>
    <definedName name="WLQ" hidden="1">{#N/A,#N/A,FALSE,"명세표"}</definedName>
    <definedName name="wm.조골재1" hidden="1">{#N/A,#N/A,FALSE,"조골재"}</definedName>
    <definedName name="WN">[4]교각1!#REF!</definedName>
    <definedName name="WOL" localSheetId="0">#REF!</definedName>
    <definedName name="WOL">#REF!</definedName>
    <definedName name="workshop" hidden="1">{#N/A,#N/A,FALSE,"CCTV"}</definedName>
    <definedName name="WQE" localSheetId="0">#REF!</definedName>
    <definedName name="WQE">#REF!</definedName>
    <definedName name="WQEQ" localSheetId="0">#REF!</definedName>
    <definedName name="WQEQ">#REF!</definedName>
    <definedName name="WR" localSheetId="0">#REF!</definedName>
    <definedName name="WR">#REF!</definedName>
    <definedName name="WRITE" hidden="1">{#N/A,#N/A,FALSE,"CCTV"}</definedName>
    <definedName name="wrn.2번." hidden="1">{#N/A,#N/A,FALSE,"2~8번"}</definedName>
    <definedName name="wrn.97." hidden="1">{#N/A,#N/A,FALSE,"지침";#N/A,#N/A,FALSE,"환경분석";#N/A,#N/A,FALSE,"Sheet16"}</definedName>
    <definedName name="wrn.97년._.사업계획._.및._.예산지침." hidden="1">{#N/A,#N/A,TRUE,"1";#N/A,#N/A,TRUE,"2";#N/A,#N/A,TRUE,"3";#N/A,#N/A,TRUE,"4";#N/A,#N/A,TRUE,"5";#N/A,#N/A,TRUE,"6";#N/A,#N/A,TRUE,"7"}</definedName>
    <definedName name="WRN.98." hidden="1">{#N/A,#N/A,FALSE,"지침";#N/A,#N/A,FALSE,"환경분석";#N/A,#N/A,FALSE,"Sheet16"}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CAPA." hidden="1">{#N/A,#N/A,FALSE,"상재GS";#N/A,#N/A,FALSE,"상재GM";#N/A,#N/A,FALSE,"건재";#N/A,#N/A,FALSE,"SBR";#N/A,#N/A,FALSE,"부품";#N/A,#N/A,FALSE,"기능자재";#N/A,#N/A,FALSE,"특수"}</definedName>
    <definedName name="wrn.CAPA2." hidden="1">{#N/A,#N/A,FALSE,"보고";#N/A,#N/A,FALSE,"유첨"}</definedName>
    <definedName name="wrn.CBA.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rn.CBA_RO.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wrn.CBA_ST.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wrn.test1." hidden="1">{#N/A,#N/A,FALSE,"명세표"}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골재소요량." hidden="1">{#N/A,#N/A,FALSE,"골재소요량";#N/A,#N/A,FALSE,"골재소요량"}</definedName>
    <definedName name="wrn.교대.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wrn.교육청." localSheetId="0" hidden="1">{#N/A,#N/A,FALSE,"전력간선"}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서회의." hidden="1">{"LKD",#N/A,FALSE,"표지"}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수." hidden="1">{#N/A,"수불부",FALSE,"사급자재수불서";#N/A,"수불부",FALSE,"사급자재수불서"}</definedName>
    <definedName name="wrn.운반시간." hidden="1">{#N/A,#N/A,FALSE,"운반시간"}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조골재." hidden="1">{#N/A,#N/A,FALSE,"조골재"}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s삼" localSheetId="0">#REF!</definedName>
    <definedName name="Ws삼">#REF!</definedName>
    <definedName name="Ws이" localSheetId="0">#REF!</definedName>
    <definedName name="Ws이">#REF!</definedName>
    <definedName name="Ws일" localSheetId="0">#REF!</definedName>
    <definedName name="Ws일">#REF!</definedName>
    <definedName name="WT" localSheetId="0">#REF!</definedName>
    <definedName name="WT">#REF!</definedName>
    <definedName name="WV" localSheetId="0">#REF!</definedName>
    <definedName name="WV">#REF!</definedName>
    <definedName name="WW" localSheetId="0">#REF!</definedName>
    <definedName name="WW">#REF!</definedName>
    <definedName name="WZ" hidden="1">{#N/A,#N/A,FALSE,"CCTV"}</definedName>
    <definedName name="X" localSheetId="0">#REF!</definedName>
    <definedName name="X">#REF!</definedName>
    <definedName name="X9701D_일위대가_List" localSheetId="0">#REF!</definedName>
    <definedName name="X9701D_일위대가_List">#REF!</definedName>
    <definedName name="XC" hidden="1">{#N/A,#N/A,FALSE,"CCTV"}</definedName>
    <definedName name="XCVXC" localSheetId="0">#REF!</definedName>
    <definedName name="XCVXC">#REF!</definedName>
    <definedName name="XCZCZ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XX" localSheetId="0">#REF!</definedName>
    <definedName name="XX">#REF!</definedName>
    <definedName name="xxx" localSheetId="0">#REF!</definedName>
    <definedName name="xxx">#REF!</definedName>
    <definedName name="y" localSheetId="0">#REF!</definedName>
    <definedName name="y">#REF!</definedName>
    <definedName name="y_strainer" localSheetId="0">#REF!</definedName>
    <definedName name="y_strainer">#REF!</definedName>
    <definedName name="YA" localSheetId="0">#REF!</definedName>
    <definedName name="YA">#REF!</definedName>
    <definedName name="YC" localSheetId="0">#REF!</definedName>
    <definedName name="YC">#REF!</definedName>
    <definedName name="YHJ" localSheetId="0">#REF!</definedName>
    <definedName name="YHJ">#REF!</definedName>
    <definedName name="yj" localSheetId="0">#REF!</definedName>
    <definedName name="yj">#REF!</definedName>
    <definedName name="yn" localSheetId="0">#REF!</definedName>
    <definedName name="yn">#REF!</definedName>
    <definedName name="ys" localSheetId="0">#REF!</definedName>
    <definedName name="ys">#REF!</definedName>
    <definedName name="yt" localSheetId="0">#REF!</definedName>
    <definedName name="yt">#REF!</definedName>
    <definedName name="ytu" localSheetId="0">#REF!</definedName>
    <definedName name="ytu">#REF!</definedName>
    <definedName name="Y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Y" localSheetId="0">#REF!</definedName>
    <definedName name="YUY">#REF!</definedName>
    <definedName name="YYYY" hidden="1">{#N/A,#N/A,FALSE,"속도"}</definedName>
    <definedName name="Z" localSheetId="0">#REF!</definedName>
    <definedName name="Z">#REF!</definedName>
    <definedName name="zigan" localSheetId="0">#REF!</definedName>
    <definedName name="zigan">#REF!</definedName>
    <definedName name="ZP" localSheetId="0">#REF!</definedName>
    <definedName name="ZP">#REF!</definedName>
    <definedName name="zxAds">'[5]공주-교대(A1)'!#REF!</definedName>
    <definedName name="ㄱ" localSheetId="0">#REF!</definedName>
    <definedName name="ㄱ">#REF!</definedName>
    <definedName name="ㄱ1" localSheetId="0">#REF!</definedName>
    <definedName name="ㄱ1">#REF!</definedName>
    <definedName name="ㄱ2" localSheetId="0">#REF!</definedName>
    <definedName name="ㄱ2">#REF!</definedName>
    <definedName name="ㄱㄱ" hidden="1">{#N/A,"수불부",FALSE,"사급자재수불서";#N/A,"수불부",FALSE,"사급자재수불서"}</definedName>
    <definedName name="ㄱㄷ" localSheetId="0">#REF!</definedName>
    <definedName name="ㄱㄷ">#REF!</definedName>
    <definedName name="ㄱㄷㅅ" localSheetId="0">#REF!</definedName>
    <definedName name="ㄱㄷㅅ">#REF!</definedName>
    <definedName name="ㄱ됵" localSheetId="0">#REF!</definedName>
    <definedName name="ㄱ됵">#REF!</definedName>
    <definedName name="ㄱ됻" localSheetId="0">#REF!</definedName>
    <definedName name="ㄱ됻">#REF!</definedName>
    <definedName name="ㄱㄹ">[0]!ㄱㄹ</definedName>
    <definedName name="ㄱ쇿" localSheetId="0">#REF!</definedName>
    <definedName name="ㄱ쇿">#REF!</definedName>
    <definedName name="ㄱ숏" localSheetId="0">#REF!</definedName>
    <definedName name="ㄱ숏">#REF!</definedName>
    <definedName name="ㄱㅈㄷ" localSheetId="0">#REF!</definedName>
    <definedName name="ㄱㅈㄷ">#REF!</definedName>
    <definedName name="ㄱㅈㄷㄱ" localSheetId="0">#REF!</definedName>
    <definedName name="ㄱㅈㄷㄱ">#REF!</definedName>
    <definedName name="ㄱㅈㅎ" localSheetId="0" hidden="1">#REF!</definedName>
    <definedName name="ㄱㅈㅎ" hidden="1">#REF!</definedName>
    <definedName name="가" localSheetId="0">BlankMacro1</definedName>
    <definedName name="가">BlankMacro1</definedName>
    <definedName name="가라" localSheetId="0">#REF!</definedName>
    <definedName name="가라">#REF!</definedName>
    <definedName name="가설공사" localSheetId="0">#REF!</definedName>
    <definedName name="가설공사">#REF!</definedName>
    <definedName name="가설공사비" localSheetId="0">#REF!</definedName>
    <definedName name="가설공사비">#REF!</definedName>
    <definedName name="가시나무5노무" localSheetId="0">#REF!</definedName>
    <definedName name="가시나무5노무">#REF!</definedName>
    <definedName name="가시나무5재료" localSheetId="0">#REF!</definedName>
    <definedName name="가시나무5재료">#REF!</definedName>
    <definedName name="가시나무6노무" localSheetId="0">#REF!</definedName>
    <definedName name="가시나무6노무">#REF!</definedName>
    <definedName name="가시나무6재료" localSheetId="0">#REF!</definedName>
    <definedName name="가시나무6재료">#REF!</definedName>
    <definedName name="가시나무H4.5" localSheetId="0">#REF!</definedName>
    <definedName name="가시나무H4.5">#REF!</definedName>
    <definedName name="가시나무R4">[11]데이타!$E$2</definedName>
    <definedName name="가시나무R5">[11]데이타!$E$3</definedName>
    <definedName name="가시나무R6">[11]데이타!$E$4</definedName>
    <definedName name="가시나무R8">[11]데이타!$E$5</definedName>
    <definedName name="가시나무노무8" localSheetId="0">#REF!</definedName>
    <definedName name="가시나무노무8">#REF!</definedName>
    <definedName name="가시나무재료8" localSheetId="0">#REF!</definedName>
    <definedName name="가시나무재료8">#REF!</definedName>
    <definedName name="가실행" hidden="1">{#N/A,#N/A,FALSE,"지침";#N/A,#N/A,FALSE,"환경분석";#N/A,#N/A,FALSE,"Sheet16"}</definedName>
    <definedName name="가이즈까향1204">[11]데이타!$E$6</definedName>
    <definedName name="가이즈까향1505">[11]데이타!$E$7</definedName>
    <definedName name="가이즈까향2006">[11]데이타!$E$8</definedName>
    <definedName name="가이즈까향2008">[11]데이타!$E$9</definedName>
    <definedName name="가이즈까향2510">[11]데이타!$E$10</definedName>
    <definedName name="가중나무B10">[11]데이타!$E$19</definedName>
    <definedName name="가중나무B4">[11]데이타!$E$15</definedName>
    <definedName name="가중나무B5">[11]데이타!$E$16</definedName>
    <definedName name="가중나무B6">[11]데이타!$E$17</definedName>
    <definedName name="가중나무B8">[11]데이타!$E$18</definedName>
    <definedName name="각종함" localSheetId="0">#REF!</definedName>
    <definedName name="각종함">#REF!</definedName>
    <definedName name="간" localSheetId="0">#REF!</definedName>
    <definedName name="간">#REF!</definedName>
    <definedName name="간노" localSheetId="0">#REF!</definedName>
    <definedName name="간노">#REF!</definedName>
    <definedName name="간접경비" localSheetId="0" hidden="1">#REF!</definedName>
    <definedName name="간접경비" hidden="1">#REF!</definedName>
    <definedName name="간접노무비" localSheetId="0">#REF!</definedName>
    <definedName name="간접노무비">#REF!</definedName>
    <definedName name="간접재료비" localSheetId="0">#REF!</definedName>
    <definedName name="간접재료비">#REF!</definedName>
    <definedName name="간지" localSheetId="0">원가계산!간지</definedName>
    <definedName name="간지">원가계산!간지</definedName>
    <definedName name="감R10">[11]데이타!$E$24</definedName>
    <definedName name="감R12">[11]데이타!$E$25</definedName>
    <definedName name="감R15">[11]데이타!$E$26</definedName>
    <definedName name="감R5">[11]데이타!$E$20</definedName>
    <definedName name="감R6">[11]데이타!$E$21</definedName>
    <definedName name="감R7">[11]데이타!$E$22</definedName>
    <definedName name="감R8">[11]데이타!$E$23</definedName>
    <definedName name="감나무" localSheetId="0">#REF!</definedName>
    <definedName name="감나무">#REF!</definedName>
    <definedName name="감나무H2.5" localSheetId="0">#REF!</definedName>
    <definedName name="감나무H2.5">#REF!</definedName>
    <definedName name="감나무H3.0" localSheetId="0">#REF!</definedName>
    <definedName name="감나무H3.0">#REF!</definedName>
    <definedName name="감리상주" hidden="1">{#N/A,#N/A,FALSE,"지침";#N/A,#N/A,FALSE,"환경분석";#N/A,#N/A,FALSE,"Sheet16"}</definedName>
    <definedName name="갑111">[0]!갑111</definedName>
    <definedName name="갑a" localSheetId="0">#REF!</definedName>
    <definedName name="갑a">#REF!</definedName>
    <definedName name="갑지" localSheetId="0">원가계산!갑지</definedName>
    <definedName name="갑지">원가계산!갑지</definedName>
    <definedName name="강관동바리1" localSheetId="0">#REF!</definedName>
    <definedName name="강관동바리1">#REF!</definedName>
    <definedName name="강관동바리2" localSheetId="0">#REF!</definedName>
    <definedName name="강관동바리2">#REF!</definedName>
    <definedName name="강관철근131" localSheetId="0">#REF!</definedName>
    <definedName name="강관철근131">#REF!</definedName>
    <definedName name="강관철근221" localSheetId="0">#REF!</definedName>
    <definedName name="강관철근221">#REF!</definedName>
    <definedName name="강관파일132" localSheetId="0">#REF!</definedName>
    <definedName name="강관파일132">#REF!</definedName>
    <definedName name="강관파일222" localSheetId="0">#REF!</definedName>
    <definedName name="강관파일222">#REF!</definedName>
    <definedName name="개나리" localSheetId="0">#REF!</definedName>
    <definedName name="개나리">#REF!</definedName>
    <definedName name="개나리12">[11]데이타!$E$31</definedName>
    <definedName name="개나리3">[11]데이타!$E$27</definedName>
    <definedName name="개나리5">[11]데이타!$E$28</definedName>
    <definedName name="개나리7">[11]데이타!$E$29</definedName>
    <definedName name="개나리9">[11]데이타!$E$30</definedName>
    <definedName name="개쉬땅1204">[11]데이타!$E$32</definedName>
    <definedName name="개쉬땅1506">[11]데이타!$E$33</definedName>
    <definedName name="갱부001" localSheetId="0">#REF!</definedName>
    <definedName name="갱부001">#REF!</definedName>
    <definedName name="갱부002" localSheetId="0">#REF!</definedName>
    <definedName name="갱부002">#REF!</definedName>
    <definedName name="갱부011" localSheetId="0">#REF!</definedName>
    <definedName name="갱부011">#REF!</definedName>
    <definedName name="갱부982" localSheetId="0">#REF!</definedName>
    <definedName name="갱부982">#REF!</definedName>
    <definedName name="갱부991" localSheetId="0">#REF!</definedName>
    <definedName name="갱부991">#REF!</definedName>
    <definedName name="갱부992" localSheetId="0">#REF!</definedName>
    <definedName name="갱부992">#REF!</definedName>
    <definedName name="거">[0]!거</definedName>
    <definedName name="건설교통부" localSheetId="0">#REF!</definedName>
    <definedName name="건설교통부">#REF!</definedName>
    <definedName name="건설기계운전기사">[12]기본단가표!$K$12</definedName>
    <definedName name="건설기계운전기사001" localSheetId="0">#REF!</definedName>
    <definedName name="건설기계운전기사001">#REF!</definedName>
    <definedName name="건설기계운전기사002" localSheetId="0">#REF!</definedName>
    <definedName name="건설기계운전기사002">#REF!</definedName>
    <definedName name="건설기계운전기사011" localSheetId="0">#REF!</definedName>
    <definedName name="건설기계운전기사011">#REF!</definedName>
    <definedName name="건설기계운전기사982" localSheetId="0">#REF!</definedName>
    <definedName name="건설기계운전기사982">#REF!</definedName>
    <definedName name="건설기계운전기사991" localSheetId="0">#REF!</definedName>
    <definedName name="건설기계운전기사991">#REF!</definedName>
    <definedName name="건설기계운전기사992" localSheetId="0">#REF!</definedName>
    <definedName name="건설기계운전기사992">#REF!</definedName>
    <definedName name="건설기계운전조수">[12]기본단가표!$K$14</definedName>
    <definedName name="건설기계운전조수001" localSheetId="0">#REF!</definedName>
    <definedName name="건설기계운전조수001">#REF!</definedName>
    <definedName name="건설기계운전조수002" localSheetId="0">#REF!</definedName>
    <definedName name="건설기계운전조수002">#REF!</definedName>
    <definedName name="건설기계운전조수011" localSheetId="0">#REF!</definedName>
    <definedName name="건설기계운전조수011">#REF!</definedName>
    <definedName name="건설기계운전조수982" localSheetId="0">#REF!</definedName>
    <definedName name="건설기계운전조수982">#REF!</definedName>
    <definedName name="건설기계운전조수991" localSheetId="0">#REF!</definedName>
    <definedName name="건설기계운전조수991">#REF!</definedName>
    <definedName name="건설기계운전조수992" localSheetId="0">#REF!</definedName>
    <definedName name="건설기계운전조수992">#REF!</definedName>
    <definedName name="건설기계조장">[12]기본단가표!$K$13</definedName>
    <definedName name="건설기계조장001" localSheetId="0">#REF!</definedName>
    <definedName name="건설기계조장001">#REF!</definedName>
    <definedName name="건설기계조장002" localSheetId="0">#REF!</definedName>
    <definedName name="건설기계조장002">#REF!</definedName>
    <definedName name="건설기계조장011" localSheetId="0">#REF!</definedName>
    <definedName name="건설기계조장011">#REF!</definedName>
    <definedName name="건설기계조장982" localSheetId="0">#REF!</definedName>
    <definedName name="건설기계조장982">#REF!</definedName>
    <definedName name="건설기계조장991" localSheetId="0">#REF!</definedName>
    <definedName name="건설기계조장991">#REF!</definedName>
    <definedName name="건설기계조장992" localSheetId="0">#REF!</definedName>
    <definedName name="건설기계조장992">#REF!</definedName>
    <definedName name="건설부" localSheetId="0">#REF!</definedName>
    <definedName name="건설부">#REF!</definedName>
    <definedName name="건축목공">[13]기본단가표!$L$10</definedName>
    <definedName name="건축목공001" localSheetId="0">#REF!</definedName>
    <definedName name="건축목공001">#REF!</definedName>
    <definedName name="건축목공002" localSheetId="0">#REF!</definedName>
    <definedName name="건축목공002">#REF!</definedName>
    <definedName name="건축목공011" localSheetId="0">#REF!</definedName>
    <definedName name="건축목공011">#REF!</definedName>
    <definedName name="건축목공982" localSheetId="0">#REF!</definedName>
    <definedName name="건축목공982">#REF!</definedName>
    <definedName name="건축목공991" localSheetId="0">#REF!</definedName>
    <definedName name="건축목공991">#REF!</definedName>
    <definedName name="건축목공992" localSheetId="0">#REF!</definedName>
    <definedName name="건축목공992">#REF!</definedName>
    <definedName name="검수기준_mu" hidden="1">{#N/A,#N/A,FALSE,"상재GS";#N/A,#N/A,FALSE,"상재GM";#N/A,#N/A,FALSE,"건재";#N/A,#N/A,FALSE,"SBR";#N/A,#N/A,FALSE,"부품";#N/A,#N/A,FALSE,"기능자재";#N/A,#N/A,FALSE,"특수"}</definedName>
    <definedName name="겡오" hidden="1">{#N/A,#N/A,FALSE,"CCTV"}</definedName>
    <definedName name="겨울" localSheetId="0">#REF!</definedName>
    <definedName name="겨울">#REF!</definedName>
    <definedName name="격막전해조" hidden="1">{#N/A,#N/A,FALSE,"상재GS";#N/A,#N/A,FALSE,"상재GM";#N/A,#N/A,FALSE,"건재";#N/A,#N/A,FALSE,"SBR";#N/A,#N/A,FALSE,"부품";#N/A,#N/A,FALSE,"기능자재";#N/A,#N/A,FALSE,"특수"}</definedName>
    <definedName name="견___출___공" localSheetId="0">#REF!</definedName>
    <definedName name="견___출___공">#REF!</definedName>
    <definedName name="견적" hidden="1">{#N/A,#N/A,FALSE,"CCTV"}</definedName>
    <definedName name="견적SHEET" hidden="1">{#N/A,#N/A,FALSE,"CCTV"}</definedName>
    <definedName name="견적비교" localSheetId="0">#REF!</definedName>
    <definedName name="견적비교">#REF!</definedName>
    <definedName name="견출공001" localSheetId="0">#REF!</definedName>
    <definedName name="견출공001">#REF!</definedName>
    <definedName name="견출공002" localSheetId="0">#REF!</definedName>
    <definedName name="견출공002">#REF!</definedName>
    <definedName name="견출공011" localSheetId="0">#REF!</definedName>
    <definedName name="견출공011">#REF!</definedName>
    <definedName name="견출공982" localSheetId="0">#REF!</definedName>
    <definedName name="견출공982">#REF!</definedName>
    <definedName name="견출공991" localSheetId="0">#REF!</definedName>
    <definedName name="견출공991">#REF!</definedName>
    <definedName name="견출공992" localSheetId="0">#REF!</definedName>
    <definedName name="견출공992">#REF!</definedName>
    <definedName name="결과">IF([14]수량!B1&gt;=1,"2단계",IF([14]수량!D1=":","산식",""))</definedName>
    <definedName name="결과1">#N/A</definedName>
    <definedName name="결과2">#N/A</definedName>
    <definedName name="결정치" localSheetId="0">#REF!</definedName>
    <definedName name="결정치">#REF!</definedName>
    <definedName name="겹동백1002">[11]데이타!$E$145</definedName>
    <definedName name="겹동백1204">[11]데이타!$E$146</definedName>
    <definedName name="겹동백1506">[11]데이타!$E$147</definedName>
    <definedName name="겹벗R6">[11]데이타!$E$34</definedName>
    <definedName name="겹벗R8">[11]데이타!$E$35</definedName>
    <definedName name="겹철쭉0304">[11]데이타!$E$36</definedName>
    <definedName name="겹철쭉0506">[11]데이타!$E$37</definedName>
    <definedName name="겹철쭉0608">[11]데이타!$E$38</definedName>
    <definedName name="겹철쭉0810">[11]데이타!$E$39</definedName>
    <definedName name="겹철쭉0812">[11]데이타!$E$40</definedName>
    <definedName name="경1" localSheetId="0">#REF!</definedName>
    <definedName name="경1">#REF!</definedName>
    <definedName name="경10" localSheetId="0">#REF!</definedName>
    <definedName name="경10">#REF!</definedName>
    <definedName name="경11" localSheetId="0">#REF!</definedName>
    <definedName name="경11">#REF!</definedName>
    <definedName name="경12" localSheetId="0">#REF!</definedName>
    <definedName name="경12">#REF!</definedName>
    <definedName name="경13" localSheetId="0">#REF!</definedName>
    <definedName name="경13">#REF!</definedName>
    <definedName name="경14" localSheetId="0">#REF!</definedName>
    <definedName name="경14">#REF!</definedName>
    <definedName name="경15" localSheetId="0">#REF!</definedName>
    <definedName name="경15">#REF!</definedName>
    <definedName name="경16" localSheetId="0">#REF!</definedName>
    <definedName name="경16">#REF!</definedName>
    <definedName name="경17" localSheetId="0">#REF!</definedName>
    <definedName name="경17">#REF!</definedName>
    <definedName name="경18" localSheetId="0">#REF!</definedName>
    <definedName name="경18">#REF!</definedName>
    <definedName name="경2" localSheetId="0">#REF!</definedName>
    <definedName name="경2">#REF!</definedName>
    <definedName name="경3" localSheetId="0">#REF!</definedName>
    <definedName name="경3">#REF!</definedName>
    <definedName name="경4" localSheetId="0">#REF!</definedName>
    <definedName name="경4">#REF!</definedName>
    <definedName name="경5" localSheetId="0">#REF!</definedName>
    <definedName name="경5">#REF!</definedName>
    <definedName name="경6" localSheetId="0">#REF!</definedName>
    <definedName name="경6">#REF!</definedName>
    <definedName name="경7" localSheetId="0">#REF!</definedName>
    <definedName name="경7">#REF!</definedName>
    <definedName name="경8" localSheetId="0">#REF!</definedName>
    <definedName name="경8">#REF!</definedName>
    <definedName name="경9" localSheetId="0">#REF!</definedName>
    <definedName name="경9">#REF!</definedName>
    <definedName name="경비율" localSheetId="0">#REF!</definedName>
    <definedName name="경비율">#REF!</definedName>
    <definedName name="경비율1" localSheetId="0">#REF!</definedName>
    <definedName name="경비율1">#REF!</definedName>
    <definedName name="경유">[12]기본단가표!$L$46</definedName>
    <definedName name="계" localSheetId="0">#REF!</definedName>
    <definedName name="계">#REF!</definedName>
    <definedName name="계___장___공" localSheetId="0">#REF!</definedName>
    <definedName name="계___장___공">#REF!</definedName>
    <definedName name="계_①___⑦" localSheetId="0">#REF!</definedName>
    <definedName name="계_①___⑦">#REF!</definedName>
    <definedName name="계산서2" localSheetId="0">원가계산!계산서2</definedName>
    <definedName name="계산서2">원가계산!계산서2</definedName>
    <definedName name="계수B5">[11]데이타!$E$41</definedName>
    <definedName name="계수B6">[11]데이타!$E$42</definedName>
    <definedName name="계수B8">[11]데이타!$E$43</definedName>
    <definedName name="계수나무6노무" localSheetId="0">#REF!</definedName>
    <definedName name="계수나무6노무">#REF!</definedName>
    <definedName name="계수나무6재료" localSheetId="0">#REF!</definedName>
    <definedName name="계수나무6재료">#REF!</definedName>
    <definedName name="계약방법" localSheetId="0">#REF!</definedName>
    <definedName name="계약방법">#REF!</definedName>
    <definedName name="계장공001" localSheetId="0">#REF!</definedName>
    <definedName name="계장공001">#REF!</definedName>
    <definedName name="계장공002" localSheetId="0">#REF!</definedName>
    <definedName name="계장공002">#REF!</definedName>
    <definedName name="계장공011" localSheetId="0">#REF!</definedName>
    <definedName name="계장공011">#REF!</definedName>
    <definedName name="계장공982" localSheetId="0">#REF!</definedName>
    <definedName name="계장공982">#REF!</definedName>
    <definedName name="계장공991" localSheetId="0">#REF!</definedName>
    <definedName name="계장공991">#REF!</definedName>
    <definedName name="계장공992" localSheetId="0">#REF!</definedName>
    <definedName name="계장공992">#REF!</definedName>
    <definedName name="계장공사" hidden="1">{#N/A,#N/A,FALSE,"CCTV"}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_급__선_원" localSheetId="0">#REF!</definedName>
    <definedName name="고_급__선_원">#REF!</definedName>
    <definedName name="고광3">[11]데이타!$E$44</definedName>
    <definedName name="고광5">[11]데이타!$E$45</definedName>
    <definedName name="고급선원001" localSheetId="0">#REF!</definedName>
    <definedName name="고급선원001">#REF!</definedName>
    <definedName name="고급선원002" localSheetId="0">#REF!</definedName>
    <definedName name="고급선원002">#REF!</definedName>
    <definedName name="고급선원011" localSheetId="0">#REF!</definedName>
    <definedName name="고급선원011">#REF!</definedName>
    <definedName name="고급선원982" localSheetId="0">#REF!</definedName>
    <definedName name="고급선원982">#REF!</definedName>
    <definedName name="고급선원991" localSheetId="0">#REF!</definedName>
    <definedName name="고급선원991">#REF!</definedName>
    <definedName name="고급선원992" localSheetId="0">#REF!</definedName>
    <definedName name="고급선원992">#REF!</definedName>
    <definedName name="고급원자력비파괴시험" localSheetId="0">#REF!</definedName>
    <definedName name="고급원자력비파괴시험">#REF!</definedName>
    <definedName name="고급원자력비파괴시험공001" localSheetId="0">#REF!</definedName>
    <definedName name="고급원자력비파괴시험공001">#REF!</definedName>
    <definedName name="고급원자력비파괴시험공002" localSheetId="0">#REF!</definedName>
    <definedName name="고급원자력비파괴시험공002">#REF!</definedName>
    <definedName name="고급원자력비파괴시험공011" localSheetId="0">#REF!</definedName>
    <definedName name="고급원자력비파괴시험공011">#REF!</definedName>
    <definedName name="고급원자력비파괴시험공982" localSheetId="0">#REF!</definedName>
    <definedName name="고급원자력비파괴시험공982">#REF!</definedName>
    <definedName name="고급원자력비파괴시험공991" localSheetId="0">#REF!</definedName>
    <definedName name="고급원자력비파괴시험공991">#REF!</definedName>
    <definedName name="고급원자력비파괴시험공992" localSheetId="0">#REF!</definedName>
    <definedName name="고급원자력비파괴시험공992">#REF!</definedName>
    <definedName name="고당" hidden="1">{#N/A,#N/A,FALSE,"CCTV"}</definedName>
    <definedName name="고압" localSheetId="0">#REF!</definedName>
    <definedName name="고압">#REF!</definedName>
    <definedName name="고압1" localSheetId="0">#REF!</definedName>
    <definedName name="고압1">#REF!</definedName>
    <definedName name="고압2" localSheetId="0">#REF!</definedName>
    <definedName name="고압2">#REF!</definedName>
    <definedName name="고압케이블전공" localSheetId="0">#REF!</definedName>
    <definedName name="고압케이블전공">#REF!</definedName>
    <definedName name="고압케이블전공001" localSheetId="0">#REF!</definedName>
    <definedName name="고압케이블전공001">#REF!</definedName>
    <definedName name="고압케이블전공002" localSheetId="0">#REF!</definedName>
    <definedName name="고압케이블전공002">#REF!</definedName>
    <definedName name="고압케이블전공011" localSheetId="0">#REF!</definedName>
    <definedName name="고압케이블전공011">#REF!</definedName>
    <definedName name="고압케이블전공982" localSheetId="0">#REF!</definedName>
    <definedName name="고압케이블전공982">#REF!</definedName>
    <definedName name="고압케이블전공991" localSheetId="0">#REF!</definedName>
    <definedName name="고압케이블전공991">#REF!</definedName>
    <definedName name="고압케이블전공992" localSheetId="0">#REF!</definedName>
    <definedName name="고압케이블전공992">#REF!</definedName>
    <definedName name="고재" localSheetId="0">#REF!</definedName>
    <definedName name="고재">#REF!</definedName>
    <definedName name="곡동" hidden="1">{"'Firr(선)'!$AS$1:$AY$62","'Firr(사)'!$AS$1:$AY$62","'Firr(회)'!$AS$1:$AY$62","'Firr(선)'!$L$1:$V$62","'Firr(사)'!$L$1:$V$62","'Firr(회)'!$L$1:$V$62"}</definedName>
    <definedName name="곡동1" hidden="1">{"'Firr(선)'!$AS$1:$AY$62","'Firr(사)'!$AS$1:$AY$62","'Firr(회)'!$AS$1:$AY$62","'Firr(선)'!$L$1:$V$62","'Firr(사)'!$L$1:$V$62","'Firr(회)'!$L$1:$V$62"}</definedName>
    <definedName name="곰솔2508">[15]데이타!$E$46</definedName>
    <definedName name="곰솔3010">[11]데이타!$E$47</definedName>
    <definedName name="곰솔H3.0xW1.0" localSheetId="0">#REF!</definedName>
    <definedName name="곰솔H3.0xW1.0">#REF!</definedName>
    <definedName name="곰솔H3.0xW1.2xR10" localSheetId="0">#REF!</definedName>
    <definedName name="곰솔H3.0xW1.2xR10">#REF!</definedName>
    <definedName name="곰솔H3.5xW1.5xR12" localSheetId="0">#REF!</definedName>
    <definedName name="곰솔H3.5xW1.5xR12">#REF!</definedName>
    <definedName name="곰솔R10">[11]데이타!$E$48</definedName>
    <definedName name="곰솔R12">[11]데이타!$E$49</definedName>
    <definedName name="곰솔R15">[11]데이타!$E$50</definedName>
    <definedName name="곱">[9]DATE!$I$24:$I$85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구손료" localSheetId="0">#REF!</definedName>
    <definedName name="공구손료">#REF!</definedName>
    <definedName name="공기_배관물량" localSheetId="0">#REF!</definedName>
    <definedName name="공기_배관물량">#REF!</definedName>
    <definedName name="공기변실" localSheetId="0">#REF!</definedName>
    <definedName name="공기변실">#REF!</definedName>
    <definedName name="공비" localSheetId="0">#REF!</definedName>
    <definedName name="공비">#REF!</definedName>
    <definedName name="공사감독자" localSheetId="0">#REF!</definedName>
    <definedName name="공사감독자">#REF!</definedName>
    <definedName name="공사명" localSheetId="0">#REF!</definedName>
    <definedName name="공사명">#REF!</definedName>
    <definedName name="공사비산출근거" localSheetId="0">원가계산!공사비산출근거</definedName>
    <definedName name="공사비산출근거">원가계산!공사비산출근거</definedName>
    <definedName name="공사원가" localSheetId="0">#REF!</definedName>
    <definedName name="공사원가">#REF!</definedName>
    <definedName name="공사원가계산서2" hidden="1">{"'Firr(선)'!$AS$1:$AY$62","'Firr(사)'!$AS$1:$AY$62","'Firr(회)'!$AS$1:$AY$62","'Firr(선)'!$L$1:$V$62","'Firr(사)'!$L$1:$V$62","'Firr(회)'!$L$1:$V$62"}</definedName>
    <definedName name="공사원가명세서" localSheetId="0">#REF!</definedName>
    <definedName name="공사원가명세서">#REF!</definedName>
    <definedName name="공사원가명세서분석표1">[16]경산!#REF!</definedName>
    <definedName name="공사책임자" localSheetId="0">#REF!</definedName>
    <definedName name="공사책임자">#REF!</definedName>
    <definedName name="공일" localSheetId="0">#REF!</definedName>
    <definedName name="공일">#REF!</definedName>
    <definedName name="공정표" localSheetId="0">#REF!</definedName>
    <definedName name="공정표">#REF!</definedName>
    <definedName name="공종명" localSheetId="0">#REF!</definedName>
    <definedName name="공종명">#REF!</definedName>
    <definedName name="공지" localSheetId="0">#REF!</definedName>
    <definedName name="공지">#REF!</definedName>
    <definedName name="공통부대" localSheetId="0">#REF!</definedName>
    <definedName name="공통부대">#REF!</definedName>
    <definedName name="공통실적" hidden="1">{#N/A,#N/A,FALSE,"상재GS";#N/A,#N/A,FALSE,"상재GM";#N/A,#N/A,FALSE,"건재";#N/A,#N/A,FALSE,"SBR";#N/A,#N/A,FALSE,"부품";#N/A,#N/A,FALSE,"기능자재";#N/A,#N/A,FALSE,"특수"}</definedName>
    <definedName name="과" localSheetId="0">#REF!</definedName>
    <definedName name="과">#REF!</definedName>
    <definedName name="곽동준" hidden="1">{"'Firr(선)'!$AS$1:$AY$62","'Firr(사)'!$AS$1:$AY$62","'Firr(회)'!$AS$1:$AY$62","'Firr(선)'!$L$1:$V$62","'Firr(사)'!$L$1:$V$62","'Firr(회)'!$L$1:$V$62"}</definedName>
    <definedName name="곽동중" hidden="1">{"'Firr(선)'!$AS$1:$AY$62","'Firr(사)'!$AS$1:$AY$62","'Firr(회)'!$AS$1:$AY$62","'Firr(선)'!$L$1:$V$62","'Firr(사)'!$L$1:$V$62","'Firr(회)'!$L$1:$V$62"}</definedName>
    <definedName name="관" localSheetId="0">#REF!</definedName>
    <definedName name="관">#REF!</definedName>
    <definedName name="관_상접" localSheetId="0">#REF!</definedName>
    <definedName name="관_상접">#REF!</definedName>
    <definedName name="관_상직" localSheetId="0">#REF!</definedName>
    <definedName name="관_상직">#REF!</definedName>
    <definedName name="관_주접" localSheetId="0">#REF!</definedName>
    <definedName name="관_주접">#REF!</definedName>
    <definedName name="관_직주" localSheetId="0">#REF!</definedName>
    <definedName name="관_직주">#REF!</definedName>
    <definedName name="관급" localSheetId="0">#REF!,#REF!,#REF!</definedName>
    <definedName name="관급">#REF!,#REF!,#REF!</definedName>
    <definedName name="관급단가" localSheetId="0">#REF!</definedName>
    <definedName name="관급단가">#REF!</definedName>
    <definedName name="관급자재" localSheetId="0">#REF!,#REF!,#REF!</definedName>
    <definedName name="관급자재">#REF!,#REF!,#REF!</definedName>
    <definedName name="관급자재비" localSheetId="0">#REF!</definedName>
    <definedName name="관급자재비">#REF!</definedName>
    <definedName name="관급자재집계표" localSheetId="0">#REF!</definedName>
    <definedName name="관급자재집계표">#REF!</definedName>
    <definedName name="관리" localSheetId="0">#REF!</definedName>
    <definedName name="관리">#REF!</definedName>
    <definedName name="관리비" localSheetId="0" hidden="1">#REF!</definedName>
    <definedName name="관리비" hidden="1">#REF!</definedName>
    <definedName name="관목계" localSheetId="0">#REF!</definedName>
    <definedName name="관목계">#REF!</definedName>
    <definedName name="관용접노무" localSheetId="0">#REF!</definedName>
    <definedName name="관용접노무">#REF!</definedName>
    <definedName name="관용접노무비" localSheetId="0">#REF!</definedName>
    <definedName name="관용접노무비">#REF!</definedName>
    <definedName name="관용접재료" localSheetId="0">#REF!</definedName>
    <definedName name="관용접재료">#REF!</definedName>
    <definedName name="관용접재료비" localSheetId="0">#REF!</definedName>
    <definedName name="관용접재료비">#REF!</definedName>
    <definedName name="괄" localSheetId="0">#REF!</definedName>
    <definedName name="괄">#REF!</definedName>
    <definedName name="광나무1003">[11]데이타!$E$51</definedName>
    <definedName name="광나무1203">[11]데이타!$E$52</definedName>
    <definedName name="광나무1506">[11]데이타!$E$53</definedName>
    <definedName name="광명" localSheetId="0">#REF!</definedName>
    <definedName name="광명">#REF!</definedName>
    <definedName name="광명1" localSheetId="0">#REF!</definedName>
    <definedName name="광명1">#REF!</definedName>
    <definedName name="광섬유일위" localSheetId="0">#REF!</definedName>
    <definedName name="광섬유일위">#REF!</definedName>
    <definedName name="광케이블기사" localSheetId="0">#REF!</definedName>
    <definedName name="광케이블기사">#REF!</definedName>
    <definedName name="광케이블설치사001" localSheetId="0">#REF!</definedName>
    <definedName name="광케이블설치사001">#REF!</definedName>
    <definedName name="광케이블설치사002" localSheetId="0">#REF!</definedName>
    <definedName name="광케이블설치사002">#REF!</definedName>
    <definedName name="광케이블설치사011" localSheetId="0">#REF!</definedName>
    <definedName name="광케이블설치사011">#REF!</definedName>
    <definedName name="광케이블설치사982" localSheetId="0">#REF!</definedName>
    <definedName name="광케이블설치사982">#REF!</definedName>
    <definedName name="광케이블설치사991" localSheetId="0">#REF!</definedName>
    <definedName name="광케이블설치사991">#REF!</definedName>
    <definedName name="광케이블설치사992" localSheetId="0">#REF!</definedName>
    <definedName name="광케이블설치사992">#REF!</definedName>
    <definedName name="광케입블" localSheetId="0">#REF!</definedName>
    <definedName name="광케입블">#REF!</definedName>
    <definedName name="광통신__기사" localSheetId="0">#REF!</definedName>
    <definedName name="광통신__기사">#REF!</definedName>
    <definedName name="광통신설치사001" localSheetId="0">#REF!</definedName>
    <definedName name="광통신설치사001">#REF!</definedName>
    <definedName name="광통신설치사002" localSheetId="0">#REF!</definedName>
    <definedName name="광통신설치사002">#REF!</definedName>
    <definedName name="광통신설치사011" localSheetId="0">#REF!</definedName>
    <definedName name="광통신설치사011">#REF!</definedName>
    <definedName name="광통신설치사982" localSheetId="0">#REF!</definedName>
    <definedName name="광통신설치사982">#REF!</definedName>
    <definedName name="광통신설치사991" localSheetId="0">#REF!</definedName>
    <definedName name="광통신설치사991">#REF!</definedName>
    <definedName name="광통신설치사992" localSheetId="0">#REF!</definedName>
    <definedName name="광통신설치사992">#REF!</definedName>
    <definedName name="광편백0405">[11]데이타!$E$153</definedName>
    <definedName name="광편백0507">[11]데이타!$E$154</definedName>
    <definedName name="광편백0509">[11]데이타!$E$155</definedName>
    <definedName name="교" localSheetId="0">#REF!</definedName>
    <definedName name="교">#REF!</definedName>
    <definedName name="교각자중" localSheetId="0">#REF!</definedName>
    <definedName name="교각자중">#REF!</definedName>
    <definedName name="교면방수1" localSheetId="0">#REF!</definedName>
    <definedName name="교면방수1">#REF!</definedName>
    <definedName name="교면방수2" localSheetId="0">#REF!</definedName>
    <definedName name="교면방수2">#REF!</definedName>
    <definedName name="교명주" localSheetId="0">#REF!</definedName>
    <definedName name="교명주">#REF!</definedName>
    <definedName name="교명주1" localSheetId="0">#REF!</definedName>
    <definedName name="교명주1">#REF!</definedName>
    <definedName name="교명주2" localSheetId="0">#REF!</definedName>
    <definedName name="교명주2">#REF!</definedName>
    <definedName name="교명판" localSheetId="0">#REF!</definedName>
    <definedName name="교명판">#REF!</definedName>
    <definedName name="교명판1" localSheetId="0">#REF!</definedName>
    <definedName name="교명판1">#REF!</definedName>
    <definedName name="교명판2" localSheetId="0">#REF!</definedName>
    <definedName name="교명판2">#REF!</definedName>
    <definedName name="교목계" localSheetId="0">#REF!</definedName>
    <definedName name="교목계">#REF!</definedName>
    <definedName name="교폭" localSheetId="0">#REF!</definedName>
    <definedName name="교폭">#REF!</definedName>
    <definedName name="구" localSheetId="0">#REF!</definedName>
    <definedName name="구">#REF!</definedName>
    <definedName name="구룡" localSheetId="0">원가계산!구룡</definedName>
    <definedName name="구룡">원가계산!구룡</definedName>
    <definedName name="구산갑지" localSheetId="0" hidden="1">#REF!</definedName>
    <definedName name="구산갑지" hidden="1">#REF!</definedName>
    <definedName name="구상나무1505">[11]데이타!$E$69</definedName>
    <definedName name="구상나무2008">[11]데이타!$E$70</definedName>
    <definedName name="구상나무2510">[11]데이타!$E$71</definedName>
    <definedName name="구상나무3012">[11]데이타!$E$72</definedName>
    <definedName name="궤___도___공" localSheetId="0">#REF!</definedName>
    <definedName name="궤___도___공">#REF!</definedName>
    <definedName name="궤도공001" localSheetId="0">#REF!</definedName>
    <definedName name="궤도공001">#REF!</definedName>
    <definedName name="궤도공002" localSheetId="0">#REF!</definedName>
    <definedName name="궤도공002">#REF!</definedName>
    <definedName name="궤도공011" localSheetId="0">#REF!</definedName>
    <definedName name="궤도공011">#REF!</definedName>
    <definedName name="궤도공982" localSheetId="0">#REF!</definedName>
    <definedName name="궤도공982">#REF!</definedName>
    <definedName name="궤도공991" localSheetId="0">#REF!</definedName>
    <definedName name="궤도공991">#REF!</definedName>
    <definedName name="궤도공992" localSheetId="0">#REF!</definedName>
    <definedName name="궤도공992">#REF!</definedName>
    <definedName name="규격">[9]DATE!$C$24:$C$85</definedName>
    <definedName name="균열검토" localSheetId="0">#REF!</definedName>
    <definedName name="균열검토">#REF!</definedName>
    <definedName name="금년계" localSheetId="0">#REF!</definedName>
    <definedName name="금년계">#REF!</definedName>
    <definedName name="금마타리" localSheetId="0">#REF!</definedName>
    <definedName name="금마타리">#REF!</definedName>
    <definedName name="금송1006">[11]데이타!$E$73</definedName>
    <definedName name="금송1208">[11]데이타!$E$74</definedName>
    <definedName name="금송1510">[11]데이타!$E$75</definedName>
    <definedName name="기">#N/A</definedName>
    <definedName name="기___계___공" localSheetId="0">#REF!</definedName>
    <definedName name="기___계___공">#REF!</definedName>
    <definedName name="기_타__경_비__산_출_근_거" localSheetId="0">#REF!</definedName>
    <definedName name="기_타__경_비__산_출_근_거">#REF!</definedName>
    <definedName name="기경" localSheetId="0">#REF!</definedName>
    <definedName name="기경">#REF!</definedName>
    <definedName name="기계" localSheetId="0">#REF!</definedName>
    <definedName name="기계">#REF!</definedName>
    <definedName name="기계__설치공" localSheetId="0">#REF!</definedName>
    <definedName name="기계__설치공">#REF!</definedName>
    <definedName name="기계1" localSheetId="0">#REF!</definedName>
    <definedName name="기계1">#REF!</definedName>
    <definedName name="기계3" localSheetId="0">BlankMacro1</definedName>
    <definedName name="기계3">BlankMacro1</definedName>
    <definedName name="기계5" localSheetId="0">BlankMacro1</definedName>
    <definedName name="기계5">BlankMacro1</definedName>
    <definedName name="기계공" localSheetId="0">#REF!</definedName>
    <definedName name="기계공">#REF!</definedName>
    <definedName name="기계공001" localSheetId="0">#REF!</definedName>
    <definedName name="기계공001">#REF!</definedName>
    <definedName name="기계공002" localSheetId="0">#REF!</definedName>
    <definedName name="기계공002">#REF!</definedName>
    <definedName name="기계공011" localSheetId="0">#REF!</definedName>
    <definedName name="기계공011">#REF!</definedName>
    <definedName name="기계공982" localSheetId="0">#REF!</definedName>
    <definedName name="기계공982">#REF!</definedName>
    <definedName name="기계공991" localSheetId="0">#REF!</definedName>
    <definedName name="기계공991">#REF!</definedName>
    <definedName name="기계공992" localSheetId="0">#REF!</definedName>
    <definedName name="기계공992">#REF!</definedName>
    <definedName name="기계되경" localSheetId="0">#REF!</definedName>
    <definedName name="기계되경">#REF!</definedName>
    <definedName name="기계되노" localSheetId="0">#REF!</definedName>
    <definedName name="기계되노">#REF!</definedName>
    <definedName name="기계되재" localSheetId="0">#REF!</definedName>
    <definedName name="기계되재">#REF!</definedName>
    <definedName name="기계설치" localSheetId="0">#REF!</definedName>
    <definedName name="기계설치">#REF!</definedName>
    <definedName name="기계설치공" localSheetId="0">#REF!</definedName>
    <definedName name="기계설치공">#REF!</definedName>
    <definedName name="기계설치공001" localSheetId="0">#REF!</definedName>
    <definedName name="기계설치공001">#REF!</definedName>
    <definedName name="기계설치공002" localSheetId="0">#REF!</definedName>
    <definedName name="기계설치공002">#REF!</definedName>
    <definedName name="기계설치공011" localSheetId="0">#REF!</definedName>
    <definedName name="기계설치공011">#REF!</definedName>
    <definedName name="기계설치공1" localSheetId="0">#REF!</definedName>
    <definedName name="기계설치공1">#REF!</definedName>
    <definedName name="기계설치공982" localSheetId="0">#REF!</definedName>
    <definedName name="기계설치공982">#REF!</definedName>
    <definedName name="기계설치공991" localSheetId="0">#REF!</definedName>
    <definedName name="기계설치공991">#REF!</definedName>
    <definedName name="기계설치공992" localSheetId="0">#REF!</definedName>
    <definedName name="기계설치공992">#REF!</definedName>
    <definedName name="기계운전" localSheetId="0">#REF!</definedName>
    <definedName name="기계운전">#REF!</definedName>
    <definedName name="기계운전사">[12]기본단가표!$L$16</definedName>
    <definedName name="기계잔경" localSheetId="0">#REF!</definedName>
    <definedName name="기계잔경">#REF!</definedName>
    <definedName name="기계잔노" localSheetId="0">#REF!</definedName>
    <definedName name="기계잔노">#REF!</definedName>
    <definedName name="기계잔재" localSheetId="0">#REF!</definedName>
    <definedName name="기계잔재">#REF!</definedName>
    <definedName name="기계터경" localSheetId="0">#REF!</definedName>
    <definedName name="기계터경">#REF!</definedName>
    <definedName name="기계터노" localSheetId="0">#REF!</definedName>
    <definedName name="기계터노">#REF!</definedName>
    <definedName name="기계터재" localSheetId="0">#REF!</definedName>
    <definedName name="기계터재">#REF!</definedName>
    <definedName name="기기" localSheetId="0">#REF!</definedName>
    <definedName name="기기">#REF!</definedName>
    <definedName name="기기신설" localSheetId="0">#REF!</definedName>
    <definedName name="기기신설">#REF!</definedName>
    <definedName name="기기철거" localSheetId="0">#REF!</definedName>
    <definedName name="기기철거">#REF!</definedName>
    <definedName name="기둥H" localSheetId="0">#REF!</definedName>
    <definedName name="기둥H">#REF!</definedName>
    <definedName name="기본" localSheetId="0">#REF!</definedName>
    <definedName name="기본">#REF!</definedName>
    <definedName name="기성">#N/A</definedName>
    <definedName name="기성1">#N/A</definedName>
    <definedName name="기성품" localSheetId="0">BlankMacro1</definedName>
    <definedName name="기성품">BlankMacro1</definedName>
    <definedName name="기조일위대가" localSheetId="0">#REF!</definedName>
    <definedName name="기조일위대가">#REF!</definedName>
    <definedName name="기준" localSheetId="0">#REF!</definedName>
    <definedName name="기준">#REF!</definedName>
    <definedName name="기초">'[17]9509'!$A$3:$Y$665</definedName>
    <definedName name="기초높이" localSheetId="0">#REF!</definedName>
    <definedName name="기초높이">#REF!</definedName>
    <definedName name="기초단가" localSheetId="0">#REF!</definedName>
    <definedName name="기초단가">#REF!</definedName>
    <definedName name="기초단가1" localSheetId="0">#REF!</definedName>
    <definedName name="기초단가1">#REF!</definedName>
    <definedName name="기초일위" localSheetId="0">#REF!</definedName>
    <definedName name="기초일위">#REF!</definedName>
    <definedName name="기초일위대가" localSheetId="0">#REF!</definedName>
    <definedName name="기초일위대가">#REF!</definedName>
    <definedName name="기초일위대가1" localSheetId="0">#REF!</definedName>
    <definedName name="기초일위대가1">#REF!</definedName>
    <definedName name="김" localSheetId="0">#REF!</definedName>
    <definedName name="김">#REF!</definedName>
    <definedName name="김경섭" hidden="1">{#N/A,#N/A,FALSE,"상재GS";#N/A,#N/A,FALSE,"상재GM";#N/A,#N/A,FALSE,"건재";#N/A,#N/A,FALSE,"SBR";#N/A,#N/A,FALSE,"부품";#N/A,#N/A,FALSE,"기능자재";#N/A,#N/A,FALSE,"특수"}</definedName>
    <definedName name="김동" hidden="1">{"'Firr(선)'!$AS$1:$AY$62","'Firr(사)'!$AS$1:$AY$62","'Firr(회)'!$AS$1:$AY$62","'Firr(선)'!$L$1:$V$62","'Firr(사)'!$L$1:$V$62","'Firr(회)'!$L$1:$V$62"}</definedName>
    <definedName name="김동준" hidden="1">{"'Firr(선)'!$AS$1:$AY$62","'Firr(사)'!$AS$1:$AY$62","'Firr(회)'!$AS$1:$AY$62","'Firr(선)'!$L$1:$V$62","'Firr(사)'!$L$1:$V$62","'Firr(회)'!$L$1:$V$62"}</definedName>
    <definedName name="김선미" hidden="1">{"'Firr(선)'!$AS$1:$AY$62","'Firr(사)'!$AS$1:$AY$62","'Firr(회)'!$AS$1:$AY$62","'Firr(선)'!$L$1:$V$62","'Firr(사)'!$L$1:$V$62","'Firr(회)'!$L$1:$V$62"}</definedName>
    <definedName name="김종현" localSheetId="0">#REF!</definedName>
    <definedName name="김종현">#REF!</definedName>
    <definedName name="깊이" localSheetId="0">#REF!</definedName>
    <definedName name="깊이">#REF!</definedName>
    <definedName name="꽃복숭아R3">[11]데이타!$E$58</definedName>
    <definedName name="꽃복숭아R4">[11]데이타!$E$59</definedName>
    <definedName name="꽃복숭아R5">[11]데이타!$E$60</definedName>
    <definedName name="꽃사과10노무" localSheetId="0">#REF!</definedName>
    <definedName name="꽃사과10노무">#REF!</definedName>
    <definedName name="꽃사과10재료" localSheetId="0">#REF!</definedName>
    <definedName name="꽃사과10재료">#REF!</definedName>
    <definedName name="꽃사과6노무" localSheetId="0">#REF!</definedName>
    <definedName name="꽃사과6노무">#REF!</definedName>
    <definedName name="꽃사과6재료" localSheetId="0">#REF!</definedName>
    <definedName name="꽃사과6재료">#REF!</definedName>
    <definedName name="꽃사과8노무" localSheetId="0">#REF!</definedName>
    <definedName name="꽃사과8노무">#REF!</definedName>
    <definedName name="꽃사과8재료" localSheetId="0">#REF!</definedName>
    <definedName name="꽃사과8재료">#REF!</definedName>
    <definedName name="꽃사과R10">[11]데이타!$E$64</definedName>
    <definedName name="꽃사과R4">[11]데이타!$E$61</definedName>
    <definedName name="꽃사과R6">[11]데이타!$E$62</definedName>
    <definedName name="꽃사과R8">[11]데이타!$E$63</definedName>
    <definedName name="꽃아그배R10">[11]데이타!$E$68</definedName>
    <definedName name="꽃아그배R4">[11]데이타!$E$65</definedName>
    <definedName name="꽃아그배R6">[11]데이타!$E$66</definedName>
    <definedName name="꽃아그배R8">[11]데이타!$E$67</definedName>
    <definedName name="꽃창포" localSheetId="0">#REF!</definedName>
    <definedName name="꽃창포">#REF!</definedName>
    <definedName name="꽃향유" localSheetId="0">#REF!</definedName>
    <definedName name="꽃향유">#REF!</definedName>
    <definedName name="꽝꽝0304">[11]데이타!$E$54</definedName>
    <definedName name="꽝꽝0406">[11]데이타!$E$55</definedName>
    <definedName name="꽝꽝0508">[11]데이타!$E$56</definedName>
    <definedName name="꽝꽝0610">[11]데이타!$E$57</definedName>
    <definedName name="ㄳㄷ" localSheetId="0">#REF!</definedName>
    <definedName name="ㄳㄷ">#REF!</definedName>
    <definedName name="ㄴ" localSheetId="0">#REF!</definedName>
    <definedName name="ㄴ">#REF!</definedName>
    <definedName name="ㄴ1" localSheetId="0">#REF!</definedName>
    <definedName name="ㄴ1">#REF!</definedName>
    <definedName name="ㄴ2" localSheetId="0">#REF!</definedName>
    <definedName name="ㄴ2">#REF!</definedName>
    <definedName name="ㄴㄱㄹ" localSheetId="0" hidden="1">#REF!</definedName>
    <definedName name="ㄴㄱㄹ" hidden="1">#REF!</definedName>
    <definedName name="ㄴㄷㄹ" hidden="1">{#N/A,#N/A,FALSE,"Sheet1"}</definedName>
    <definedName name="ㄴㄹㄴㅁㅎㅇㄹ" hidden="1">{#N/A,"수불부",FALSE,"사급자재수불서";#N/A,"수불부",FALSE,"사급자재수불서"}</definedName>
    <definedName name="ㄴㅁ" localSheetId="0" hidden="1">#REF!</definedName>
    <definedName name="ㄴㅁ" hidden="1">#REF!</definedName>
    <definedName name="ㄴㅁㄹㅇㄷ">'[5]공주-교대(A1)'!#REF!</definedName>
    <definedName name="ㄴㅁㄻㄴㅇㄹㅇㄴㄹ" hidden="1">{#N/A,"수불부",FALSE,"사급자재수불서";#N/A,"수불부",FALSE,"사급자재수불서"}</definedName>
    <definedName name="ㄴㅁㅇㅁㄴ" localSheetId="0" hidden="1">#REF!</definedName>
    <definedName name="ㄴㅁㅇㅁㄴ" hidden="1">#REF!</definedName>
    <definedName name="ㄴㅇ">{#N/A,#N/A,FALSE,"보고";#N/A,#N/A,FALSE,"유첨"}</definedName>
    <definedName name="ㄴㅇㄹ" hidden="1">{#N/A,#N/A,FALSE,"명세표"}</definedName>
    <definedName name="ㄴㅇㄹㄴ" localSheetId="0">#REF!</definedName>
    <definedName name="ㄴㅇㄹㄴ">#REF!</definedName>
    <definedName name="ㄴㅇㄹㄴㄹ" hidden="1">{"'Sheet1'!$D$19","'Sheet1'!$B$22:$E$22"}</definedName>
    <definedName name="ㄴㅇㄹㄴㅇㄹㄴㅇ" hidden="1">{#N/A,#N/A,FALSE,"명세표"}</definedName>
    <definedName name="ㄴㅇㄹㄴㅇㄹㄴㅇㄹㄴㅁㅇㄹ" hidden="1">{#N/A,#N/A,FALSE,"명세표"}</definedName>
    <definedName name="ㄴㅇㅁㄴㅇ" hidden="1">{#N/A,#N/A,FALSE,"단가표지"}</definedName>
    <definedName name="ㄴㅇㅅ" localSheetId="0">#REF!</definedName>
    <definedName name="ㄴㅇㅅ">#REF!</definedName>
    <definedName name="ㄴㅇㅇ" localSheetId="0">#REF!</definedName>
    <definedName name="ㄴㅇㅇ">#REF!</definedName>
    <definedName name="ㄴㅇㅎㄴㅇ" localSheetId="0" hidden="1">#REF!</definedName>
    <definedName name="ㄴㅇㅎㄴㅇ" hidden="1">#REF!</definedName>
    <definedName name="나" localSheetId="0">BlankMacro1</definedName>
    <definedName name="나">BlankMacro1</definedName>
    <definedName name="나나나" localSheetId="0">원가계산!나나나</definedName>
    <definedName name="나나나">원가계산!나나나</definedName>
    <definedName name="나나나나나" localSheetId="0">원가계산!나나나나나</definedName>
    <definedName name="나나나나나">원가계산!나나나나나</definedName>
    <definedName name="나라">{#N/A,#N/A,FALSE,"상재GS";#N/A,#N/A,FALSE,"상재GM";#N/A,#N/A,FALSE,"건재";#N/A,#N/A,FALSE,"SBR";#N/A,#N/A,FALSE,"부품";#N/A,#N/A,FALSE,"기능자재";#N/A,#N/A,FALSE,"특수"}</definedName>
    <definedName name="나무" localSheetId="0">#REF!</definedName>
    <definedName name="나무">#REF!</definedName>
    <definedName name="낙상홍">'[5]실행내역 '!$A$1:$A$65536</definedName>
    <definedName name="낙상홍1004">[11]데이타!$E$76</definedName>
    <definedName name="낙상홍1506">[11]데이타!$E$77</definedName>
    <definedName name="낙상홍1808">[11]데이타!$E$78</definedName>
    <definedName name="낙상홍2010">[11]데이타!$E$79</definedName>
    <definedName name="낙상홍2515">[11]데이타!$E$80</definedName>
    <definedName name="낙우송6노무" localSheetId="0">#REF!</definedName>
    <definedName name="낙우송6노무">#REF!</definedName>
    <definedName name="낙우송6재료" localSheetId="0">#REF!</definedName>
    <definedName name="낙우송6재료">#REF!</definedName>
    <definedName name="낙우송8노무" localSheetId="0">#REF!</definedName>
    <definedName name="낙우송8노무">#REF!</definedName>
    <definedName name="낙우송8재료" localSheetId="0">#REF!</definedName>
    <definedName name="낙우송8재료">#REF!</definedName>
    <definedName name="낙우송R10">[11]데이타!$E$84</definedName>
    <definedName name="낙우송R12">[11]데이타!$E$85</definedName>
    <definedName name="낙우송R5">[11]데이타!$E$81</definedName>
    <definedName name="낙우송R6">[11]데이타!$E$82</definedName>
    <definedName name="낙우송R8">[11]데이타!$E$83</definedName>
    <definedName name="낙찰율적용가" localSheetId="0">#REF!</definedName>
    <definedName name="낙찰율적용가">#REF!</definedName>
    <definedName name="남" localSheetId="0">#REF!</definedName>
    <definedName name="남">#REF!</definedName>
    <definedName name="남산" localSheetId="0">원가계산!남산</definedName>
    <definedName name="남산">원가계산!남산</definedName>
    <definedName name="남천H1.2" localSheetId="0">#REF!</definedName>
    <definedName name="남천H1.2">#REF!</definedName>
    <definedName name="남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">#N/A</definedName>
    <definedName name="내___장___공" localSheetId="0">#REF!</definedName>
    <definedName name="내___장___공">#REF!</definedName>
    <definedName name="내_선__전_공" localSheetId="0">#REF!</definedName>
    <definedName name="내_선__전_공">#REF!</definedName>
    <definedName name="내공H" localSheetId="0">#REF!</definedName>
    <definedName name="내공H">#REF!</definedName>
    <definedName name="내공V" localSheetId="0">#REF!</definedName>
    <definedName name="내공V">#REF!</definedName>
    <definedName name="내공넓이" localSheetId="0">#REF!</definedName>
    <definedName name="내공넓이">#REF!</definedName>
    <definedName name="내공높이" localSheetId="0">#REF!</definedName>
    <definedName name="내공높이">#REF!</definedName>
    <definedName name="내선전공" localSheetId="0">#REF!</definedName>
    <definedName name="내선전공">#REF!</definedName>
    <definedName name="내선전공001" localSheetId="0">#REF!</definedName>
    <definedName name="내선전공001">#REF!</definedName>
    <definedName name="내선전공002" localSheetId="0">#REF!</definedName>
    <definedName name="내선전공002">#REF!</definedName>
    <definedName name="내선전공011" localSheetId="0">#REF!</definedName>
    <definedName name="내선전공011">#REF!</definedName>
    <definedName name="내선전공1" localSheetId="0">#REF!</definedName>
    <definedName name="내선전공1">#REF!</definedName>
    <definedName name="내선전공982" localSheetId="0">#REF!</definedName>
    <definedName name="내선전공982">#REF!</definedName>
    <definedName name="내선전공991" localSheetId="0">#REF!</definedName>
    <definedName name="내선전공991">#REF!</definedName>
    <definedName name="내선전공992" localSheetId="0">#REF!</definedName>
    <definedName name="내선전공992">#REF!</definedName>
    <definedName name="내역" localSheetId="0">#REF!</definedName>
    <definedName name="내역">#REF!</definedName>
    <definedName name="내역1" localSheetId="0">#REF!</definedName>
    <definedName name="내역1">#REF!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서" localSheetId="0">#REF!</definedName>
    <definedName name="내역서">#REF!</definedName>
    <definedName name="내역서1" localSheetId="0">#REF!</definedName>
    <definedName name="내역서1">#REF!</definedName>
    <definedName name="내역서갑지" localSheetId="0" hidden="1">{#N/A,#N/A,FALSE,"전력간선"}</definedName>
    <definedName name="내역서갑지" hidden="1">{#N/A,#N/A,FALSE,"전력간선"}</definedName>
    <definedName name="내역서갑지1" localSheetId="0" hidden="1">{#N/A,#N/A,FALSE,"전력간선"}</definedName>
    <definedName name="내역서갑지1" hidden="1">{#N/A,#N/A,FALSE,"전력간선"}</definedName>
    <definedName name="내역서갑지2" localSheetId="0" hidden="1">{#N/A,#N/A,FALSE,"전력간선"}</definedName>
    <definedName name="내역서갑지2" hidden="1">{#N/A,#N/A,FALSE,"전력간선"}</definedName>
    <definedName name="내역서갑지3" localSheetId="0" hidden="1">{#N/A,#N/A,FALSE,"전력간선"}</definedName>
    <definedName name="내역서갑지3" hidden="1">{#N/A,#N/A,FALSE,"전력간선"}</definedName>
    <definedName name="내역서갑지4" localSheetId="0" hidden="1">{#N/A,#N/A,FALSE,"전력간선"}</definedName>
    <definedName name="내역서갑지4" hidden="1">{#N/A,#N/A,FALSE,"전력간선"}</definedName>
    <definedName name="내역서갑지5" localSheetId="0" hidden="1">{#N/A,#N/A,FALSE,"전력간선"}</definedName>
    <definedName name="내역서갑지5" hidden="1">{#N/A,#N/A,FALSE,"전력간선"}</definedName>
    <definedName name="내역서갑지6" localSheetId="0" hidden="1">{#N/A,#N/A,FALSE,"전력간선"}</definedName>
    <definedName name="내역서갑지6" hidden="1">{#N/A,#N/A,FALSE,"전력간선"}</definedName>
    <definedName name="내역서갑지7" localSheetId="0" hidden="1">{#N/A,#N/A,FALSE,"전력간선"}</definedName>
    <definedName name="내역서갑지7" hidden="1">{#N/A,#N/A,FALSE,"전력간선"}</definedName>
    <definedName name="내역서갑지8" localSheetId="0" hidden="1">{#N/A,#N/A,FALSE,"전력간선"}</definedName>
    <definedName name="내역서갑지8" hidden="1">{#N/A,#N/A,FALSE,"전력간선"}</definedName>
    <definedName name="내역서갑지9" localSheetId="0" hidden="1">{#N/A,#N/A,FALSE,"전력간선"}</definedName>
    <definedName name="내역서갑지9" hidden="1">{#N/A,#N/A,FALSE,"전력간선"}</definedName>
    <definedName name="내역서을지" localSheetId="0">#REF!</definedName>
    <definedName name="내역서을지">#REF!</definedName>
    <definedName name="내역서총괄" localSheetId="0">#REF!</definedName>
    <definedName name="내역서총괄">#REF!</definedName>
    <definedName name="내장공001" localSheetId="0">#REF!</definedName>
    <definedName name="내장공001">#REF!</definedName>
    <definedName name="내장공002" localSheetId="0">#REF!</definedName>
    <definedName name="내장공002">#REF!</definedName>
    <definedName name="내장공011" localSheetId="0">#REF!</definedName>
    <definedName name="내장공011">#REF!</definedName>
    <definedName name="내장공982" localSheetId="0">#REF!</definedName>
    <definedName name="내장공982">#REF!</definedName>
    <definedName name="내장공991" localSheetId="0">#REF!</definedName>
    <definedName name="내장공991">#REF!</definedName>
    <definedName name="내장공992" localSheetId="0">#REF!</definedName>
    <definedName name="내장공992">#REF!</definedName>
    <definedName name="낵역4" localSheetId="0">#REF!</definedName>
    <definedName name="낵역4">#REF!</definedName>
    <definedName name="년차보수후문제" localSheetId="0">BlankMacro1</definedName>
    <definedName name="년차보수후문제">BlankMacro1</definedName>
    <definedName name="노___즐___공" localSheetId="0">#REF!</definedName>
    <definedName name="노___즐___공">#REF!</definedName>
    <definedName name="노1" localSheetId="0">#REF!</definedName>
    <definedName name="노1">#REF!</definedName>
    <definedName name="노10" localSheetId="0">#REF!</definedName>
    <definedName name="노10">#REF!</definedName>
    <definedName name="노11" localSheetId="0">#REF!</definedName>
    <definedName name="노11">#REF!</definedName>
    <definedName name="노12" localSheetId="0">#REF!</definedName>
    <definedName name="노12">#REF!</definedName>
    <definedName name="노13" localSheetId="0">#REF!</definedName>
    <definedName name="노13">#REF!</definedName>
    <definedName name="노14" localSheetId="0">#REF!</definedName>
    <definedName name="노14">#REF!</definedName>
    <definedName name="노15" localSheetId="0">#REF!</definedName>
    <definedName name="노15">#REF!</definedName>
    <definedName name="노16" localSheetId="0">#REF!</definedName>
    <definedName name="노16">#REF!</definedName>
    <definedName name="노2" localSheetId="0">#REF!</definedName>
    <definedName name="노2">#REF!</definedName>
    <definedName name="노3" localSheetId="0">#REF!</definedName>
    <definedName name="노3">#REF!</definedName>
    <definedName name="노4" localSheetId="0">#REF!</definedName>
    <definedName name="노4">#REF!</definedName>
    <definedName name="노5" localSheetId="0">#REF!</definedName>
    <definedName name="노5">#REF!</definedName>
    <definedName name="노6" localSheetId="0">#REF!</definedName>
    <definedName name="노6">#REF!</definedName>
    <definedName name="노7" localSheetId="0">#REF!</definedName>
    <definedName name="노7">#REF!</definedName>
    <definedName name="노8" localSheetId="0">#REF!</definedName>
    <definedName name="노8">#REF!</definedName>
    <definedName name="노9" localSheetId="0">#REF!</definedName>
    <definedName name="노9">#REF!</definedName>
    <definedName name="노노" localSheetId="0">#REF!</definedName>
    <definedName name="노노">#REF!</definedName>
    <definedName name="노르웨이R12">[11]데이타!$E$90</definedName>
    <definedName name="노르웨이R15">[11]데이타!$E$91</definedName>
    <definedName name="노르웨이R4">[11]데이타!$E$86</definedName>
    <definedName name="노르웨이R5">[11]데이타!$E$87</definedName>
    <definedName name="노르웨이R6">[11]데이타!$E$88</definedName>
    <definedName name="노르웨이R8">[11]데이타!$E$89</definedName>
    <definedName name="노무" localSheetId="0">#REF!</definedName>
    <definedName name="노무">#REF!</definedName>
    <definedName name="노무비계" localSheetId="0">#REF!</definedName>
    <definedName name="노무비계">#REF!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반경" localSheetId="0">#REF!</definedName>
    <definedName name="노반경">#REF!</definedName>
    <definedName name="노반노무" localSheetId="0">#REF!</definedName>
    <definedName name="노반노무">#REF!</definedName>
    <definedName name="노반재료" localSheetId="0">#REF!</definedName>
    <definedName name="노반재료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 localSheetId="0">#REF!</definedName>
    <definedName name="노임">#REF!</definedName>
    <definedName name="노임단가수정완료" localSheetId="0">원가계산!노임단가수정완료</definedName>
    <definedName name="노임단가수정완료">원가계산!노임단가수정완료</definedName>
    <definedName name="노즐공001" localSheetId="0">#REF!</definedName>
    <definedName name="노즐공001">#REF!</definedName>
    <definedName name="노즐공002" localSheetId="0">#REF!</definedName>
    <definedName name="노즐공002">#REF!</definedName>
    <definedName name="노즐공011" localSheetId="0">#REF!</definedName>
    <definedName name="노즐공011">#REF!</definedName>
    <definedName name="노즐공982" localSheetId="0">#REF!</definedName>
    <definedName name="노즐공982">#REF!</definedName>
    <definedName name="노즐공991" localSheetId="0">#REF!</definedName>
    <definedName name="노즐공991">#REF!</definedName>
    <definedName name="노즐공992" localSheetId="0">#REF!</definedName>
    <definedName name="노즐공992">#REF!</definedName>
    <definedName name="녹지노" localSheetId="0">#REF!</definedName>
    <definedName name="녹지노">#REF!</definedName>
    <definedName name="녹지재" localSheetId="0">#REF!</definedName>
    <definedName name="녹지재">#REF!</definedName>
    <definedName name="농림수산부" localSheetId="0">#REF!</definedName>
    <definedName name="농림수산부">#REF!</definedName>
    <definedName name="높" localSheetId="0">#REF!</definedName>
    <definedName name="높">#REF!</definedName>
    <definedName name="높이" localSheetId="0">#REF!</definedName>
    <definedName name="높이">#REF!</definedName>
    <definedName name="눈주목" localSheetId="0">#REF!</definedName>
    <definedName name="눈주목">#REF!</definedName>
    <definedName name="눈주목H0.5" localSheetId="0">#REF!</definedName>
    <definedName name="눈주목H0.5">#REF!</definedName>
    <definedName name="눈향L06">[11]데이타!$E$92</definedName>
    <definedName name="눈향L08">[11]데이타!$E$93</definedName>
    <definedName name="눈향L10">[11]데이타!$E$94</definedName>
    <definedName name="눈향L14">[11]데이타!$E$95</definedName>
    <definedName name="눈향L20">[11]데이타!$E$96</definedName>
    <definedName name="느릅R10">[11]데이타!$E$100</definedName>
    <definedName name="느릅R4">[11]데이타!$E$97</definedName>
    <definedName name="느릅R5">[11]데이타!$E$98</definedName>
    <definedName name="느릅R8">[15]데이타!$E$99</definedName>
    <definedName name="느릅나무10노무" localSheetId="0">#REF!</definedName>
    <definedName name="느릅나무10노무">#REF!</definedName>
    <definedName name="느릅나무10재료" localSheetId="0">#REF!</definedName>
    <definedName name="느릅나무10재료">#REF!</definedName>
    <definedName name="느릅나무5노무" localSheetId="0">#REF!</definedName>
    <definedName name="느릅나무5노무">#REF!</definedName>
    <definedName name="느릅나무5재료" localSheetId="0">#REF!</definedName>
    <definedName name="느릅나무5재료">#REF!</definedName>
    <definedName name="느릅나무8노무" localSheetId="0">#REF!</definedName>
    <definedName name="느릅나무8노무">#REF!</definedName>
    <definedName name="느릅나무8재료" localSheetId="0">#REF!</definedName>
    <definedName name="느릅나무8재료">#REF!</definedName>
    <definedName name="느티R10">[15]데이타!$E$104</definedName>
    <definedName name="느티R12">[11]데이타!$E$105</definedName>
    <definedName name="느티R15">[11]데이타!$E$106</definedName>
    <definedName name="느티R18">[11]데이타!$E$107</definedName>
    <definedName name="느티R20">[11]데이타!$E$108</definedName>
    <definedName name="느티R25">[11]데이타!$E$109</definedName>
    <definedName name="느티R30">[11]데이타!$E$110</definedName>
    <definedName name="느티R5">[11]데이타!$E$101</definedName>
    <definedName name="느티R6">[11]데이타!$E$102</definedName>
    <definedName name="느티R8">[11]데이타!$E$103</definedName>
    <definedName name="느티나무" localSheetId="0">#REF!</definedName>
    <definedName name="느티나무">#REF!</definedName>
    <definedName name="느티나무H4.0xR12" localSheetId="0">#REF!</definedName>
    <definedName name="느티나무H4.0xR12">#REF!</definedName>
    <definedName name="느티나무H4.5xR20" localSheetId="0">#REF!</definedName>
    <definedName name="느티나무H4.5xR20">#REF!</definedName>
    <definedName name="느티나무H4.5xR25" localSheetId="0">#REF!</definedName>
    <definedName name="느티나무H4.5xR25">#REF!</definedName>
    <definedName name="능소화R2">[11]데이타!$E$111</definedName>
    <definedName name="능소화R4">[11]데이타!$E$112</definedName>
    <definedName name="능소화R6">[11]데이타!$E$113</definedName>
    <definedName name="니여" localSheetId="0">#REF!,#REF!</definedName>
    <definedName name="니여">#REF!,#REF!</definedName>
    <definedName name="ㄷ" localSheetId="0">#REF!</definedName>
    <definedName name="ㄷ">#REF!</definedName>
    <definedName name="ㄷ1" localSheetId="0">#REF!</definedName>
    <definedName name="ㄷ1">#REF!</definedName>
    <definedName name="ㄷ2" localSheetId="0">#REF!</definedName>
    <definedName name="ㄷ2">#REF!</definedName>
    <definedName name="ㄷ59" localSheetId="0">#REF!</definedName>
    <definedName name="ㄷ59">#REF!</definedName>
    <definedName name="ㄷㄱ" localSheetId="0">#REF!</definedName>
    <definedName name="ㄷㄱ">#REF!</definedName>
    <definedName name="ㄷㄳ" hidden="1">{#N/A,#N/A,FALSE,"Sheet1"}</definedName>
    <definedName name="ㄷㅂ">[0]!ㄷㅂ</definedName>
    <definedName name="ㄷ숃ㄱ" localSheetId="0" hidden="1">#REF!</definedName>
    <definedName name="ㄷ숃ㄱ" hidden="1">#REF!</definedName>
    <definedName name="ㄷㅈㄱ" localSheetId="0">#REF!</definedName>
    <definedName name="ㄷㅈㄱ">#REF!</definedName>
    <definedName name="ㄷㅈㄱㅈㄷ" localSheetId="0">#REF!</definedName>
    <definedName name="ㄷㅈㄱㅈㄷ">#REF!</definedName>
    <definedName name="ㄷㅈㅂ" localSheetId="0">#REF!</definedName>
    <definedName name="ㄷㅈㅂ">#REF!</definedName>
    <definedName name="ㄷㅈㅂㄷ" localSheetId="0">#REF!</definedName>
    <definedName name="ㄷㅈㅂㄷ">#REF!</definedName>
    <definedName name="ㄷㅈㅅㄷㄱ" localSheetId="0">#REF!</definedName>
    <definedName name="ㄷㅈㅅㄷㄱ">#REF!</definedName>
    <definedName name="다" localSheetId="0">#REF!</definedName>
    <definedName name="다">#REF!</definedName>
    <definedName name="닥___트___공" localSheetId="0">#REF!</definedName>
    <definedName name="닥___트___공">#REF!</definedName>
    <definedName name="닥트공001" localSheetId="0">#REF!</definedName>
    <definedName name="닥트공001">#REF!</definedName>
    <definedName name="닥트공002" localSheetId="0">#REF!</definedName>
    <definedName name="닥트공002">#REF!</definedName>
    <definedName name="닥트공011" localSheetId="0">#REF!</definedName>
    <definedName name="닥트공011">#REF!</definedName>
    <definedName name="닥트공982" localSheetId="0">#REF!</definedName>
    <definedName name="닥트공982">#REF!</definedName>
    <definedName name="닥트공991" localSheetId="0">#REF!</definedName>
    <definedName name="닥트공991">#REF!</definedName>
    <definedName name="닥트공992" localSheetId="0">#REF!</definedName>
    <definedName name="닥트공992">#REF!</definedName>
    <definedName name="닥트치수">'[18]in2-2'!$C$34,'[18]in2-2'!$H$29,'[18]in2-2'!$H$24,'[18]in2-2'!$C$24,'[18]in2-2'!$C$29</definedName>
    <definedName name="단1" localSheetId="0">#REF!</definedName>
    <definedName name="단1">#REF!</definedName>
    <definedName name="단가12" localSheetId="0">#REF!</definedName>
    <definedName name="단가12">#REF!</definedName>
    <definedName name="단가2" hidden="1">{#N/A,#N/A,FALSE,"Sheet1"}</definedName>
    <definedName name="단가비교표" localSheetId="0">#REF!,#REF!</definedName>
    <definedName name="단가비교표">#REF!,#REF!</definedName>
    <definedName name="단가산출" localSheetId="0">#REF!</definedName>
    <definedName name="단가산출">#REF!</definedName>
    <definedName name="단가적용표" localSheetId="0">#REF!</definedName>
    <definedName name="단가적용표">#REF!</definedName>
    <definedName name="단가조사표" localSheetId="0">#REF!</definedName>
    <definedName name="단가조사표">#REF!</definedName>
    <definedName name="단관M">[9]DATE!$H$24:$H$85</definedName>
    <definedName name="담쟁이L03">[11]데이타!$E$114</definedName>
    <definedName name="대가" localSheetId="0">#REF!,#REF!</definedName>
    <definedName name="대가">#REF!,#REF!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 localSheetId="0">#REF!</definedName>
    <definedName name="대기영역">#REF!</definedName>
    <definedName name="대나무" localSheetId="0">#REF!</definedName>
    <definedName name="대나무">#REF!</definedName>
    <definedName name="대왕참R10">[11]데이타!$E$118</definedName>
    <definedName name="대왕참R4">[11]데이타!$E$115</definedName>
    <definedName name="대왕참R6">[11]데이타!$E$116</definedName>
    <definedName name="대왕참R8">[11]데이타!$E$117</definedName>
    <definedName name="대전" localSheetId="0">#REF!</definedName>
    <definedName name="대전">#REF!</definedName>
    <definedName name="대추R10">[11]데이타!$E$123</definedName>
    <definedName name="대추R4">[11]데이타!$E$119</definedName>
    <definedName name="대추R5">[11]데이타!$E$120</definedName>
    <definedName name="대추R6">[11]데이타!$E$121</definedName>
    <definedName name="대추R8">[11]데이타!$E$122</definedName>
    <definedName name="댈타5" localSheetId="0">#REF!</definedName>
    <definedName name="댈타5">#REF!</definedName>
    <definedName name="더하기">[9]DATE!$J$24:$J$85</definedName>
    <definedName name="덕" hidden="1">{#N/A,#N/A,FALSE,"지침";#N/A,#N/A,FALSE,"환경분석";#N/A,#N/A,FALSE,"Sheet16"}</definedName>
    <definedName name="덤프15경" localSheetId="0">#REF!</definedName>
    <definedName name="덤프15경">#REF!</definedName>
    <definedName name="덤프15노무" localSheetId="0">#REF!</definedName>
    <definedName name="덤프15노무">#REF!</definedName>
    <definedName name="덤프15재료" localSheetId="0">#REF!</definedName>
    <definedName name="덤프15재료">#REF!</definedName>
    <definedName name="덤프2.5경" localSheetId="0">#REF!</definedName>
    <definedName name="덤프2.5경">#REF!</definedName>
    <definedName name="덤프2.5노무" localSheetId="0">#REF!</definedName>
    <definedName name="덤프2.5노무">#REF!</definedName>
    <definedName name="덤프2.5재료" localSheetId="0">#REF!</definedName>
    <definedName name="덤프2.5재료">#REF!</definedName>
    <definedName name="덩굴장미3">[11]데이타!$E$128</definedName>
    <definedName name="덩굴장미4">[11]데이타!$E$129</definedName>
    <definedName name="덩굴장미5">[11]데이타!$E$130</definedName>
    <definedName name="뎡유" localSheetId="0">#REF!</definedName>
    <definedName name="뎡유">#REF!</definedName>
    <definedName name="도" localSheetId="0">#REF!</definedName>
    <definedName name="도">#REF!</definedName>
    <definedName name="도___배___공" localSheetId="0">#REF!</definedName>
    <definedName name="도___배___공">#REF!</definedName>
    <definedName name="도___장___공" localSheetId="0">#REF!</definedName>
    <definedName name="도___장___공">#REF!</definedName>
    <definedName name="도___편___수" localSheetId="0">#REF!</definedName>
    <definedName name="도___편___수">#REF!</definedName>
    <definedName name="도급경비" localSheetId="0">#REF!</definedName>
    <definedName name="도급경비">#REF!</definedName>
    <definedName name="도급경비계" localSheetId="0">#REF!</definedName>
    <definedName name="도급경비계">#REF!</definedName>
    <definedName name="도급공사비">'[19]2공구산출내역'!#REF!</definedName>
    <definedName name="도급단가" localSheetId="0">#REF!</definedName>
    <definedName name="도급단가">#REF!</definedName>
    <definedName name="도급재료비" localSheetId="0">#REF!</definedName>
    <definedName name="도급재료비">#REF!</definedName>
    <definedName name="도급재료비계" localSheetId="0">#REF!</definedName>
    <definedName name="도급재료비계">#REF!</definedName>
    <definedName name="도배공001" localSheetId="0">#REF!</definedName>
    <definedName name="도배공001">#REF!</definedName>
    <definedName name="도배공002" localSheetId="0">#REF!</definedName>
    <definedName name="도배공002">#REF!</definedName>
    <definedName name="도배공011" localSheetId="0">#REF!</definedName>
    <definedName name="도배공011">#REF!</definedName>
    <definedName name="도배공982" localSheetId="0">#REF!</definedName>
    <definedName name="도배공982">#REF!</definedName>
    <definedName name="도배공991" localSheetId="0">#REF!</definedName>
    <definedName name="도배공991">#REF!</definedName>
    <definedName name="도배공992" localSheetId="0">#REF!</definedName>
    <definedName name="도배공992">#REF!</definedName>
    <definedName name="도장" localSheetId="0">#REF!</definedName>
    <definedName name="도장">#REF!</definedName>
    <definedName name="도장공" localSheetId="0">#REF!</definedName>
    <definedName name="도장공">#REF!</definedName>
    <definedName name="도장공001" localSheetId="0">#REF!</definedName>
    <definedName name="도장공001">#REF!</definedName>
    <definedName name="도장공002" localSheetId="0">#REF!</definedName>
    <definedName name="도장공002">#REF!</definedName>
    <definedName name="도장공011" localSheetId="0">#REF!</definedName>
    <definedName name="도장공011">#REF!</definedName>
    <definedName name="도장공982" localSheetId="0">#REF!</definedName>
    <definedName name="도장공982">#REF!</definedName>
    <definedName name="도장공991" localSheetId="0">#REF!</definedName>
    <definedName name="도장공991">#REF!</definedName>
    <definedName name="도장공992" localSheetId="0">#REF!</definedName>
    <definedName name="도장공992">#REF!</definedName>
    <definedName name="도편수001" localSheetId="0">#REF!</definedName>
    <definedName name="도편수001">#REF!</definedName>
    <definedName name="도편수002" localSheetId="0">#REF!</definedName>
    <definedName name="도편수002">#REF!</definedName>
    <definedName name="도편수011" localSheetId="0">#REF!</definedName>
    <definedName name="도편수011">#REF!</definedName>
    <definedName name="도편수982" localSheetId="0">#REF!</definedName>
    <definedName name="도편수982">#REF!</definedName>
    <definedName name="도편수991" localSheetId="0">#REF!</definedName>
    <definedName name="도편수991">#REF!</definedName>
    <definedName name="도편수992" localSheetId="0">#REF!</definedName>
    <definedName name="도편수992">#REF!</definedName>
    <definedName name="독일가문비1206">[11]데이타!$E$131</definedName>
    <definedName name="독일가문비1508">[11]데이타!$E$132</definedName>
    <definedName name="독일가문비2010">[11]데이타!$E$133</definedName>
    <definedName name="독일가문비2512">[11]데이타!$E$134</definedName>
    <definedName name="독일가문비3015">[11]데이타!$E$135</definedName>
    <definedName name="독일가문비3518">[11]데이타!$E$136</definedName>
    <definedName name="돈나무0504">[11]데이타!$E$137</definedName>
    <definedName name="돈나무0805">[11]데이타!$E$138</definedName>
    <definedName name="돈나무1007">[11]데이타!$E$139</definedName>
    <definedName name="돈나무1210">[11]데이타!$E$140</definedName>
    <definedName name="돋움체" localSheetId="0">#REF!</definedName>
    <definedName name="돋움체">#REF!</definedName>
    <definedName name="돌" localSheetId="0">#REF!</definedName>
    <definedName name="돌">#REF!</definedName>
    <definedName name="돌단풍" localSheetId="0">#REF!</definedName>
    <definedName name="돌단풍">#REF!</definedName>
    <definedName name="동_발_공__터_널" localSheetId="0">#REF!</definedName>
    <definedName name="동_발_공__터_널">#REF!</definedName>
    <definedName name="동구연숩" hidden="1">{#N/A,#N/A,FALSE,"전력간선"}</definedName>
    <definedName name="동발공_터널" localSheetId="0">#REF!</definedName>
    <definedName name="동발공_터널">#REF!</definedName>
    <definedName name="동발공_터널001" localSheetId="0">#REF!</definedName>
    <definedName name="동발공_터널001">#REF!</definedName>
    <definedName name="동발공_터널002" localSheetId="0">#REF!</definedName>
    <definedName name="동발공_터널002">#REF!</definedName>
    <definedName name="동발공_터널011" localSheetId="0">#REF!</definedName>
    <definedName name="동발공_터널011">#REF!</definedName>
    <definedName name="동발공_터널982" localSheetId="0">#REF!</definedName>
    <definedName name="동발공_터널982">#REF!</definedName>
    <definedName name="동발공_터널991" localSheetId="0">#REF!</definedName>
    <definedName name="동발공_터널991">#REF!</definedName>
    <definedName name="동발공_터널992" localSheetId="0">#REF!</definedName>
    <definedName name="동발공_터널992">#REF!</definedName>
    <definedName name="동방층" localSheetId="0">#REF!</definedName>
    <definedName name="동방층">#REF!</definedName>
    <definedName name="동백1002">[11]데이타!$E$141</definedName>
    <definedName name="동백1204">[11]데이타!$E$142</definedName>
    <definedName name="동백1506">[11]데이타!$E$143</definedName>
    <definedName name="동백1808">[11]데이타!$E$144</definedName>
    <definedName name="동백나무2노무" localSheetId="0">#REF!</definedName>
    <definedName name="동백나무2노무">#REF!</definedName>
    <definedName name="동백나무2재료" localSheetId="0">#REF!</definedName>
    <definedName name="동백나무2재료">#REF!</definedName>
    <definedName name="동백나무4노무" localSheetId="0">#REF!</definedName>
    <definedName name="동백나무4노무">#REF!</definedName>
    <definedName name="동백나무4재료" localSheetId="0">#REF!</definedName>
    <definedName name="동백나무4재료">#REF!</definedName>
    <definedName name="동백나무6노무" localSheetId="0">#REF!</definedName>
    <definedName name="동백나무6노무">#REF!</definedName>
    <definedName name="동백나무6재료" localSheetId="0">#REF!</definedName>
    <definedName name="동백나무6재료">#REF!</definedName>
    <definedName name="동백나무8노무" localSheetId="0">#REF!</definedName>
    <definedName name="동백나무8노무">#REF!</definedName>
    <definedName name="동백나무8재료" localSheetId="0">#REF!</definedName>
    <definedName name="동백나무8재료">#REF!</definedName>
    <definedName name="동백나무H2.0" localSheetId="0">#REF!</definedName>
    <definedName name="동백나무H2.0">#REF!</definedName>
    <definedName name="동상" localSheetId="0">#REF!</definedName>
    <definedName name="동상">#REF!</definedName>
    <definedName name="동상1" localSheetId="0">#REF!</definedName>
    <definedName name="동상1">#REF!</definedName>
    <definedName name="동상2" localSheetId="0">#REF!</definedName>
    <definedName name="동상2">#REF!</definedName>
    <definedName name="동원" localSheetId="0">#REF!</definedName>
    <definedName name="동원">#REF!</definedName>
    <definedName name="동원1" localSheetId="0">#REF!</definedName>
    <definedName name="동원1">#REF!</definedName>
    <definedName name="동준" hidden="1">{"'Firr(선)'!$AS$1:$AY$62","'Firr(사)'!$AS$1:$AY$62","'Firr(회)'!$AS$1:$AY$62","'Firr(선)'!$L$1:$V$62","'Firr(사)'!$L$1:$V$62","'Firr(회)'!$L$1:$V$62"}</definedName>
    <definedName name="되메우기" localSheetId="0">#REF!</definedName>
    <definedName name="되메우기">#REF!</definedName>
    <definedName name="되메우기경" localSheetId="0">#REF!</definedName>
    <definedName name="되메우기경">#REF!</definedName>
    <definedName name="되메우기노" localSheetId="0">#REF!</definedName>
    <definedName name="되메우기노">#REF!</definedName>
    <definedName name="되메우기재" localSheetId="0">#REF!</definedName>
    <definedName name="되메우기재">#REF!</definedName>
    <definedName name="두겁노" localSheetId="0">#REF!</definedName>
    <definedName name="두겁노">#REF!</definedName>
    <definedName name="두겁재" localSheetId="0">#REF!</definedName>
    <definedName name="두겁재">#REF!</definedName>
    <definedName name="두부1" localSheetId="0">#REF!</definedName>
    <definedName name="두부1">#REF!</definedName>
    <definedName name="두부2" localSheetId="0">#REF!</definedName>
    <definedName name="두부2">#REF!</definedName>
    <definedName name="뒷굽" localSheetId="0">#REF!</definedName>
    <definedName name="뒷굽">#REF!</definedName>
    <definedName name="뒷채움" localSheetId="0">#REF!</definedName>
    <definedName name="뒷채움">#REF!</definedName>
    <definedName name="드_잡_이__공" localSheetId="0">#REF!</definedName>
    <definedName name="드_잡_이__공">#REF!</definedName>
    <definedName name="드잡이공001" localSheetId="0">#REF!</definedName>
    <definedName name="드잡이공001">#REF!</definedName>
    <definedName name="드잡이공002" localSheetId="0">#REF!</definedName>
    <definedName name="드잡이공002">#REF!</definedName>
    <definedName name="드잡이공011" localSheetId="0">#REF!</definedName>
    <definedName name="드잡이공011">#REF!</definedName>
    <definedName name="드잡이공982" localSheetId="0">#REF!</definedName>
    <definedName name="드잡이공982">#REF!</definedName>
    <definedName name="드잡이공991" localSheetId="0">#REF!</definedName>
    <definedName name="드잡이공991">#REF!</definedName>
    <definedName name="드잡이공992" localSheetId="0">#REF!</definedName>
    <definedName name="드잡이공992">#REF!</definedName>
    <definedName name="등R2">[11]데이타!$E$156</definedName>
    <definedName name="등R4">[11]데이타!$E$157</definedName>
    <definedName name="등R6">[11]데이타!$E$158</definedName>
    <definedName name="등R8">[11]데이타!$E$159</definedName>
    <definedName name="때죽R10">[11]데이타!$E$127</definedName>
    <definedName name="때죽R4">[11]데이타!$E$124</definedName>
    <definedName name="때죽R6">[11]데이타!$E$125</definedName>
    <definedName name="때죽R8">[11]데이타!$E$126</definedName>
    <definedName name="때죽나무H3.0" localSheetId="0">#REF!</definedName>
    <definedName name="때죽나무H3.0">#REF!</definedName>
    <definedName name="ㄹ1" localSheetId="0">#REF!</definedName>
    <definedName name="ㄹ1">#REF!</definedName>
    <definedName name="ㄹ2" localSheetId="0">#REF!</definedName>
    <definedName name="ㄹ2">#REF!</definedName>
    <definedName name="ㄹ221" localSheetId="0">#REF!</definedName>
    <definedName name="ㄹ221">#REF!</definedName>
    <definedName name="ㄹ62" localSheetId="0">#REF!</definedName>
    <definedName name="ㄹ62">#REF!</definedName>
    <definedName name="ㄹ750" localSheetId="0">#REF!</definedName>
    <definedName name="ㄹ750">#REF!</definedName>
    <definedName name="ㄹ88" localSheetId="0">#REF!</definedName>
    <definedName name="ㄹ88">#REF!</definedName>
    <definedName name="ㄹㄴ" localSheetId="0">#REF!</definedName>
    <definedName name="ㄹㄴ">#REF!</definedName>
    <definedName name="ㄹㄴㅁㄹㄴ" hidden="1">{#N/A,"수불부",FALSE,"사급자재수불서";#N/A,"수불부",FALSE,"사급자재수불서"}</definedName>
    <definedName name="ㄹㄴㅁㄹㅇㄴ" hidden="1">{"'Sheet1'!$D$19","'Sheet1'!$B$22:$E$22"}</definedName>
    <definedName name="ㄹㄹㄹ" localSheetId="0" hidden="1">#REF!</definedName>
    <definedName name="ㄹㄹㄹ" hidden="1">#REF!</definedName>
    <definedName name="ㄹㄹㄹㄹ" hidden="1">{"'Firr(선)'!$AS$1:$AY$62","'Firr(사)'!$AS$1:$AY$62","'Firr(회)'!$AS$1:$AY$62","'Firr(선)'!$L$1:$V$62","'Firr(사)'!$L$1:$V$62","'Firr(회)'!$L$1:$V$62"}</definedName>
    <definedName name="ㄹㄹㅈㄷㄹ" localSheetId="0">#REF!</definedName>
    <definedName name="ㄹㄹㅈㄷㄹ">#REF!</definedName>
    <definedName name="ㄹㅇㄴ" localSheetId="0">#REF!</definedName>
    <definedName name="ㄹㅇㄴ">#REF!</definedName>
    <definedName name="ㄹㅇㄴㄹ" localSheetId="0">#REF!</definedName>
    <definedName name="ㄹㅇㄴㄹ">#REF!</definedName>
    <definedName name="ㄹㅇㄶ" localSheetId="0" hidden="1">#REF!</definedName>
    <definedName name="ㄹㅇㄶ" hidden="1">#REF!</definedName>
    <definedName name="ㄹㅇㄹㅇㄴ" hidden="1">{#N/A,"수불부",FALSE,"사급자재수불서";#N/A,"수불부",FALSE,"사급자재수불서"}</definedName>
    <definedName name="ㄹㅇㅍㄹㅇ" localSheetId="0">#REF!</definedName>
    <definedName name="ㄹㅇㅍㄹㅇ">#REF!</definedName>
    <definedName name="ㄹㅇㅎ" localSheetId="0">#REF!</definedName>
    <definedName name="ㄹㅇㅎ">#REF!</definedName>
    <definedName name="ㄹ어미ㅏㄹ" hidden="1">{"'Sheet1'!$D$19","'Sheet1'!$B$22:$E$22"}</definedName>
    <definedName name="ㄹ호" localSheetId="0" hidden="1">#REF!</definedName>
    <definedName name="ㄹ호" hidden="1">#REF!</definedName>
    <definedName name="ㄹ홓ㄹ" localSheetId="0">#REF!</definedName>
    <definedName name="ㄹ홓ㄹ">#REF!</definedName>
    <definedName name="라ㅏ랄" hidden="1">{#N/A,#N/A,FALSE,"상재GS";#N/A,#N/A,FALSE,"상재GM";#N/A,#N/A,FALSE,"건재";#N/A,#N/A,FALSE,"SBR";#N/A,#N/A,FALSE,"부품";#N/A,#N/A,FALSE,"기능자재";#N/A,#N/A,FALSE,"특수"}</definedName>
    <definedName name="램머경" localSheetId="0">#REF!</definedName>
    <definedName name="램머경">#REF!</definedName>
    <definedName name="램머노무" localSheetId="0">#REF!</definedName>
    <definedName name="램머노무">#REF!</definedName>
    <definedName name="램머재료" localSheetId="0">#REF!</definedName>
    <definedName name="램머재료">#REF!</definedName>
    <definedName name="러" hidden="1">{#N/A,#N/A,FALSE,"명세표"}</definedName>
    <definedName name="레미콘무노" localSheetId="0">#REF!</definedName>
    <definedName name="레미콘무노">#REF!</definedName>
    <definedName name="레미콘무재" localSheetId="0">#REF!</definedName>
    <definedName name="레미콘무재">#REF!</definedName>
    <definedName name="레미콘소노" localSheetId="0">#REF!</definedName>
    <definedName name="레미콘소노">#REF!</definedName>
    <definedName name="레미콘소재" localSheetId="0">#REF!</definedName>
    <definedName name="레미콘소재">#REF!</definedName>
    <definedName name="레미콘철" localSheetId="0">#REF!</definedName>
    <definedName name="레미콘철">#REF!</definedName>
    <definedName name="레미콘철노" localSheetId="0">#REF!</definedName>
    <definedName name="레미콘철노">#REF!</definedName>
    <definedName name="레미콘철재" localSheetId="0">#REF!</definedName>
    <definedName name="레미콘철재">#REF!</definedName>
    <definedName name="류효정" hidden="1">{"'Firr(선)'!$AS$1:$AY$62","'Firr(사)'!$AS$1:$AY$62","'Firr(회)'!$AS$1:$AY$62","'Firr(선)'!$L$1:$V$62","'Firr(사)'!$L$1:$V$62","'Firr(회)'!$L$1:$V$62"}</definedName>
    <definedName name="ㅁ" localSheetId="0">#REF!</definedName>
    <definedName name="ㅁ">#REF!</definedName>
    <definedName name="ㅁ01" localSheetId="0">#REF!</definedName>
    <definedName name="ㅁ01">#REF!</definedName>
    <definedName name="ㅁ1" localSheetId="0">#REF!</definedName>
    <definedName name="ㅁ1">#REF!</definedName>
    <definedName name="ㅁ11" localSheetId="0">#REF!</definedName>
    <definedName name="ㅁ11">#REF!</definedName>
    <definedName name="ㅁ12" localSheetId="0">#REF!</definedName>
    <definedName name="ㅁ12">#REF!</definedName>
    <definedName name="ㅁ1382" localSheetId="0">#REF!</definedName>
    <definedName name="ㅁ1382">#REF!</definedName>
    <definedName name="ㅁ139" localSheetId="0">#REF!</definedName>
    <definedName name="ㅁ139">#REF!</definedName>
    <definedName name="ㅁ2" localSheetId="0">#REF!</definedName>
    <definedName name="ㅁ2">#REF!</definedName>
    <definedName name="ㅁ30" localSheetId="0">#REF!</definedName>
    <definedName name="ㅁ30">#REF!</definedName>
    <definedName name="ㅁ331" localSheetId="0">#REF!</definedName>
    <definedName name="ㅁ331">#REF!</definedName>
    <definedName name="ㅁ52" localSheetId="0">#REF!</definedName>
    <definedName name="ㅁ52">#REF!</definedName>
    <definedName name="ㅁ545" localSheetId="0">#REF!</definedName>
    <definedName name="ㅁ545">#REF!</definedName>
    <definedName name="ㅁ60">[20]직노!#REF!</definedName>
    <definedName name="ㅁ63" localSheetId="0">#REF!</definedName>
    <definedName name="ㅁ63">#REF!</definedName>
    <definedName name="ㅁ636" localSheetId="0">#REF!</definedName>
    <definedName name="ㅁ636">#REF!</definedName>
    <definedName name="ㅁㄱ235" localSheetId="0">#REF!</definedName>
    <definedName name="ㅁㄱ235">#REF!</definedName>
    <definedName name="ㅁㄱ31" localSheetId="0">#REF!</definedName>
    <definedName name="ㅁㄱ31">#REF!</definedName>
    <definedName name="ㅁㄴㅇ" localSheetId="0">#REF!</definedName>
    <definedName name="ㅁㄴㅇ">#REF!</definedName>
    <definedName name="ㅁㄴㅇㄹㄴㄹ" hidden="1">{#N/A,"수불부",FALSE,"사급자재수불서";#N/A,"수불부",FALSE,"사급자재수불서"}</definedName>
    <definedName name="ㅁㄴㅇㄻㄹ" hidden="1">{#N/A,"수불부",FALSE,"사급자재수불서";#N/A,"수불부",FALSE,"사급자재수불서"}</definedName>
    <definedName name="ㅁㄹㅇㄴㅇㄹ" hidden="1">{#N/A,"수불부",FALSE,"사급자재수불서";#N/A,"수불부",FALSE,"사급자재수불서"}</definedName>
    <definedName name="ㅁㄻㅇㄹㄴ" hidden="1">{#N/A,"수불부",FALSE,"사급자재수불서";#N/A,"수불부",FALSE,"사급자재수불서"}</definedName>
    <definedName name="ㅁㅁ" localSheetId="0">#REF!</definedName>
    <definedName name="ㅁㅁ">#REF!</definedName>
    <definedName name="ㅁㅁ158" localSheetId="0">#REF!</definedName>
    <definedName name="ㅁㅁ158">#REF!</definedName>
    <definedName name="ㅁㅁ185" localSheetId="0">#REF!</definedName>
    <definedName name="ㅁㅁ185">#REF!</definedName>
    <definedName name="ㅁㅁㅁ" localSheetId="0" hidden="1">#REF!</definedName>
    <definedName name="ㅁㅁㅁ" hidden="1">#REF!</definedName>
    <definedName name="ㅁㅁㅁㅁㅁㅁ" localSheetId="0" hidden="1">#REF!</definedName>
    <definedName name="ㅁㅁㅁㅁㅁㅁ" hidden="1">#REF!</definedName>
    <definedName name="ㅁㅇㄹㄴㄻ" hidden="1">{"'Sheet1'!$D$19","'Sheet1'!$B$22:$E$22"}</definedName>
    <definedName name="ㅁㅇㄹㄴㅁㅇㄹㄴ" hidden="1">{#N/A,"수불부",FALSE,"사급자재수불서";#N/A,"수불부",FALSE,"사급자재수불서"}</definedName>
    <definedName name="ㅁㅇㄹㄴㅇㄹㄴㅇㄹ" hidden="1">{#N/A,"수불부",FALSE,"사급자재수불서";#N/A,"수불부",FALSE,"사급자재수불서"}</definedName>
    <definedName name="마가목R3">[11]데이타!$E$160</definedName>
    <definedName name="마가목R5">[11]데이타!$E$161</definedName>
    <definedName name="마가목R7">[11]데이타!$E$162</definedName>
    <definedName name="마감선" localSheetId="0">#REF!</definedName>
    <definedName name="마감선">#REF!</definedName>
    <definedName name="마음" localSheetId="0">#REF!,#REF!</definedName>
    <definedName name="마음">#REF!,#REF!</definedName>
    <definedName name="마지막범위" localSheetId="0">INDIRECT("ai"&amp;ROW()&amp;":ai"&amp;COUNTA(#REF!))</definedName>
    <definedName name="마지막범위">INDIRECT("ai"&amp;ROW()&amp;":ai"&amp;COUNTA(#REF!))</definedName>
    <definedName name="마찰각" localSheetId="0">#REF!</definedName>
    <definedName name="마찰각">#REF!</definedName>
    <definedName name="마찰계수" localSheetId="0">#REF!</definedName>
    <definedName name="마찰계수">#REF!</definedName>
    <definedName name="마케담경" localSheetId="0">#REF!</definedName>
    <definedName name="마케담경">#REF!</definedName>
    <definedName name="마케담노무" localSheetId="0">#REF!</definedName>
    <definedName name="마케담노무">#REF!</definedName>
    <definedName name="마케담재료" localSheetId="0">#REF!</definedName>
    <definedName name="마케담재료">#REF!</definedName>
    <definedName name="만득이" hidden="1">{#N/A,#N/A,FALSE,"2~8번"}</definedName>
    <definedName name="말발도리1003">[11]데이타!$E$163</definedName>
    <definedName name="말발도리1204">[11]데이타!$E$164</definedName>
    <definedName name="말발도리1506">[11]데이타!$E$165</definedName>
    <definedName name="매자0804">[11]데이타!$E$166</definedName>
    <definedName name="매자1005">[11]데이타!$E$167</definedName>
    <definedName name="매크로1">[21]!매크로1</definedName>
    <definedName name="매크로2">[21]!매크로2</definedName>
    <definedName name="매화4노무" localSheetId="0">#REF!</definedName>
    <definedName name="매화4노무">#REF!</definedName>
    <definedName name="매화4재료" localSheetId="0">#REF!</definedName>
    <definedName name="매화4재료">#REF!</definedName>
    <definedName name="매화6노무" localSheetId="0">#REF!</definedName>
    <definedName name="매화6노무">#REF!</definedName>
    <definedName name="매화6재료" localSheetId="0">#REF!</definedName>
    <definedName name="매화6재료">#REF!</definedName>
    <definedName name="매화8노무" localSheetId="0">#REF!</definedName>
    <definedName name="매화8노무">#REF!</definedName>
    <definedName name="매화8재료" localSheetId="0">#REF!</definedName>
    <definedName name="매화8재료">#REF!</definedName>
    <definedName name="매화R10">[11]데이타!$E$174</definedName>
    <definedName name="매화R4">[11]데이타!$E$171</definedName>
    <definedName name="매화R6">[11]데이타!$E$172</definedName>
    <definedName name="매화R8">[11]데이타!$E$173</definedName>
    <definedName name="맥문동" localSheetId="0">#REF!</definedName>
    <definedName name="맥문동">#REF!</definedName>
    <definedName name="맨홀펌프장" localSheetId="0">#REF!</definedName>
    <definedName name="맨홀펌프장">#REF!</definedName>
    <definedName name="맨홀펌프장_배관" localSheetId="0">#REF!</definedName>
    <definedName name="맨홀펌프장_배관">#REF!</definedName>
    <definedName name="메1" localSheetId="0">#REF!</definedName>
    <definedName name="메1">#REF!</definedName>
    <definedName name="메타10노무" localSheetId="0">#REF!</definedName>
    <definedName name="메타10노무">#REF!</definedName>
    <definedName name="메타10재료" localSheetId="0">#REF!</definedName>
    <definedName name="메타10재료">#REF!</definedName>
    <definedName name="메타5노무" localSheetId="0">#REF!</definedName>
    <definedName name="메타5노무">#REF!</definedName>
    <definedName name="메타5재료" localSheetId="0">#REF!</definedName>
    <definedName name="메타5재료">#REF!</definedName>
    <definedName name="메타6노무" localSheetId="0">#REF!</definedName>
    <definedName name="메타6노무">#REF!</definedName>
    <definedName name="메타6재료" localSheetId="0">#REF!</definedName>
    <definedName name="메타6재료">#REF!</definedName>
    <definedName name="메타8노무" localSheetId="0">#REF!</definedName>
    <definedName name="메타8노무">#REF!</definedName>
    <definedName name="메타8재료" localSheetId="0">#REF!</definedName>
    <definedName name="메타8재료">#REF!</definedName>
    <definedName name="메타B10">[11]데이타!$E$179</definedName>
    <definedName name="메타B12">[11]데이타!$E$180</definedName>
    <definedName name="메타B15">[11]데이타!$E$181</definedName>
    <definedName name="메타B18">[11]데이타!$E$182</definedName>
    <definedName name="메타B4">[11]데이타!$E$175</definedName>
    <definedName name="메타B5">[11]데이타!$E$176</definedName>
    <definedName name="메타B6">[11]데이타!$E$177</definedName>
    <definedName name="메타B8">[11]데이타!$E$178</definedName>
    <definedName name="면고르기1" localSheetId="0">#REF!</definedName>
    <definedName name="면고르기1">#REF!</definedName>
    <definedName name="면고르기2" localSheetId="0">#REF!</definedName>
    <definedName name="면고르기2">#REF!</definedName>
    <definedName name="면벽높이" localSheetId="0">#REF!</definedName>
    <definedName name="면벽높이">#REF!</definedName>
    <definedName name="면벽두께" localSheetId="0">#REF!</definedName>
    <definedName name="면벽두께">#REF!</definedName>
    <definedName name="명단" hidden="1">{#N/A,"수불부",FALSE,"사급자재수불서";#N/A,"수불부",FALSE,"사급자재수불서"}</definedName>
    <definedName name="명자0604">[11]데이타!$E$183</definedName>
    <definedName name="명자0805">[11]데이타!$E$184</definedName>
    <definedName name="명자1006">[11]데이타!$E$185</definedName>
    <definedName name="명자1208">[11]데이타!$E$186</definedName>
    <definedName name="명칭" localSheetId="0">#REF!</definedName>
    <definedName name="명칭">#REF!</definedName>
    <definedName name="모" localSheetId="0">#REF!</definedName>
    <definedName name="모">#REF!</definedName>
    <definedName name="모감주R10">[11]데이타!$E$190</definedName>
    <definedName name="모감주R4">[11]데이타!$E$187</definedName>
    <definedName name="모감주R6">[11]데이타!$E$188</definedName>
    <definedName name="모감주R8">[11]데이타!$E$189</definedName>
    <definedName name="모감주나무H3.0xR10" localSheetId="0">#REF!</definedName>
    <definedName name="모감주나무H3.0xR10">#REF!</definedName>
    <definedName name="모과2005">[11]데이타!$E$191</definedName>
    <definedName name="모과2507">[11]데이타!$E$192</definedName>
    <definedName name="모과R10">[11]데이타!$E$195</definedName>
    <definedName name="모과R12">[11]데이타!$E$196</definedName>
    <definedName name="모과R15">[11]데이타!$E$197</definedName>
    <definedName name="모과R20">[11]데이타!$E$198</definedName>
    <definedName name="모과R25">[11]데이타!$E$199</definedName>
    <definedName name="모과R5">[11]데이타!$E$193</definedName>
    <definedName name="모과R8">[11]데이타!$E$194</definedName>
    <definedName name="모과나무" localSheetId="0">#REF!</definedName>
    <definedName name="모과나무">#REF!</definedName>
    <definedName name="모과나무H2.5" localSheetId="0">#REF!</definedName>
    <definedName name="모과나무H2.5">#REF!</definedName>
    <definedName name="모과나무H3.5" localSheetId="0">#REF!</definedName>
    <definedName name="모과나무H3.5">#REF!</definedName>
    <definedName name="모란5가지">[11]데이타!$E$200</definedName>
    <definedName name="모란6가지">[11]데이타!$E$201</definedName>
    <definedName name="모래노" localSheetId="0">#REF!</definedName>
    <definedName name="모래노">#REF!</definedName>
    <definedName name="모래막이노" localSheetId="0">#REF!</definedName>
    <definedName name="모래막이노">#REF!</definedName>
    <definedName name="모래막이재" localSheetId="0">#REF!</definedName>
    <definedName name="모래막이재">#REF!</definedName>
    <definedName name="모래사장노" localSheetId="0">#REF!</definedName>
    <definedName name="모래사장노">#REF!</definedName>
    <definedName name="모래사장재" localSheetId="0">#REF!</definedName>
    <definedName name="모래사장재">#REF!</definedName>
    <definedName name="모래재" localSheetId="0">#REF!</definedName>
    <definedName name="모래재">#REF!</definedName>
    <definedName name="모래필터층경비" localSheetId="0">#REF!</definedName>
    <definedName name="모래필터층경비">#REF!</definedName>
    <definedName name="모래필터층노무비" localSheetId="0">#REF!</definedName>
    <definedName name="모래필터층노무비">#REF!</definedName>
    <definedName name="모래필터층재료비" localSheetId="0">#REF!</definedName>
    <definedName name="모래필터층재료비">#REF!</definedName>
    <definedName name="모터경" localSheetId="0">#REF!</definedName>
    <definedName name="모터경">#REF!</definedName>
    <definedName name="모터노무비" localSheetId="0">#REF!</definedName>
    <definedName name="모터노무비">#REF!</definedName>
    <definedName name="모터재료" localSheetId="0">#REF!</definedName>
    <definedName name="모터재료">#REF!</definedName>
    <definedName name="목" localSheetId="0">#REF!</definedName>
    <definedName name="목">#REF!</definedName>
    <definedName name="목________도" localSheetId="0">#REF!</definedName>
    <definedName name="목________도">#REF!</definedName>
    <definedName name="목__조_각_공" localSheetId="0">#REF!</definedName>
    <definedName name="목__조_각_공">#REF!</definedName>
    <definedName name="목도">[22]단위단가!$B$11</definedName>
    <definedName name="목도001" localSheetId="0">#REF!</definedName>
    <definedName name="목도001">#REF!</definedName>
    <definedName name="목도002" localSheetId="0">#REF!</definedName>
    <definedName name="목도002">#REF!</definedName>
    <definedName name="목도011" localSheetId="0">#REF!</definedName>
    <definedName name="목도011">#REF!</definedName>
    <definedName name="목도982" localSheetId="0">#REF!</definedName>
    <definedName name="목도982">#REF!</definedName>
    <definedName name="목도991" localSheetId="0">#REF!</definedName>
    <definedName name="목도991">#REF!</definedName>
    <definedName name="목도992" localSheetId="0">#REF!</definedName>
    <definedName name="목도992">#REF!</definedName>
    <definedName name="목도공">[12]기본단가표!$L$17</definedName>
    <definedName name="목련R10">[11]데이타!$E$206</definedName>
    <definedName name="목련R12">[11]데이타!$E$207</definedName>
    <definedName name="목련R15">[11]데이타!$E$208</definedName>
    <definedName name="목련R20">[11]데이타!$E$209</definedName>
    <definedName name="목련R4">[11]데이타!$E$202</definedName>
    <definedName name="목련R5">[11]데이타!$E$203</definedName>
    <definedName name="목련R6">[11]데이타!$E$204</definedName>
    <definedName name="목련R8">[11]데이타!$E$205</definedName>
    <definedName name="목록" localSheetId="0">#REF!</definedName>
    <definedName name="목록">#REF!</definedName>
    <definedName name="목백합" localSheetId="0">#REF!</definedName>
    <definedName name="목백합">#REF!</definedName>
    <definedName name="목서1506">[11]데이타!$E$213</definedName>
    <definedName name="목서2012">[11]데이타!$E$214</definedName>
    <definedName name="목서2515">[11]데이타!$E$215</definedName>
    <definedName name="목수국1006">[11]데이타!$E$210</definedName>
    <definedName name="목수국1208">[11]데이타!$E$211</definedName>
    <definedName name="목수국1510">[11]데이타!$E$212</definedName>
    <definedName name="목재가공" localSheetId="0">#REF!</definedName>
    <definedName name="목재가공">#REF!</definedName>
    <definedName name="목재동바리1" localSheetId="0">#REF!</definedName>
    <definedName name="목재동바리1">#REF!</definedName>
    <definedName name="목재동바리2" localSheetId="0">#REF!</definedName>
    <definedName name="목재동바리2">#REF!</definedName>
    <definedName name="목조각공001" localSheetId="0">#REF!</definedName>
    <definedName name="목조각공001">#REF!</definedName>
    <definedName name="목조각공002" localSheetId="0">#REF!</definedName>
    <definedName name="목조각공002">#REF!</definedName>
    <definedName name="목조각공011" localSheetId="0">#REF!</definedName>
    <definedName name="목조각공011">#REF!</definedName>
    <definedName name="목조각공982" localSheetId="0">#REF!</definedName>
    <definedName name="목조각공982">#REF!</definedName>
    <definedName name="목조각공991" localSheetId="0">#REF!</definedName>
    <definedName name="목조각공991">#REF!</definedName>
    <definedName name="목조각공992" localSheetId="0">#REF!</definedName>
    <definedName name="목조각공992">#REF!</definedName>
    <definedName name="목차" hidden="1">{#N/A,#N/A,FALSE,"CCTV"}</definedName>
    <definedName name="몰탈노" localSheetId="0">#REF!</definedName>
    <definedName name="몰탈노">#REF!</definedName>
    <definedName name="몰탈재" localSheetId="0">#REF!</definedName>
    <definedName name="몰탈재">#REF!</definedName>
    <definedName name="무궁화" localSheetId="0">#REF!</definedName>
    <definedName name="무궁화">#REF!</definedName>
    <definedName name="무궁화1003">[11]데이타!$E$216</definedName>
    <definedName name="무궁화1203">[11]데이타!$E$217</definedName>
    <definedName name="무궁화1504">[11]데이타!$E$218</definedName>
    <definedName name="무궁화1805">[11]데이타!$E$219</definedName>
    <definedName name="무궁화2006">[11]데이타!$E$220</definedName>
    <definedName name="무근" localSheetId="0">#REF!</definedName>
    <definedName name="무근">#REF!</definedName>
    <definedName name="무기질노" localSheetId="0">#REF!</definedName>
    <definedName name="무기질노">#REF!</definedName>
    <definedName name="무기질재" localSheetId="0">#REF!</definedName>
    <definedName name="무기질재">#REF!</definedName>
    <definedName name="무선안테나" localSheetId="0">#REF!</definedName>
    <definedName name="무선안테나">#REF!</definedName>
    <definedName name="무선안테나공" localSheetId="0">#REF!</definedName>
    <definedName name="무선안테나공">#REF!</definedName>
    <definedName name="무선안테나공001" localSheetId="0">#REF!</definedName>
    <definedName name="무선안테나공001">#REF!</definedName>
    <definedName name="무선안테나공002" localSheetId="0">#REF!</definedName>
    <definedName name="무선안테나공002">#REF!</definedName>
    <definedName name="무선안테나공011" localSheetId="0">#REF!</definedName>
    <definedName name="무선안테나공011">#REF!</definedName>
    <definedName name="무선안테나공982" localSheetId="0">#REF!</definedName>
    <definedName name="무선안테나공982">#REF!</definedName>
    <definedName name="무선안테나공991" localSheetId="0">#REF!</definedName>
    <definedName name="무선안테나공991">#REF!</definedName>
    <definedName name="무선안테나공992" localSheetId="0">#REF!</definedName>
    <definedName name="무선안테나공992">#REF!</definedName>
    <definedName name="무수축몰탈" localSheetId="0">#REF!</definedName>
    <definedName name="무수축몰탈">#REF!</definedName>
    <definedName name="무수축콘크리트" localSheetId="0">#REF!</definedName>
    <definedName name="무수축콘크리트">#REF!</definedName>
    <definedName name="문서의_처음" localSheetId="0">#REF!</definedName>
    <definedName name="문서의_처음">#REF!</definedName>
    <definedName name="문진식" hidden="1">{"'Firr(선)'!$AS$1:$AY$62","'Firr(사)'!$AS$1:$AY$62","'Firr(회)'!$AS$1:$AY$62","'Firr(선)'!$L$1:$V$62","'Firr(사)'!$L$1:$V$62","'Firr(회)'!$L$1:$V$62"}</definedName>
    <definedName name="물" localSheetId="0">#REF!</definedName>
    <definedName name="물">#REF!</definedName>
    <definedName name="물가자료" localSheetId="0">#REF!</definedName>
    <definedName name="물가자료">#REF!</definedName>
    <definedName name="물가지수" localSheetId="0">#REF!</definedName>
    <definedName name="물가지수">#REF!</definedName>
    <definedName name="물경" localSheetId="0">#REF!</definedName>
    <definedName name="물경">#REF!</definedName>
    <definedName name="물노무" localSheetId="0">#REF!</definedName>
    <definedName name="물노무">#REF!</definedName>
    <definedName name="물재료" localSheetId="0">#REF!</definedName>
    <definedName name="물재료">#REF!</definedName>
    <definedName name="물푸레R5">[11]데이타!$E$221</definedName>
    <definedName name="물푸레R6">[11]데이타!$E$222</definedName>
    <definedName name="물푸레R8">[11]데이타!$E$223</definedName>
    <definedName name="뮤" localSheetId="0">#REF!</definedName>
    <definedName name="뮤">#REF!</definedName>
    <definedName name="뮤2" localSheetId="0">#REF!</definedName>
    <definedName name="뮤2">#REF!</definedName>
    <definedName name="미___장___공" localSheetId="0">#REF!</definedName>
    <definedName name="미___장___공">#REF!</definedName>
    <definedName name="미_장_공" localSheetId="0">#REF!</definedName>
    <definedName name="미_장_공">#REF!</definedName>
    <definedName name="미상주" hidden="1">{#N/A,#N/A,FALSE,"지침";#N/A,#N/A,FALSE,"환경분석";#N/A,#N/A,FALSE,"Sheet16"}</definedName>
    <definedName name="미선0804">[11]데이타!$E$224</definedName>
    <definedName name="미선1206">[11]데이타!$E$225</definedName>
    <definedName name="미송원목" localSheetId="0">#REF!</definedName>
    <definedName name="미송원목">#REF!</definedName>
    <definedName name="미장공" localSheetId="0">#REF!</definedName>
    <definedName name="미장공">#REF!</definedName>
    <definedName name="미장공001" localSheetId="0">#REF!</definedName>
    <definedName name="미장공001">#REF!</definedName>
    <definedName name="미장공002" localSheetId="0">#REF!</definedName>
    <definedName name="미장공002">#REF!</definedName>
    <definedName name="미장공011" localSheetId="0">#REF!</definedName>
    <definedName name="미장공011">#REF!</definedName>
    <definedName name="미장공982" localSheetId="0">#REF!</definedName>
    <definedName name="미장공982">#REF!</definedName>
    <definedName name="미장공991" localSheetId="0">#REF!</definedName>
    <definedName name="미장공991">#REF!</definedName>
    <definedName name="미장공992" localSheetId="0">#REF!</definedName>
    <definedName name="미장공992">#REF!</definedName>
    <definedName name="ㅂ" localSheetId="0">#REF!</definedName>
    <definedName name="ㅂ">#REF!</definedName>
    <definedName name="ㅂㅂ" localSheetId="0">원가계산!ㅂㅂ</definedName>
    <definedName name="ㅂㅂ">#REF!</definedName>
    <definedName name="ㅂㅂㅂㅂ" hidden="1">{#N/A,#N/A,FALSE,"명세표"}</definedName>
    <definedName name="ㅂㅂㅂㅂㅂㅂㅂ" hidden="1">{#N/A,#N/A,FALSE,"명세표"}</definedName>
    <definedName name="ㅂㅈ" hidden="1">{#N/A,#N/A,TRUE,"1";#N/A,#N/A,TRUE,"2";#N/A,#N/A,TRUE,"3";#N/A,#N/A,TRUE,"4";#N/A,#N/A,TRUE,"5";#N/A,#N/A,TRUE,"6";#N/A,#N/A,TRUE,"7"}</definedName>
    <definedName name="ㅂㅈㄷ" localSheetId="0">#REF!</definedName>
    <definedName name="ㅂㅈㄷ">#REF!</definedName>
    <definedName name="바" localSheetId="0">#REF!</definedName>
    <definedName name="바">#REF!</definedName>
    <definedName name="바보" localSheetId="0">원가계산!바보</definedName>
    <definedName name="바보">원가계산!바보</definedName>
    <definedName name="바이오" localSheetId="0">#REF!</definedName>
    <definedName name="바이오">#REF!</definedName>
    <definedName name="바탕원본표1" localSheetId="0">#REF!</definedName>
    <definedName name="바탕원본표1">#REF!</definedName>
    <definedName name="박병민" localSheetId="0">#REF!</definedName>
    <definedName name="박병민">#REF!</definedName>
    <definedName name="박태기" localSheetId="0">#REF!</definedName>
    <definedName name="박태기">#REF!</definedName>
    <definedName name="박피" localSheetId="0">#REF!</definedName>
    <definedName name="박피">#REF!</definedName>
    <definedName name="반송1012">[11]데이타!$E$148</definedName>
    <definedName name="반송1215">[11]데이타!$E$149</definedName>
    <definedName name="반송1518">[11]데이타!$E$150</definedName>
    <definedName name="반송1520">[11]데이타!$E$151</definedName>
    <definedName name="반송2022">[11]데이타!$E$152</definedName>
    <definedName name="반중력옹벽" localSheetId="0">#REF!</definedName>
    <definedName name="반중력옹벽">#REF!</definedName>
    <definedName name="밤나무10노무" localSheetId="0">#REF!</definedName>
    <definedName name="밤나무10노무">#REF!</definedName>
    <definedName name="밤나무10재료" localSheetId="0">#REF!</definedName>
    <definedName name="밤나무10재료">#REF!</definedName>
    <definedName name="밤나무6노무" localSheetId="0">#REF!</definedName>
    <definedName name="밤나무6노무">#REF!</definedName>
    <definedName name="밤나무6재료" localSheetId="0">#REF!</definedName>
    <definedName name="밤나무6재료">#REF!</definedName>
    <definedName name="밤나무8노무" localSheetId="0">#REF!</definedName>
    <definedName name="밤나무8노무">#REF!</definedName>
    <definedName name="밤나무8재료" localSheetId="0">#REF!</definedName>
    <definedName name="밤나무8재료">#REF!</definedName>
    <definedName name="방" localSheetId="0">#REF!</definedName>
    <definedName name="방">#REF!</definedName>
    <definedName name="방___수___공" localSheetId="0">#REF!</definedName>
    <definedName name="방___수___공">#REF!</definedName>
    <definedName name="방류펌프" localSheetId="0">#REF!</definedName>
    <definedName name="방류펌프">#REF!</definedName>
    <definedName name="방방호벽" localSheetId="0">#REF!</definedName>
    <definedName name="방방호벽">#REF!</definedName>
    <definedName name="방송공량" localSheetId="0">#REF!</definedName>
    <definedName name="방송공량">#REF!</definedName>
    <definedName name="방송설비" localSheetId="0">#REF!</definedName>
    <definedName name="방송설비">#REF!</definedName>
    <definedName name="방수1" localSheetId="0">#REF!</definedName>
    <definedName name="방수1">#REF!</definedName>
    <definedName name="방수2" localSheetId="0">#REF!</definedName>
    <definedName name="방수2">#REF!</definedName>
    <definedName name="방수공">[12]기본단가표!$L$24</definedName>
    <definedName name="방수공001" localSheetId="0">#REF!</definedName>
    <definedName name="방수공001">#REF!</definedName>
    <definedName name="방수공002" localSheetId="0">#REF!</definedName>
    <definedName name="방수공002">#REF!</definedName>
    <definedName name="방수공011" localSheetId="0">#REF!</definedName>
    <definedName name="방수공011">#REF!</definedName>
    <definedName name="방수공982" localSheetId="0">#REF!</definedName>
    <definedName name="방수공982">#REF!</definedName>
    <definedName name="방수공991" localSheetId="0">#REF!</definedName>
    <definedName name="방수공991">#REF!</definedName>
    <definedName name="방수공992" localSheetId="0">#REF!</definedName>
    <definedName name="방수공992">#REF!</definedName>
    <definedName name="방음벽" localSheetId="0">#REF!</definedName>
    <definedName name="방음벽">#REF!</definedName>
    <definedName name="방철" localSheetId="0">#REF!</definedName>
    <definedName name="방철">#REF!</definedName>
    <definedName name="방콘2402" localSheetId="0">#REF!</definedName>
    <definedName name="방콘2402">#REF!</definedName>
    <definedName name="방합3회1" localSheetId="0">#REF!</definedName>
    <definedName name="방합3회1">#REF!</definedName>
    <definedName name="방합3회2" localSheetId="0">#REF!</definedName>
    <definedName name="방합3회2">#REF!</definedName>
    <definedName name="방호벽" localSheetId="0">#REF!</definedName>
    <definedName name="방호벽">#REF!</definedName>
    <definedName name="방호벽1" localSheetId="0">#REF!</definedName>
    <definedName name="방호벽1">#REF!</definedName>
    <definedName name="방호벽2" localSheetId="0">#REF!</definedName>
    <definedName name="방호벽2">#REF!</definedName>
    <definedName name="방호벽철근" localSheetId="0">#REF!</definedName>
    <definedName name="방호벽철근">#REF!</definedName>
    <definedName name="배___관___공" localSheetId="0">#REF!</definedName>
    <definedName name="배___관___공">#REF!</definedName>
    <definedName name="배_전__전_공" localSheetId="0">#REF!</definedName>
    <definedName name="배_전__전_공">#REF!</definedName>
    <definedName name="배관공">[13]기본단가표!$K$8</definedName>
    <definedName name="배관공001" localSheetId="0">#REF!</definedName>
    <definedName name="배관공001">#REF!</definedName>
    <definedName name="배관공002" localSheetId="0">#REF!</definedName>
    <definedName name="배관공002">#REF!</definedName>
    <definedName name="배관공011" localSheetId="0">#REF!</definedName>
    <definedName name="배관공011">#REF!</definedName>
    <definedName name="배관공982" localSheetId="0">#REF!</definedName>
    <definedName name="배관공982">#REF!</definedName>
    <definedName name="배관공991" localSheetId="0">#REF!</definedName>
    <definedName name="배관공991">#REF!</definedName>
    <definedName name="배관공992" localSheetId="0">#REF!</definedName>
    <definedName name="배관공992">#REF!</definedName>
    <definedName name="배기덕트공사" hidden="1">{#N/A,#N/A,FALSE,"CCTV"}</definedName>
    <definedName name="배롱나무" localSheetId="0">#REF!</definedName>
    <definedName name="배롱나무">#REF!</definedName>
    <definedName name="배롱나무H2.5xR7" localSheetId="0">#REF!</definedName>
    <definedName name="배롱나무H2.5xR7">#REF!</definedName>
    <definedName name="배롱나무H3.5xR20" localSheetId="0">#REF!</definedName>
    <definedName name="배롱나무H3.5xR20">#REF!</definedName>
    <definedName name="배수공및터널공사" localSheetId="0">#REF!</definedName>
    <definedName name="배수공및터널공사">#REF!</definedName>
    <definedName name="배전반" localSheetId="0">#REF!</definedName>
    <definedName name="배전반">#REF!</definedName>
    <definedName name="배전반1" localSheetId="0">#REF!</definedName>
    <definedName name="배전반1">#REF!</definedName>
    <definedName name="배전전공" localSheetId="0">#REF!</definedName>
    <definedName name="배전전공">#REF!</definedName>
    <definedName name="배전전공001" localSheetId="0">#REF!</definedName>
    <definedName name="배전전공001">#REF!</definedName>
    <definedName name="배전전공002" localSheetId="0">#REF!</definedName>
    <definedName name="배전전공002">#REF!</definedName>
    <definedName name="배전전공011" localSheetId="0">#REF!</definedName>
    <definedName name="배전전공011">#REF!</definedName>
    <definedName name="배전전공982" localSheetId="0">#REF!</definedName>
    <definedName name="배전전공982">#REF!</definedName>
    <definedName name="배전전공991" localSheetId="0">#REF!</definedName>
    <definedName name="배전전공991">#REF!</definedName>
    <definedName name="배전전공992" localSheetId="0">#REF!</definedName>
    <definedName name="배전전공992">#REF!</definedName>
    <definedName name="배전활선전공" localSheetId="0">#REF!</definedName>
    <definedName name="배전활선전공">#REF!</definedName>
    <definedName name="배전활선전공001" localSheetId="0">#REF!</definedName>
    <definedName name="배전활선전공001">#REF!</definedName>
    <definedName name="배전활선전공002" localSheetId="0">#REF!</definedName>
    <definedName name="배전활선전공002">#REF!</definedName>
    <definedName name="배전활선전공011" localSheetId="0">#REF!</definedName>
    <definedName name="배전활선전공011">#REF!</definedName>
    <definedName name="배전활선전공982" localSheetId="0">#REF!</definedName>
    <definedName name="배전활선전공982">#REF!</definedName>
    <definedName name="배전활선전공991" localSheetId="0">#REF!</definedName>
    <definedName name="배전활선전공991">#REF!</definedName>
    <definedName name="배전활선전공992" localSheetId="0">#REF!</definedName>
    <definedName name="배전활선전공992">#REF!</definedName>
    <definedName name="배토판19ton">"Picture 11"</definedName>
    <definedName name="배토판32ton">"Picture 10"</definedName>
    <definedName name="백철쭉H0.3" localSheetId="0">#REF!</definedName>
    <definedName name="백철쭉H0.3">#REF!</definedName>
    <definedName name="백호2경" localSheetId="0">#REF!</definedName>
    <definedName name="백호2경">#REF!</definedName>
    <definedName name="백호2노무" localSheetId="0">#REF!</definedName>
    <definedName name="백호2노무">#REF!</definedName>
    <definedName name="백호2재료" localSheetId="0">#REF!</definedName>
    <definedName name="백호2재료">#REF!</definedName>
    <definedName name="백호7경" localSheetId="0">#REF!</definedName>
    <definedName name="백호7경">#REF!</definedName>
    <definedName name="백호7노무" localSheetId="0">#REF!</definedName>
    <definedName name="백호7노무">#REF!</definedName>
    <definedName name="백호7재료" localSheetId="0">#REF!</definedName>
    <definedName name="백호7재료">#REF!</definedName>
    <definedName name="번호" localSheetId="0">#REF!</definedName>
    <definedName name="번호">#REF!</definedName>
    <definedName name="벌___목___부" localSheetId="0">#REF!</definedName>
    <definedName name="벌___목___부">#REF!</definedName>
    <definedName name="벌목공011" localSheetId="0">#REF!</definedName>
    <definedName name="벌목공011">#REF!</definedName>
    <definedName name="벌목부001" localSheetId="0">#REF!</definedName>
    <definedName name="벌목부001">#REF!</definedName>
    <definedName name="벌목부002" localSheetId="0">#REF!</definedName>
    <definedName name="벌목부002">#REF!</definedName>
    <definedName name="벌목부982" localSheetId="0">#REF!</definedName>
    <definedName name="벌목부982">#REF!</definedName>
    <definedName name="벌목부991" localSheetId="0">#REF!</definedName>
    <definedName name="벌목부991">#REF!</definedName>
    <definedName name="벌목부992" localSheetId="0">#REF!</definedName>
    <definedName name="벌목부992">#REF!</definedName>
    <definedName name="범" hidden="1">{#N/A,#N/A,FALSE,"명세표"}</definedName>
    <definedName name="범위" localSheetId="0">INDIRECT("ai"&amp;ROW()&amp;":ai"&amp;MIN(IF(ISNUMBER(FIND(#REF!+1,#REF!)),ROW(#REF!)-1,"")))</definedName>
    <definedName name="범위">INDIRECT("ai"&amp;ROW()&amp;":ai"&amp;MIN(IF(ISNUMBER(FIND(#REF!+1,#REF!)),ROW(#REF!)-1,"")))</definedName>
    <definedName name="법인" localSheetId="0">#REF!</definedName>
    <definedName name="법인">#REF!</definedName>
    <definedName name="벽_돌__블_럭__제_작_공" localSheetId="0">#REF!</definedName>
    <definedName name="벽_돌__블_럭__제_작_공">#REF!</definedName>
    <definedName name="벽높이" localSheetId="0">#REF!</definedName>
    <definedName name="벽높이">#REF!</definedName>
    <definedName name="벽돌_블럭_제작공" localSheetId="0">#REF!</definedName>
    <definedName name="벽돌_블럭_제작공">#REF!</definedName>
    <definedName name="벽돌_블럭_제작공011" localSheetId="0">#REF!</definedName>
    <definedName name="벽돌_블럭_제작공011">#REF!</definedName>
    <definedName name="벽돌_블록_제작공001" localSheetId="0">#REF!</definedName>
    <definedName name="벽돌_블록_제작공001">#REF!</definedName>
    <definedName name="벽돌_블록_제작공002" localSheetId="0">#REF!</definedName>
    <definedName name="벽돌_블록_제작공002">#REF!</definedName>
    <definedName name="벽돌_블록_제작공982" localSheetId="0">#REF!</definedName>
    <definedName name="벽돌_블록_제작공982">#REF!</definedName>
    <definedName name="벽돌_블록_제작공991" localSheetId="0">#REF!</definedName>
    <definedName name="벽돌_블록_제작공991">#REF!</definedName>
    <definedName name="벽돌_블록_제작공992" localSheetId="0">#REF!</definedName>
    <definedName name="벽돌_블록_제작공992">#REF!</definedName>
    <definedName name="벽체" localSheetId="0">#REF!</definedName>
    <definedName name="벽체">#REF!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압기1" localSheetId="0">#REF!</definedName>
    <definedName name="변압기1">#REF!</definedName>
    <definedName name="변전전공001" localSheetId="0">#REF!</definedName>
    <definedName name="변전전공001">#REF!</definedName>
    <definedName name="변전전공002" localSheetId="0">#REF!</definedName>
    <definedName name="변전전공002">#REF!</definedName>
    <definedName name="변전전공011" localSheetId="0">#REF!</definedName>
    <definedName name="변전전공011">#REF!</definedName>
    <definedName name="변전전공982" localSheetId="0">#REF!</definedName>
    <definedName name="변전전공982">#REF!</definedName>
    <definedName name="변전전공991" localSheetId="0">#REF!</definedName>
    <definedName name="변전전공991">#REF!</definedName>
    <definedName name="변전전공992" localSheetId="0">#REF!</definedName>
    <definedName name="변전전공992">#REF!</definedName>
    <definedName name="보___안___공" localSheetId="0">#REF!</definedName>
    <definedName name="보___안___공">#REF!</definedName>
    <definedName name="보___온___공" localSheetId="0">#REF!</definedName>
    <definedName name="보___온___공">#REF!</definedName>
    <definedName name="보_일_러__공" localSheetId="0">#REF!</definedName>
    <definedName name="보_일_러__공">#REF!</definedName>
    <definedName name="보_통__선_원" localSheetId="0">#REF!</definedName>
    <definedName name="보_통__선_원">#REF!</definedName>
    <definedName name="보_통__인_부" localSheetId="0">#REF!</definedName>
    <definedName name="보_통__인_부">#REF!</definedName>
    <definedName name="보도노" localSheetId="0">#REF!</definedName>
    <definedName name="보도노">#REF!</definedName>
    <definedName name="보도재" localSheetId="0">#REF!</definedName>
    <definedName name="보도재">#REF!</definedName>
    <definedName name="보링공_지질조사" localSheetId="0">#REF!</definedName>
    <definedName name="보링공_지질조사">#REF!</definedName>
    <definedName name="보링공_지질조사001" localSheetId="0">#REF!</definedName>
    <definedName name="보링공_지질조사001">#REF!</definedName>
    <definedName name="보링공_지질조사002" localSheetId="0">#REF!</definedName>
    <definedName name="보링공_지질조사002">#REF!</definedName>
    <definedName name="보링공_지질조사011" localSheetId="0">#REF!</definedName>
    <definedName name="보링공_지질조사011">#REF!</definedName>
    <definedName name="보링공_지질조사982" localSheetId="0">#REF!</definedName>
    <definedName name="보링공_지질조사982">#REF!</definedName>
    <definedName name="보링공_지질조사991" localSheetId="0">#REF!</definedName>
    <definedName name="보링공_지질조사991">#REF!</definedName>
    <definedName name="보링공_지질조사992" localSheetId="0">#REF!</definedName>
    <definedName name="보링공_지질조사992">#REF!</definedName>
    <definedName name="보습제" localSheetId="0">#REF!</definedName>
    <definedName name="보습제">#REF!</definedName>
    <definedName name="보안공001" localSheetId="0">#REF!</definedName>
    <definedName name="보안공001">#REF!</definedName>
    <definedName name="보안공002" localSheetId="0">#REF!</definedName>
    <definedName name="보안공002">#REF!</definedName>
    <definedName name="보안공011" localSheetId="0">#REF!</definedName>
    <definedName name="보안공011">#REF!</definedName>
    <definedName name="보안공982" localSheetId="0">#REF!</definedName>
    <definedName name="보안공982">#REF!</definedName>
    <definedName name="보안공991" localSheetId="0">#REF!</definedName>
    <definedName name="보안공991">#REF!</definedName>
    <definedName name="보안공992" localSheetId="0">#REF!</definedName>
    <definedName name="보안공992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공001" localSheetId="0">#REF!</definedName>
    <definedName name="보온공001">#REF!</definedName>
    <definedName name="보온공002" localSheetId="0">#REF!</definedName>
    <definedName name="보온공002">#REF!</definedName>
    <definedName name="보온공011" localSheetId="0">#REF!</definedName>
    <definedName name="보온공011">#REF!</definedName>
    <definedName name="보온공982" localSheetId="0">#REF!</definedName>
    <definedName name="보온공982">#REF!</definedName>
    <definedName name="보온공991" localSheetId="0">#REF!</definedName>
    <definedName name="보온공991">#REF!</definedName>
    <definedName name="보온공992" localSheetId="0">#REF!</definedName>
    <definedName name="보온공992">#REF!</definedName>
    <definedName name="보완자료복사" localSheetId="0">#REF!</definedName>
    <definedName name="보완자료복사">#REF!</definedName>
    <definedName name="보일러공001" localSheetId="0">#REF!</definedName>
    <definedName name="보일러공001">#REF!</definedName>
    <definedName name="보일러공002" localSheetId="0">#REF!</definedName>
    <definedName name="보일러공002">#REF!</definedName>
    <definedName name="보일러공011" localSheetId="0">#REF!</definedName>
    <definedName name="보일러공011">#REF!</definedName>
    <definedName name="보일러공982" localSheetId="0">#REF!</definedName>
    <definedName name="보일러공982">#REF!</definedName>
    <definedName name="보일러공991" localSheetId="0">#REF!</definedName>
    <definedName name="보일러공991">#REF!</definedName>
    <definedName name="보일러공992" localSheetId="0">#REF!</definedName>
    <definedName name="보일러공992">#REF!</definedName>
    <definedName name="보조" localSheetId="0">#REF!</definedName>
    <definedName name="보조">#REF!</definedName>
    <definedName name="보조1" localSheetId="0">#REF!</definedName>
    <definedName name="보조1">#REF!</definedName>
    <definedName name="보조2" localSheetId="0">#REF!</definedName>
    <definedName name="보조2">#REF!</definedName>
    <definedName name="보조기층" localSheetId="0">#REF!</definedName>
    <definedName name="보조기층">#REF!</definedName>
    <definedName name="보통선원001" localSheetId="0">#REF!</definedName>
    <definedName name="보통선원001">#REF!</definedName>
    <definedName name="보통선원002" localSheetId="0">#REF!</definedName>
    <definedName name="보통선원002">#REF!</definedName>
    <definedName name="보통선원011" localSheetId="0">#REF!</definedName>
    <definedName name="보통선원011">#REF!</definedName>
    <definedName name="보통선원982" localSheetId="0">#REF!</definedName>
    <definedName name="보통선원982">#REF!</definedName>
    <definedName name="보통선원991" localSheetId="0">#REF!</definedName>
    <definedName name="보통선원991">#REF!</definedName>
    <definedName name="보통선원992" localSheetId="0">#REF!</definedName>
    <definedName name="보통선원992">#REF!</definedName>
    <definedName name="보통인부" localSheetId="0">#REF!</definedName>
    <definedName name="보통인부">#REF!</definedName>
    <definedName name="보통인부001" localSheetId="0">#REF!</definedName>
    <definedName name="보통인부001">#REF!</definedName>
    <definedName name="보통인부002" localSheetId="0">#REF!</definedName>
    <definedName name="보통인부002">#REF!</definedName>
    <definedName name="보통인부011" localSheetId="0">#REF!</definedName>
    <definedName name="보통인부011">#REF!</definedName>
    <definedName name="보통인부982" localSheetId="0">#REF!</definedName>
    <definedName name="보통인부982">#REF!</definedName>
    <definedName name="보통인부991" localSheetId="0">#REF!</definedName>
    <definedName name="보통인부991">#REF!</definedName>
    <definedName name="보통인부992" localSheetId="0">#REF!</definedName>
    <definedName name="보통인부992">#REF!</definedName>
    <definedName name="보통인부B10">[11]식재인부!$C$24</definedName>
    <definedName name="보통인부B4이하">[11]식재인부!$C$18</definedName>
    <definedName name="보통인부B5">[11]식재인부!$C$19</definedName>
    <definedName name="보통인부B6">[11]식재인부!$C$20</definedName>
    <definedName name="보통인부B8">[11]식재인부!$C$22</definedName>
    <definedName name="보통인부R10">[11]식재인부!$C$54</definedName>
    <definedName name="보통인부R12">[11]식재인부!$C$56</definedName>
    <definedName name="보통인부R15">[11]식재인부!$C$59</definedName>
    <definedName name="보통인부R4이하">[11]식재인부!$C$48</definedName>
    <definedName name="보통인부R5">[11]식재인부!$C$49</definedName>
    <definedName name="보통인부R6">[11]식재인부!$C$50</definedName>
    <definedName name="보통인부R7">[11]식재인부!$C$51</definedName>
    <definedName name="보통인부R8">[11]식재인부!$C$52</definedName>
    <definedName name="보호블럭_육교용_기초" localSheetId="0">#REF!</definedName>
    <definedName name="보호블럭_육교용_기초">#REF!</definedName>
    <definedName name="보호블럭_육교용_도수로" localSheetId="0">#REF!</definedName>
    <definedName name="보호블럭_육교용_도수로">#REF!</definedName>
    <definedName name="보호블럭_하천용_기초" localSheetId="0">#REF!</definedName>
    <definedName name="보호블럭_하천용_기초">#REF!</definedName>
    <definedName name="보호블럭_하천용_도수로" localSheetId="0">#REF!</definedName>
    <definedName name="보호블럭_하천용_도수로">#REF!</definedName>
    <definedName name="보호블록_육교용_기초" localSheetId="0">#REF!</definedName>
    <definedName name="보호블록_육교용_기초">#REF!</definedName>
    <definedName name="복" localSheetId="0">#REF!</definedName>
    <definedName name="복">#REF!</definedName>
    <definedName name="복토" localSheetId="0">#REF!</definedName>
    <definedName name="복토">#REF!</definedName>
    <definedName name="봄가을" localSheetId="0">#REF!</definedName>
    <definedName name="봄가을">#REF!</definedName>
    <definedName name="부가가치세" localSheetId="0">#REF!</definedName>
    <definedName name="부가가치세">#REF!</definedName>
    <definedName name="부서" localSheetId="0">#REF!</definedName>
    <definedName name="부서">#REF!</definedName>
    <definedName name="부서별현황유첨1" hidden="1">{#N/A,#N/A,FALSE,"상재GS";#N/A,#N/A,FALSE,"상재GM";#N/A,#N/A,FALSE,"건재";#N/A,#N/A,FALSE,"SBR";#N/A,#N/A,FALSE,"부품";#N/A,#N/A,FALSE,"기능자재";#N/A,#N/A,FALSE,"특수"}</definedName>
    <definedName name="부직포노" localSheetId="0">#REF!</definedName>
    <definedName name="부직포노">#REF!</definedName>
    <definedName name="부직포재" localSheetId="0">#REF!</definedName>
    <definedName name="부직포재">#REF!</definedName>
    <definedName name="분수경" localSheetId="0">#REF!</definedName>
    <definedName name="분수경">#REF!</definedName>
    <definedName name="분수노" localSheetId="0">#REF!</definedName>
    <definedName name="분수노">#REF!</definedName>
    <definedName name="분수재" localSheetId="0">#REF!</definedName>
    <definedName name="분수재">#REF!</definedName>
    <definedName name="불도자15경" localSheetId="0">#REF!</definedName>
    <definedName name="불도자15경">#REF!</definedName>
    <definedName name="불도자15노무" localSheetId="0">#REF!</definedName>
    <definedName name="불도자15노무">#REF!</definedName>
    <definedName name="불도자15재료" localSheetId="0">#REF!</definedName>
    <definedName name="불도자15재료">#REF!</definedName>
    <definedName name="브라켓길이1" localSheetId="0">#REF!</definedName>
    <definedName name="브라켓길이1">#REF!</definedName>
    <definedName name="브라켓길이2" localSheetId="0">#REF!</definedName>
    <definedName name="브라켓길이2">#REF!</definedName>
    <definedName name="브라켓높이1" localSheetId="0">#REF!</definedName>
    <definedName name="브라켓높이1">#REF!</definedName>
    <definedName name="브라켓높이2" localSheetId="0">#REF!</definedName>
    <definedName name="브라켓높이2">#REF!</definedName>
    <definedName name="브라켓폭" localSheetId="0">#REF!</definedName>
    <definedName name="브라켓폭">#REF!</definedName>
    <definedName name="브이c" localSheetId="0">#REF!</definedName>
    <definedName name="브이c">#REF!</definedName>
    <definedName name="블라인더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블라인더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블록H" localSheetId="0">#REF!</definedName>
    <definedName name="블록H">#REF!</definedName>
    <definedName name="블록V" localSheetId="0">#REF!</definedName>
    <definedName name="블록V">#REF!</definedName>
    <definedName name="비___계___공" localSheetId="0">#REF!</definedName>
    <definedName name="비___계___공">#REF!</definedName>
    <definedName name="비_계_공" localSheetId="0">#REF!</definedName>
    <definedName name="비_계_공">#REF!</definedName>
    <definedName name="비계" localSheetId="0">#REF!</definedName>
    <definedName name="비계">#REF!</definedName>
    <definedName name="비계1" localSheetId="0">#REF!</definedName>
    <definedName name="비계1">#REF!</definedName>
    <definedName name="비계2" localSheetId="0">#REF!</definedName>
    <definedName name="비계2">#REF!</definedName>
    <definedName name="비계공001" localSheetId="0">#REF!</definedName>
    <definedName name="비계공001">#REF!</definedName>
    <definedName name="비계공002" localSheetId="0">#REF!</definedName>
    <definedName name="비계공002">#REF!</definedName>
    <definedName name="비계공011" localSheetId="0">#REF!</definedName>
    <definedName name="비계공011">#REF!</definedName>
    <definedName name="비계공982" localSheetId="0">#REF!</definedName>
    <definedName name="비계공982">#REF!</definedName>
    <definedName name="비계공991" localSheetId="0">#REF!</definedName>
    <definedName name="비계공991">#REF!</definedName>
    <definedName name="비계공992" localSheetId="0">#REF!</definedName>
    <definedName name="비계공992">#REF!</definedName>
    <definedName name="비교표" localSheetId="0">원가계산!비교표</definedName>
    <definedName name="비교표">원가계산!비교표</definedName>
    <definedName name="비목1" localSheetId="0">#REF!</definedName>
    <definedName name="비목1">#REF!</definedName>
    <definedName name="비목2" localSheetId="0">#REF!</definedName>
    <definedName name="비목2">#REF!</definedName>
    <definedName name="비목3" localSheetId="0">#REF!</definedName>
    <definedName name="비목3">#REF!</definedName>
    <definedName name="비목4" localSheetId="0">#REF!</definedName>
    <definedName name="비목4">#REF!</definedName>
    <definedName name="비비추" localSheetId="0">#REF!</definedName>
    <definedName name="비비추">#REF!</definedName>
    <definedName name="비율" localSheetId="0">#REF!</definedName>
    <definedName name="비율">#REF!</definedName>
    <definedName name="ㅅ" localSheetId="0">#REF!</definedName>
    <definedName name="ㅅ">#REF!</definedName>
    <definedName name="ㅅㄱㄷ" localSheetId="0">#REF!</definedName>
    <definedName name="ㅅㄱㄷ">#REF!</definedName>
    <definedName name="ㅅ겨ㅛㄳ" localSheetId="0">#REF!</definedName>
    <definedName name="ㅅ겨ㅛㄳ">#REF!</definedName>
    <definedName name="ㅅ굗ㅅ" hidden="1">{#N/A,#N/A,FALSE,"명세표"}</definedName>
    <definedName name="ㅅㅇ" hidden="1">{#N/A,#N/A,FALSE,"명세표"}</definedName>
    <definedName name="사급" localSheetId="0">#REF!</definedName>
    <definedName name="사급">#REF!</definedName>
    <definedName name="사급경비계" localSheetId="0">#REF!</definedName>
    <definedName name="사급경비계">#REF!</definedName>
    <definedName name="사급재료비" localSheetId="0">#REF!</definedName>
    <definedName name="사급재료비">#REF!</definedName>
    <definedName name="사급재료비계" localSheetId="0">#REF!</definedName>
    <definedName name="사급재료비계">#REF!</definedName>
    <definedName name="사리도경" localSheetId="0">#REF!</definedName>
    <definedName name="사리도경">#REF!</definedName>
    <definedName name="사리도노무" localSheetId="0">#REF!</definedName>
    <definedName name="사리도노무">#REF!</definedName>
    <definedName name="사리도재료" localSheetId="0">#REF!</definedName>
    <definedName name="사리도재료">#REF!</definedName>
    <definedName name="사석채움" localSheetId="0">#REF!</definedName>
    <definedName name="사석채움">#REF!</definedName>
    <definedName name="사이지" localSheetId="0">#REF!</definedName>
    <definedName name="사이지">#REF!</definedName>
    <definedName name="사인일위" localSheetId="0">#REF!</definedName>
    <definedName name="사인일위">#REF!</definedName>
    <definedName name="사철나무H1.2" localSheetId="0">#REF!</definedName>
    <definedName name="사철나무H1.2">#REF!</definedName>
    <definedName name="사하중1" localSheetId="0">#REF!</definedName>
    <definedName name="사하중1">#REF!</definedName>
    <definedName name="사하중2" localSheetId="0">#REF!</definedName>
    <definedName name="사하중2">#REF!</definedName>
    <definedName name="사하중3" localSheetId="0">#REF!</definedName>
    <definedName name="사하중3">#REF!</definedName>
    <definedName name="사하중4" localSheetId="0">#REF!</definedName>
    <definedName name="사하중4">#REF!</definedName>
    <definedName name="산근" localSheetId="0">#REF!</definedName>
    <definedName name="산근">#REF!</definedName>
    <definedName name="산식" localSheetId="0">IF(#REF!&lt;=1,"2단계",IF(#REF!=":","산식"))</definedName>
    <definedName name="산식">IF(#REF!&lt;=1,"2단계",IF(#REF!=":","산식"))</definedName>
    <definedName name="산철쭉" localSheetId="0">#REF!</definedName>
    <definedName name="산철쭉">#REF!</definedName>
    <definedName name="산출근거">#N/A</definedName>
    <definedName name="산출근거1" localSheetId="0">#REF!</definedName>
    <definedName name="산출근거1">#REF!</definedName>
    <definedName name="산출내역" localSheetId="0">#REF!</definedName>
    <definedName name="산출내역">#REF!</definedName>
    <definedName name="삼노" localSheetId="0">#REF!</definedName>
    <definedName name="삼노">#REF!</definedName>
    <definedName name="삼재" localSheetId="0">#REF!</definedName>
    <definedName name="삼재">#REF!</definedName>
    <definedName name="삼차선슈활하중" localSheetId="0">#REF!</definedName>
    <definedName name="삼차선슈활하중">#REF!</definedName>
    <definedName name="삼척군" localSheetId="0">#REF!</definedName>
    <definedName name="삼척군">#REF!</definedName>
    <definedName name="상" hidden="1">{#N/A,#N/A,FALSE,"지침";#N/A,#N/A,FALSE,"환경분석";#N/A,#N/A,FALSE,"Sheet16"}</definedName>
    <definedName name="상급원자력기술자" localSheetId="0">#REF!</definedName>
    <definedName name="상급원자력기술자">#REF!</definedName>
    <definedName name="상급원자력기술자001" localSheetId="0">#REF!</definedName>
    <definedName name="상급원자력기술자001">#REF!</definedName>
    <definedName name="상급원자력기술자002" localSheetId="0">#REF!</definedName>
    <definedName name="상급원자력기술자002">#REF!</definedName>
    <definedName name="상급원자력기술자011" localSheetId="0">#REF!</definedName>
    <definedName name="상급원자력기술자011">#REF!</definedName>
    <definedName name="상급원자력기술자982" localSheetId="0">#REF!</definedName>
    <definedName name="상급원자력기술자982">#REF!</definedName>
    <definedName name="상급원자력기술자991" localSheetId="0">#REF!</definedName>
    <definedName name="상급원자력기술자991">#REF!</definedName>
    <definedName name="상급원자력기술자992" localSheetId="0">#REF!</definedName>
    <definedName name="상급원자력기술자992">#REF!</definedName>
    <definedName name="상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상부" localSheetId="0">#REF!</definedName>
    <definedName name="상부">#REF!</definedName>
    <definedName name="상부1" localSheetId="0">#REF!</definedName>
    <definedName name="상부1">#REF!</definedName>
    <definedName name="상부2" localSheetId="0">#REF!</definedName>
    <definedName name="상부2">#REF!</definedName>
    <definedName name="상부슬라브" localSheetId="0">#REF!</definedName>
    <definedName name="상부슬라브">#REF!</definedName>
    <definedName name="상주" hidden="1">{#N/A,#N/A,FALSE,"지침";#N/A,#N/A,FALSE,"환경분석";#N/A,#N/A,FALSE,"Sheet16"}</definedName>
    <definedName name="상주감독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상진이" localSheetId="0">#REF!</definedName>
    <definedName name="상진이">#REF!</definedName>
    <definedName name="새" localSheetId="0">#REF!</definedName>
    <definedName name="새">#REF!</definedName>
    <definedName name="새N" localSheetId="0">#REF!</definedName>
    <definedName name="새N">#REF!</definedName>
    <definedName name="새일">{#N/A,#N/A,FALSE,"보고";#N/A,#N/A,FALSE,"유첨"}</definedName>
    <definedName name="색인" localSheetId="0">#REF!</definedName>
    <definedName name="색인">#REF!</definedName>
    <definedName name="생산" localSheetId="0">BlankMacro1</definedName>
    <definedName name="생산">BlankMacro1</definedName>
    <definedName name="생산2" localSheetId="0">BlankMacro1</definedName>
    <definedName name="생산2">BlankMacro1</definedName>
    <definedName name="샷_시_공" localSheetId="0">#REF!</definedName>
    <definedName name="샷_시_공">#REF!</definedName>
    <definedName name="샷시공" localSheetId="0">#REF!</definedName>
    <definedName name="샷시공">#REF!</definedName>
    <definedName name="샷시공001" localSheetId="0">#REF!</definedName>
    <definedName name="샷시공001">#REF!</definedName>
    <definedName name="샷시공002" localSheetId="0">#REF!</definedName>
    <definedName name="샷시공002">#REF!</definedName>
    <definedName name="샷시공011" localSheetId="0">#REF!</definedName>
    <definedName name="샷시공011">#REF!</definedName>
    <definedName name="샷시공982" localSheetId="0">#REF!</definedName>
    <definedName name="샷시공982">#REF!</definedName>
    <definedName name="샷시공991" localSheetId="0">#REF!</definedName>
    <definedName name="샷시공991">#REF!</definedName>
    <definedName name="샷시공992" localSheetId="0">#REF!</definedName>
    <definedName name="샷시공992">#REF!</definedName>
    <definedName name="서류3" hidden="1">{#N/A,"수불부",FALSE,"사급자재수불서";#N/A,"수불부",FALSE,"사급자재수불서"}</definedName>
    <definedName name="서류4" hidden="1">{#N/A,"수불부",FALSE,"사급자재수불서";#N/A,"수불부",FALSE,"사급자재수불서"}</definedName>
    <definedName name="서류5" hidden="1">{#N/A,"수불부",FALSE,"사급자재수불서";#N/A,"수불부",FALSE,"사급자재수불서"}</definedName>
    <definedName name="서양측백H3.0" localSheetId="0">#REF!</definedName>
    <definedName name="서양측백H3.0">#REF!</definedName>
    <definedName name="서카니" localSheetId="0">#REF!</definedName>
    <definedName name="서카니">#REF!</definedName>
    <definedName name="석" hidden="1">{#N/A,#N/A,FALSE,"지침";#N/A,#N/A,FALSE,"환경분석";#N/A,#N/A,FALSE,"Sheet16"}</definedName>
    <definedName name="석__조_각_공" localSheetId="0">#REF!</definedName>
    <definedName name="석__조_각_공">#REF!</definedName>
    <definedName name="석_공" localSheetId="0">#REF!</definedName>
    <definedName name="석_공">#REF!</definedName>
    <definedName name="석공">[12]기본단가표!$L$20</definedName>
    <definedName name="석공001" localSheetId="0">#REF!</definedName>
    <definedName name="석공001">#REF!</definedName>
    <definedName name="석공002" localSheetId="0">#REF!</definedName>
    <definedName name="석공002">#REF!</definedName>
    <definedName name="석공011" localSheetId="0">#REF!</definedName>
    <definedName name="석공011">#REF!</definedName>
    <definedName name="석공982" localSheetId="0">#REF!</definedName>
    <definedName name="석공982">#REF!</definedName>
    <definedName name="석공991" localSheetId="0">#REF!</definedName>
    <definedName name="석공991">#REF!</definedName>
    <definedName name="석공992" localSheetId="0">#REF!</definedName>
    <definedName name="석공992">#REF!</definedName>
    <definedName name="석재타일경" localSheetId="0">#REF!</definedName>
    <definedName name="석재타일경">#REF!</definedName>
    <definedName name="석재타일노" localSheetId="0">#REF!</definedName>
    <definedName name="석재타일노">#REF!</definedName>
    <definedName name="석재타일재" localSheetId="0">#REF!</definedName>
    <definedName name="석재타일재">#REF!</definedName>
    <definedName name="석조각공001" localSheetId="0">#REF!</definedName>
    <definedName name="석조각공001">#REF!</definedName>
    <definedName name="석조각공002" localSheetId="0">#REF!</definedName>
    <definedName name="석조각공002">#REF!</definedName>
    <definedName name="석조각공011" localSheetId="0">#REF!</definedName>
    <definedName name="석조각공011">#REF!</definedName>
    <definedName name="석조각공982" localSheetId="0">#REF!</definedName>
    <definedName name="석조각공982">#REF!</definedName>
    <definedName name="석조각공991" localSheetId="0">#REF!</definedName>
    <definedName name="석조각공991">#REF!</definedName>
    <definedName name="석조각공992" localSheetId="0">#REF!</definedName>
    <definedName name="석조각공992">#REF!</definedName>
    <definedName name="석축수량산출" localSheetId="0">#REF!</definedName>
    <definedName name="석축수량산출">#REF!</definedName>
    <definedName name="석항" hidden="1">{#N/A,#N/A,FALSE,"명세표"}</definedName>
    <definedName name="선________부" localSheetId="0">#REF!</definedName>
    <definedName name="선________부">#REF!</definedName>
    <definedName name="선로신설" localSheetId="0">#REF!</definedName>
    <definedName name="선로신설">#REF!</definedName>
    <definedName name="선로철거" localSheetId="0">#REF!</definedName>
    <definedName name="선로철거">#REF!</definedName>
    <definedName name="선부001" localSheetId="0">#REF!</definedName>
    <definedName name="선부001">#REF!</definedName>
    <definedName name="선부002" localSheetId="0">#REF!</definedName>
    <definedName name="선부002">#REF!</definedName>
    <definedName name="선부011" localSheetId="0">#REF!</definedName>
    <definedName name="선부011">#REF!</definedName>
    <definedName name="선부982" localSheetId="0">#REF!</definedName>
    <definedName name="선부982">#REF!</definedName>
    <definedName name="선부991" localSheetId="0">#REF!</definedName>
    <definedName name="선부991">#REF!</definedName>
    <definedName name="선부992" localSheetId="0">#REF!</definedName>
    <definedName name="선부992">#REF!</definedName>
    <definedName name="설계" localSheetId="0">#REF!</definedName>
    <definedName name="설계">#REF!</definedName>
    <definedName name="설계내역" localSheetId="0">#REF!</definedName>
    <definedName name="설계내역">#REF!</definedName>
    <definedName name="설계서간지" localSheetId="0">#REF!</definedName>
    <definedName name="설계서간지">#REF!</definedName>
    <definedName name="설계서표지" localSheetId="0">#REF!</definedName>
    <definedName name="설계서표지">#REF!</definedName>
    <definedName name="설계설명서" localSheetId="0">#REF!</definedName>
    <definedName name="설계설명서">#REF!</definedName>
    <definedName name="설계설명서2" localSheetId="0" hidden="1">{#N/A,#N/A,FALSE,"전력간선"}</definedName>
    <definedName name="설계설명서2" hidden="1">{#N/A,#N/A,FALSE,"전력간선"}</definedName>
    <definedName name="설계설명서3" localSheetId="0" hidden="1">{#N/A,#N/A,FALSE,"전력간선"}</definedName>
    <definedName name="설계설명서3" hidden="1">{#N/A,#N/A,FALSE,"전력간선"}</definedName>
    <definedName name="설계설명서4" localSheetId="0" hidden="1">{#N/A,#N/A,FALSE,"전력간선"}</definedName>
    <definedName name="설계설명서4" hidden="1">{#N/A,#N/A,FALSE,"전력간선"}</definedName>
    <definedName name="설명판" localSheetId="0">#REF!</definedName>
    <definedName name="설명판">#REF!</definedName>
    <definedName name="설명판1" localSheetId="0">#REF!</definedName>
    <definedName name="설명판1">#REF!</definedName>
    <definedName name="설명판2" localSheetId="0">#REF!</definedName>
    <definedName name="설명판2">#REF!</definedName>
    <definedName name="설비기초일위" localSheetId="0">#REF!</definedName>
    <definedName name="설비기초일위">#REF!</definedName>
    <definedName name="설비물량" localSheetId="0">#REF!</definedName>
    <definedName name="설비물량">#REF!</definedName>
    <definedName name="성___명" localSheetId="0">#REF!</definedName>
    <definedName name="성___명">#REF!</definedName>
    <definedName name="성토" localSheetId="0">#REF!</definedName>
    <definedName name="성토">#REF!</definedName>
    <definedName name="세" localSheetId="0">#REF!</definedName>
    <definedName name="세">#REF!</definedName>
    <definedName name="소" hidden="1">{#N/A,#N/A,FALSE,"명세표"}</definedName>
    <definedName name="소계" localSheetId="0">#REF!</definedName>
    <definedName name="소계">#REF!</definedName>
    <definedName name="소나무" localSheetId="0">#REF!</definedName>
    <definedName name="소나무">#REF!</definedName>
    <definedName name="소나무H2.5" localSheetId="0">#REF!</definedName>
    <definedName name="소나무H2.5">#REF!</definedName>
    <definedName name="소나무H3.0" localSheetId="0">#REF!</definedName>
    <definedName name="소나무H3.0">#REF!</definedName>
    <definedName name="소나무H4.0" localSheetId="0">#REF!</definedName>
    <definedName name="소나무H4.0">#REF!</definedName>
    <definedName name="소나무H5.0" localSheetId="0">#REF!</definedName>
    <definedName name="소나무H5.0">#REF!</definedName>
    <definedName name="소모비" localSheetId="0">#REF!</definedName>
    <definedName name="소모비">#REF!</definedName>
    <definedName name="소방" localSheetId="0">#REF!</definedName>
    <definedName name="소방">#REF!</definedName>
    <definedName name="소일위대가1" localSheetId="0">#REF!</definedName>
    <definedName name="소일위대가1">#REF!</definedName>
    <definedName name="소켓무게">[23]DATE!$G$24:$G$79</definedName>
    <definedName name="소화갑지" hidden="1">{#N/A,#N/A,FALSE,"CCTV"}</definedName>
    <definedName name="속채움1" localSheetId="0">#REF!</definedName>
    <definedName name="속채움1">#REF!</definedName>
    <definedName name="속채움2" localSheetId="0">#REF!</definedName>
    <definedName name="속채움2">#REF!</definedName>
    <definedName name="솔" localSheetId="0">#REF!</definedName>
    <definedName name="솔">#REF!</definedName>
    <definedName name="송_전__전__공" localSheetId="0">#REF!</definedName>
    <definedName name="송_전__전__공">#REF!</definedName>
    <definedName name="송전전공001" localSheetId="0">#REF!</definedName>
    <definedName name="송전전공001">#REF!</definedName>
    <definedName name="송전전공002" localSheetId="0">#REF!</definedName>
    <definedName name="송전전공002">#REF!</definedName>
    <definedName name="송전전공011" localSheetId="0">#REF!</definedName>
    <definedName name="송전전공011">#REF!</definedName>
    <definedName name="송전전공982" localSheetId="0">#REF!</definedName>
    <definedName name="송전전공982">#REF!</definedName>
    <definedName name="송전전공991" localSheetId="0">#REF!</definedName>
    <definedName name="송전전공991">#REF!</definedName>
    <definedName name="송전전공992" localSheetId="0">#REF!</definedName>
    <definedName name="송전전공992">#REF!</definedName>
    <definedName name="송전환선전공011" localSheetId="0">#REF!</definedName>
    <definedName name="송전환선전공011">#REF!</definedName>
    <definedName name="송전활선전공" localSheetId="0">#REF!</definedName>
    <definedName name="송전활선전공">#REF!</definedName>
    <definedName name="송전활선전공001" localSheetId="0">#REF!</definedName>
    <definedName name="송전활선전공001">#REF!</definedName>
    <definedName name="송전활선전공002" localSheetId="0">#REF!</definedName>
    <definedName name="송전활선전공002">#REF!</definedName>
    <definedName name="송전활선전공982" localSheetId="0">#REF!</definedName>
    <definedName name="송전활선전공982">#REF!</definedName>
    <definedName name="송전활선전공991" localSheetId="0">#REF!</definedName>
    <definedName name="송전활선전공991">#REF!</definedName>
    <definedName name="송전활선전공992" localSheetId="0">#REF!</definedName>
    <definedName name="송전활선전공992">#REF!</definedName>
    <definedName name="쇠흙손경비" localSheetId="0">#REF!</definedName>
    <definedName name="쇠흙손경비">#REF!</definedName>
    <definedName name="쇠흙손노무비" localSheetId="0">#REF!</definedName>
    <definedName name="쇠흙손노무비">#REF!</definedName>
    <definedName name="쇠흙손재료비" localSheetId="0">#REF!</definedName>
    <definedName name="쇠흙손재료비">#REF!</definedName>
    <definedName name="쇼트변경" localSheetId="0">#REF!</definedName>
    <definedName name="쇼트변경">#REF!</definedName>
    <definedName name="쇼트변경암" localSheetId="0">#REF!</definedName>
    <definedName name="쇼트변경암">#REF!</definedName>
    <definedName name="쇼ㅕㅑ쇼" localSheetId="0">#REF!</definedName>
    <definedName name="쇼ㅕㅑ쇼">#REF!</definedName>
    <definedName name="쇼ㅕㅛㅅ" localSheetId="0">#REF!</definedName>
    <definedName name="쇼ㅕㅛㅅ">#REF!</definedName>
    <definedName name="숏" localSheetId="0">#REF!</definedName>
    <definedName name="숏">#REF!</definedName>
    <definedName name="수" localSheetId="0" hidden="1">#REF!</definedName>
    <definedName name="수" hidden="1">#REF!</definedName>
    <definedName name="수____종" localSheetId="0">#REF!</definedName>
    <definedName name="수____종">#REF!</definedName>
    <definedName name="수경단가" localSheetId="0">#REF!</definedName>
    <definedName name="수경단가">#REF!</definedName>
    <definedName name="수경단가1" localSheetId="0">#REF!</definedName>
    <definedName name="수경단가1">#REF!</definedName>
    <definedName name="수경일위" localSheetId="0">#REF!</definedName>
    <definedName name="수경일위">#REF!</definedName>
    <definedName name="수급인상호" localSheetId="0">#REF!</definedName>
    <definedName name="수급인상호">#REF!</definedName>
    <definedName name="수급인성명" localSheetId="0">#REF!</definedName>
    <definedName name="수급인성명">#REF!</definedName>
    <definedName name="수급인주소" localSheetId="0">#REF!</definedName>
    <definedName name="수급인주소">#REF!</definedName>
    <definedName name="수량" localSheetId="0">#REF!</definedName>
    <definedName name="수량">#REF!</definedName>
    <definedName name="수량계산" localSheetId="0">#REF!</definedName>
    <definedName name="수량계산">#REF!</definedName>
    <definedName name="수량산출" localSheetId="0">#REF!</definedName>
    <definedName name="수량산출">#REF!</definedName>
    <definedName name="수량집계표" hidden="1">{"'Firr(선)'!$AS$1:$AY$62","'Firr(사)'!$AS$1:$AY$62","'Firr(회)'!$AS$1:$AY$62","'Firr(선)'!$L$1:$V$62","'Firr(사)'!$L$1:$V$62","'Firr(회)'!$L$1:$V$62"}</definedName>
    <definedName name="수량집계표1" hidden="1">{"'Firr(선)'!$AS$1:$AY$62","'Firr(사)'!$AS$1:$AY$62","'Firr(회)'!$AS$1:$AY$62","'Firr(선)'!$L$1:$V$62","'Firr(사)'!$L$1:$V$62","'Firr(회)'!$L$1:$V$62"}</definedName>
    <definedName name="수목" localSheetId="0">#REF!</definedName>
    <definedName name="수목">#REF!</definedName>
    <definedName name="수목공통대가" localSheetId="0">#REF!</definedName>
    <definedName name="수목공통대가">#REF!</definedName>
    <definedName name="수목단가" localSheetId="0">#REF!</definedName>
    <definedName name="수목단가">#REF!</definedName>
    <definedName name="수목일위대가" localSheetId="0">#REF!</definedName>
    <definedName name="수목일위대가">#REF!</definedName>
    <definedName name="수소_및_탄산가스창고" localSheetId="0">#REF!</definedName>
    <definedName name="수소_및_탄산가스창고">#REF!</definedName>
    <definedName name="수수꽃다리" localSheetId="0">#REF!</definedName>
    <definedName name="수수꽃다리">#REF!</definedName>
    <definedName name="수수꽃다리H1.8" localSheetId="0">#REF!</definedName>
    <definedName name="수수꽃다리H1.8">#REF!</definedName>
    <definedName name="수식1" localSheetId="0">#REF!</definedName>
    <definedName name="수식1">#REF!</definedName>
    <definedName name="수식2" localSheetId="0">#REF!</definedName>
    <definedName name="수식2">#REF!</definedName>
    <definedName name="수식3" localSheetId="0">#REF!</definedName>
    <definedName name="수식3">#REF!</definedName>
    <definedName name="수식4" localSheetId="0">#REF!</definedName>
    <definedName name="수식4">#REF!</definedName>
    <definedName name="수신" hidden="1">{#N/A,#N/A,FALSE,"Sheet1"}</definedName>
    <definedName name="수압1" localSheetId="0">#REF!</definedName>
    <definedName name="수압1">#REF!</definedName>
    <definedName name="수압2" localSheetId="0">#REF!</definedName>
    <definedName name="수압2">#REF!</definedName>
    <definedName name="수압3" localSheetId="0">#REF!</definedName>
    <definedName name="수압3">#REF!</definedName>
    <definedName name="수원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수중토사p1" localSheetId="0">#REF!</definedName>
    <definedName name="수중토사p1">#REF!</definedName>
    <definedName name="수직규준틀노무비" localSheetId="0">#REF!</definedName>
    <definedName name="수직규준틀노무비">#REF!</definedName>
    <definedName name="수직규준틀재료비" localSheetId="0">#REF!</definedName>
    <definedName name="수직규준틀재료비">#REF!</definedName>
    <definedName name="수직기준틀노무비" localSheetId="0">#REF!</definedName>
    <definedName name="수직기준틀노무비">#REF!</definedName>
    <definedName name="수직기준틀재료비" localSheetId="0">#REF!</definedName>
    <definedName name="수직기준틀재료비">#REF!</definedName>
    <definedName name="수축줄눈경비" localSheetId="0">#REF!</definedName>
    <definedName name="수축줄눈경비">#REF!</definedName>
    <definedName name="수축줄눈노무비" localSheetId="0">#REF!</definedName>
    <definedName name="수축줄눈노무비">#REF!</definedName>
    <definedName name="수축줄눈재료비" localSheetId="0">#REF!</definedName>
    <definedName name="수축줄눈재료비">#REF!</definedName>
    <definedName name="수토1" localSheetId="0">#REF!</definedName>
    <definedName name="수토1">#REF!</definedName>
    <definedName name="수평규준틀노무비" localSheetId="0">#REF!</definedName>
    <definedName name="수평규준틀노무비">#REF!</definedName>
    <definedName name="수평규준틀재료비" localSheetId="0">#REF!</definedName>
    <definedName name="수평규준틀재료비">#REF!</definedName>
    <definedName name="수평연결재" localSheetId="0">#REF!</definedName>
    <definedName name="수평연결재">#REF!</definedName>
    <definedName name="숫자노무비" localSheetId="0">#REF!</definedName>
    <definedName name="숫자노무비">#REF!</definedName>
    <definedName name="슈사하중" localSheetId="0">#REF!</definedName>
    <definedName name="슈사하중">#REF!</definedName>
    <definedName name="슈활하중" localSheetId="0">#REF!</definedName>
    <definedName name="슈활하중">#REF!</definedName>
    <definedName name="스트로브잣12노무" localSheetId="0">#REF!</definedName>
    <definedName name="스트로브잣12노무">#REF!</definedName>
    <definedName name="스트로브잣12재료" localSheetId="0">#REF!</definedName>
    <definedName name="스트로브잣12재료">#REF!</definedName>
    <definedName name="스트로브잣15노무" localSheetId="0">#REF!</definedName>
    <definedName name="스트로브잣15노무">#REF!</definedName>
    <definedName name="스트로브잣15재료" localSheetId="0">#REF!</definedName>
    <definedName name="스트로브잣15재료">#REF!</definedName>
    <definedName name="스트로브잣18노무" localSheetId="0">#REF!</definedName>
    <definedName name="스트로브잣18노무">#REF!</definedName>
    <definedName name="스트로브잣18재료" localSheetId="0">#REF!</definedName>
    <definedName name="스트로브잣18재료">#REF!</definedName>
    <definedName name="스트로브잣20노무" localSheetId="0">#REF!</definedName>
    <definedName name="스트로브잣20노무">#REF!</definedName>
    <definedName name="스트로브잣20재료" localSheetId="0">#REF!</definedName>
    <definedName name="스트로브잣20재료">#REF!</definedName>
    <definedName name="스트로브잣40노무" localSheetId="0">#REF!</definedName>
    <definedName name="스트로브잣40노무">#REF!</definedName>
    <definedName name="스트로브잣40재료" localSheetId="0">#REF!</definedName>
    <definedName name="스트로브잣40재료">#REF!</definedName>
    <definedName name="스페이서수직1" localSheetId="0">#REF!</definedName>
    <definedName name="스페이서수직1">#REF!</definedName>
    <definedName name="스페이서수직2" localSheetId="0">#REF!</definedName>
    <definedName name="스페이서수직2">#REF!</definedName>
    <definedName name="스페이서수평1" localSheetId="0">#REF!</definedName>
    <definedName name="스페이서수평1">#REF!</definedName>
    <definedName name="스페이서수평2" localSheetId="0">#REF!</definedName>
    <definedName name="스페이서수평2">#REF!</definedName>
    <definedName name="습윤" localSheetId="0">#REF!</definedName>
    <definedName name="습윤">#REF!</definedName>
    <definedName name="승" hidden="1">{#N/A,#N/A,FALSE,"지침";#N/A,#N/A,FALSE,"환경분석";#N/A,#N/A,FALSE,"Sheet16"}</definedName>
    <definedName name="승용교" hidden="1">{#N/A,#N/A,FALSE,"2~8번"}</definedName>
    <definedName name="시_험_사_1급" localSheetId="0">#REF!</definedName>
    <definedName name="시_험_사_1급">#REF!</definedName>
    <definedName name="시_험_사_2급" localSheetId="0">#REF!</definedName>
    <definedName name="시_험_사_2급">#REF!</definedName>
    <definedName name="시_험_사_3급" localSheetId="0">#REF!</definedName>
    <definedName name="시_험_사_3급">#REF!</definedName>
    <definedName name="시공__측량사" localSheetId="0">#REF!</definedName>
    <definedName name="시공__측량사">#REF!</definedName>
    <definedName name="시공측량사001" localSheetId="0">#REF!</definedName>
    <definedName name="시공측량사001">#REF!</definedName>
    <definedName name="시공측량사002" localSheetId="0">#REF!</definedName>
    <definedName name="시공측량사002">#REF!</definedName>
    <definedName name="시공측량사011" localSheetId="0">#REF!</definedName>
    <definedName name="시공측량사011">#REF!</definedName>
    <definedName name="시공측량사982" localSheetId="0">#REF!</definedName>
    <definedName name="시공측량사982">#REF!</definedName>
    <definedName name="시공측량사991" localSheetId="0">#REF!</definedName>
    <definedName name="시공측량사991">#REF!</definedName>
    <definedName name="시공측량사992" localSheetId="0">#REF!</definedName>
    <definedName name="시공측량사992">#REF!</definedName>
    <definedName name="시공측량사조수" localSheetId="0">#REF!</definedName>
    <definedName name="시공측량사조수">#REF!</definedName>
    <definedName name="시공측량사조수001" localSheetId="0">#REF!</definedName>
    <definedName name="시공측량사조수001">#REF!</definedName>
    <definedName name="시공측량사조수002" localSheetId="0">#REF!</definedName>
    <definedName name="시공측량사조수002">#REF!</definedName>
    <definedName name="시공측량사조수011" localSheetId="0">#REF!</definedName>
    <definedName name="시공측량사조수011">#REF!</definedName>
    <definedName name="시공측량사조수982" localSheetId="0">#REF!</definedName>
    <definedName name="시공측량사조수982">#REF!</definedName>
    <definedName name="시공측량사조수991" localSheetId="0">#REF!</definedName>
    <definedName name="시공측량사조수991">#REF!</definedName>
    <definedName name="시공측량사조수992" localSheetId="0">#REF!</definedName>
    <definedName name="시공측량사조수992">#REF!</definedName>
    <definedName name="시동" localSheetId="0">#REF!</definedName>
    <definedName name="시동">#REF!</definedName>
    <definedName name="시멘트" localSheetId="0">BlankMacro1</definedName>
    <definedName name="시멘트">BlankMacro1</definedName>
    <definedName name="시멘트6" localSheetId="0">BlankMacro1</definedName>
    <definedName name="시멘트6">BlankMacro1</definedName>
    <definedName name="시설물수량" localSheetId="0">#REF!</definedName>
    <definedName name="시설물수량">#REF!</definedName>
    <definedName name="시설수량" localSheetId="0">#REF!</definedName>
    <definedName name="시설수량">#REF!</definedName>
    <definedName name="시설일위" localSheetId="0">#REF!</definedName>
    <definedName name="시설일위">#REF!</definedName>
    <definedName name="시설일위금액" localSheetId="0">#REF!</definedName>
    <definedName name="시설일위금액">#REF!</definedName>
    <definedName name="시설일위대가" localSheetId="0">#REF!</definedName>
    <definedName name="시설일위대가">#REF!</definedName>
    <definedName name="시성" localSheetId="0">#REF!</definedName>
    <definedName name="시성">#REF!</definedName>
    <definedName name="시중노임" localSheetId="0">#REF!</definedName>
    <definedName name="시중노임">#REF!</definedName>
    <definedName name="시중노임1">#N/A</definedName>
    <definedName name="시험관련기사_시험사1급001" localSheetId="0">#REF!</definedName>
    <definedName name="시험관련기사_시험사1급001">#REF!</definedName>
    <definedName name="시험관련기사_시험사1급002" localSheetId="0">#REF!</definedName>
    <definedName name="시험관련기사_시험사1급002">#REF!</definedName>
    <definedName name="시험관련기사_시험사1급011" localSheetId="0">#REF!</definedName>
    <definedName name="시험관련기사_시험사1급011">#REF!</definedName>
    <definedName name="시험관련기사_시험사1급982" localSheetId="0">#REF!</definedName>
    <definedName name="시험관련기사_시험사1급982">#REF!</definedName>
    <definedName name="시험관련기사_시험사1급991" localSheetId="0">#REF!</definedName>
    <definedName name="시험관련기사_시험사1급991">#REF!</definedName>
    <definedName name="시험관련기사_시험사1급992" localSheetId="0">#REF!</definedName>
    <definedName name="시험관련기사_시험사1급992">#REF!</definedName>
    <definedName name="시험관련산업기사_2급001" localSheetId="0">#REF!</definedName>
    <definedName name="시험관련산업기사_2급001">#REF!</definedName>
    <definedName name="시험관련산업기사_2급002" localSheetId="0">#REF!</definedName>
    <definedName name="시험관련산업기사_2급002">#REF!</definedName>
    <definedName name="시험관련산업기사_2급011" localSheetId="0">#REF!</definedName>
    <definedName name="시험관련산업기사_2급011">#REF!</definedName>
    <definedName name="시험관련산업기사_2급982" localSheetId="0">#REF!</definedName>
    <definedName name="시험관련산업기사_2급982">#REF!</definedName>
    <definedName name="시험관련산업기사_2급991" localSheetId="0">#REF!</definedName>
    <definedName name="시험관련산업기사_2급991">#REF!</definedName>
    <definedName name="시험관련산업기사_2급992" localSheetId="0">#REF!</definedName>
    <definedName name="시험관련산업기사_2급992">#REF!</definedName>
    <definedName name="시험보조수001" localSheetId="0">#REF!</definedName>
    <definedName name="시험보조수001">#REF!</definedName>
    <definedName name="시험보조수002" localSheetId="0">#REF!</definedName>
    <definedName name="시험보조수002">#REF!</definedName>
    <definedName name="시험보조수011" localSheetId="0">#REF!</definedName>
    <definedName name="시험보조수011">#REF!</definedName>
    <definedName name="시험보조수982" localSheetId="0">#REF!</definedName>
    <definedName name="시험보조수982">#REF!</definedName>
    <definedName name="시험보조수991" localSheetId="0">#REF!</definedName>
    <definedName name="시험보조수991">#REF!</definedName>
    <definedName name="시험보조수992" localSheetId="0">#REF!</definedName>
    <definedName name="시험보조수992">#REF!</definedName>
    <definedName name="식재공사97" localSheetId="0">#REF!</definedName>
    <definedName name="식재공사97">#REF!</definedName>
    <definedName name="식재단가" localSheetId="0">#REF!</definedName>
    <definedName name="식재단가">#REF!</definedName>
    <definedName name="식재수량" localSheetId="0">#REF!</definedName>
    <definedName name="식재수량">#REF!</definedName>
    <definedName name="식재수량표" localSheetId="0">#REF!</definedName>
    <definedName name="식재수량표">#REF!</definedName>
    <definedName name="식재일위" localSheetId="0">#REF!</definedName>
    <definedName name="식재일위">#REF!</definedName>
    <definedName name="신" localSheetId="0">#REF!</definedName>
    <definedName name="신">#REF!</definedName>
    <definedName name="신상" localSheetId="0">#REF!</definedName>
    <definedName name="신상">#REF!</definedName>
    <definedName name="신설" hidden="1">{#N/A,#N/A,FALSE,"명세표"}</definedName>
    <definedName name="신축이음" localSheetId="0">#REF!</definedName>
    <definedName name="신축이음">#REF!</definedName>
    <definedName name="신축이음각도" localSheetId="0">#REF!</definedName>
    <definedName name="신축이음각도">#REF!</definedName>
    <definedName name="신축이음갯수" localSheetId="0">#REF!</definedName>
    <definedName name="신축이음갯수">#REF!</definedName>
    <definedName name="신호공" localSheetId="0">#REF!</definedName>
    <definedName name="신호공">#REF!</definedName>
    <definedName name="실적" localSheetId="0">#REF!</definedName>
    <definedName name="실적">#REF!</definedName>
    <definedName name="실제" localSheetId="0">원가계산!실제</definedName>
    <definedName name="실제">원가계산!실제</definedName>
    <definedName name="실편백10노무" localSheetId="0">#REF!</definedName>
    <definedName name="실편백10노무">#REF!</definedName>
    <definedName name="실편백10재료" localSheetId="0">#REF!</definedName>
    <definedName name="실편백10재료">#REF!</definedName>
    <definedName name="실편백15노무" localSheetId="0">#REF!</definedName>
    <definedName name="실편백15노무">#REF!</definedName>
    <definedName name="실편백15재료" localSheetId="0">#REF!</definedName>
    <definedName name="실편백15재료">#REF!</definedName>
    <definedName name="실행" localSheetId="0">#REF!</definedName>
    <definedName name="실행">#REF!</definedName>
    <definedName name="실행2" hidden="1">{#N/A,#N/A,FALSE,"지침";#N/A,#N/A,FALSE,"환경분석";#N/A,#N/A,FALSE,"Sheet16"}</definedName>
    <definedName name="실행75.5" localSheetId="0">원가계산!실행75.5</definedName>
    <definedName name="실행75.5">원가계산!실행75.5</definedName>
    <definedName name="실행총괄" localSheetId="0">원가계산!실행총괄</definedName>
    <definedName name="실행총괄">원가계산!실행총괄</definedName>
    <definedName name="심" localSheetId="0">BlankMacro1</definedName>
    <definedName name="심">BlankMacro1</definedName>
    <definedName name="씨" localSheetId="0">#REF!</definedName>
    <definedName name="씨">#REF!</definedName>
    <definedName name="씨그마ck" localSheetId="0">#REF!</definedName>
    <definedName name="씨그마ck">#REF!</definedName>
    <definedName name="씨그마y" localSheetId="0">#REF!</definedName>
    <definedName name="씨그마y">#REF!</definedName>
    <definedName name="ㅇ">#N/A</definedName>
    <definedName name="ㅇㄴㄹ" hidden="1">{#N/A,#N/A,FALSE,"Sheet1"}</definedName>
    <definedName name="ㅇㄴㄹㄴㅇ" hidden="1">{#N/A,"수불부",FALSE,"사급자재수불서";#N/A,"수불부",FALSE,"사급자재수불서"}</definedName>
    <definedName name="ㅇㄴㄻㅎㅈㄷㅈㄷㄴ" hidden="1">{"'Sheet1'!$D$19","'Sheet1'!$B$22:$E$22"}</definedName>
    <definedName name="ㅇㄴㄿ" hidden="1">{#N/A,#N/A,FALSE,"CCTV"}</definedName>
    <definedName name="ㅇㄴㅁㄹㅇㄻㅇㄹㄴㅇ" hidden="1">{#N/A,"수불부",FALSE,"사급자재수불서";#N/A,"수불부",FALSE,"사급자재수불서"}</definedName>
    <definedName name="ㅇㄴㅁㅇ" localSheetId="0">#REF!</definedName>
    <definedName name="ㅇㄴㅁㅇ">#REF!</definedName>
    <definedName name="ㅇㄴㅇㄹㄴㅇㄹ" hidden="1">{#N/A,#N/A,FALSE,"명세표"}</definedName>
    <definedName name="ㅇㄶㄹㄷㄱㄹㅈ" hidden="1">{#N/A,"수불부",FALSE,"사급자재수불서";#N/A,"수불부",FALSE,"사급자재수불서"}</definedName>
    <definedName name="ㅇㄶㅁㄴㄱㄷ" hidden="1">{#N/A,"수불부",FALSE,"사급자재수불서";#N/A,"수불부",FALSE,"사급자재수불서"}</definedName>
    <definedName name="ㅇㄶㅁㄷㄱㄹㅈ" hidden="1">{#N/A,"수불부",FALSE,"사급자재수불서";#N/A,"수불부",FALSE,"사급자재수불서"}</definedName>
    <definedName name="ㅇㄷㄷ" localSheetId="0">#REF!</definedName>
    <definedName name="ㅇㄷㄷ">#REF!</definedName>
    <definedName name="ㅇㄹ" localSheetId="0">#REF!</definedName>
    <definedName name="ㅇㄹ">#REF!</definedName>
    <definedName name="ㅇㄹㄴ" hidden="1">{#N/A,"수불부",FALSE,"사급자재수불서";#N/A,"수불부",FALSE,"사급자재수불서"}</definedName>
    <definedName name="ㅇㄹㄴㅁㅎㅁㄴ" hidden="1">{#N/A,"수불부",FALSE,"사급자재수불서";#N/A,"수불부",FALSE,"사급자재수불서"}</definedName>
    <definedName name="ㅇㄹㄴㅇㄹㄴㅁㅇ" hidden="1">{#N/A,#N/A,FALSE,"명세표"}</definedName>
    <definedName name="ㅇㄹㄹ" localSheetId="0" hidden="1">#REF!</definedName>
    <definedName name="ㅇㄹㄹ" hidden="1">#REF!</definedName>
    <definedName name="ㅇㄹㅇ" localSheetId="0">#REF!</definedName>
    <definedName name="ㅇㄹㅇ">#REF!</definedName>
    <definedName name="ㅇㄻㄴㅀ" hidden="1">{#N/A,"수불부",FALSE,"사급자재수불서";#N/A,"수불부",FALSE,"사급자재수불서"}</definedName>
    <definedName name="ㅇㄻㄴㅇㄻㄴㅇㄹ" hidden="1">{#N/A,#N/A,FALSE,"명세표"}</definedName>
    <definedName name="ㅇㅁㄱㅁㄹㄴ" localSheetId="0">BlankMacro1</definedName>
    <definedName name="ㅇㅁㄱㅁㄹㄴ">BlankMacro1</definedName>
    <definedName name="ㅇㅁㄶㄴㅇㅁㅀㅇㄴ" hidden="1">{#N/A,"수불부",FALSE,"사급자재수불서";#N/A,"수불부",FALSE,"사급자재수불서"}</definedName>
    <definedName name="ㅇㅁㅈㄴ" localSheetId="0">#REF!</definedName>
    <definedName name="ㅇㅁㅈㄴ">#REF!</definedName>
    <definedName name="ㅇㅇㅇ" localSheetId="0">#REF!</definedName>
    <definedName name="ㅇㅇㅇ">#REF!</definedName>
    <definedName name="ㅇㅇㅇㅇ" localSheetId="0" hidden="1">#REF!</definedName>
    <definedName name="ㅇㅇㅇㅇ" hidden="1">#REF!</definedName>
    <definedName name="ㅇㅎㅁㅇㅎㄴㅇㅁ" hidden="1">{#N/A,"수불부",FALSE,"사급자재수불서";#N/A,"수불부",FALSE,"사급자재수불서"}</definedName>
    <definedName name="아" localSheetId="0" hidden="1">#REF!</definedName>
    <definedName name="아" hidden="1">#REF!</definedName>
    <definedName name="아스콘" localSheetId="0">#REF!</definedName>
    <definedName name="아스콘">#REF!</definedName>
    <definedName name="아스콘1" localSheetId="0">#REF!</definedName>
    <definedName name="아스콘1">#REF!</definedName>
    <definedName name="아스콘2" localSheetId="0">#REF!</definedName>
    <definedName name="아스콘2">#REF!</definedName>
    <definedName name="아스팔트" localSheetId="0">#REF!</definedName>
    <definedName name="아스팔트">#REF!</definedName>
    <definedName name="아왜나무12노무" localSheetId="0">#REF!</definedName>
    <definedName name="아왜나무12노무">#REF!</definedName>
    <definedName name="아왜나무12재료" localSheetId="0">#REF!</definedName>
    <definedName name="아왜나무12재료">#REF!</definedName>
    <definedName name="아왜나무H2.5" localSheetId="0">#REF!</definedName>
    <definedName name="아왜나무H2.5">#REF!</definedName>
    <definedName name="아ㅣ어ㅣㅇ" localSheetId="0">#REF!</definedName>
    <definedName name="아ㅣ어ㅣㅇ">#REF!</definedName>
    <definedName name="안" localSheetId="0">#REF!</definedName>
    <definedName name="안">#REF!</definedName>
    <definedName name="안벽" localSheetId="0">#REF!</definedName>
    <definedName name="안벽">#REF!</definedName>
    <definedName name="알d" localSheetId="0">#REF!</definedName>
    <definedName name="알d">#REF!</definedName>
    <definedName name="알파1" localSheetId="0">#REF!</definedName>
    <definedName name="알파1">#REF!</definedName>
    <definedName name="알파2" localSheetId="0">#REF!</definedName>
    <definedName name="알파2">#REF!</definedName>
    <definedName name="앞굽" localSheetId="0">#REF!</definedName>
    <definedName name="앞굽">#REF!</definedName>
    <definedName name="앞굽높이" localSheetId="0">#REF!</definedName>
    <definedName name="앞굽높이">#REF!</definedName>
    <definedName name="앞성토" localSheetId="0">#REF!</definedName>
    <definedName name="앞성토">#REF!</definedName>
    <definedName name="앨c" localSheetId="0">#REF!</definedName>
    <definedName name="앨c">#REF!</definedName>
    <definedName name="앨e" localSheetId="0">#REF!</definedName>
    <definedName name="앨e">#REF!</definedName>
    <definedName name="야간" hidden="1">{#N/A,#N/A,FALSE,"지침";#N/A,#N/A,FALSE,"환경분석";#N/A,#N/A,FALSE,"Sheet16"}</definedName>
    <definedName name="양매자0403">[11]데이타!$E$168</definedName>
    <definedName name="양매자0505">[11]데이타!$E$169</definedName>
    <definedName name="양매자0606">[11]데이타!$E$170</definedName>
    <definedName name="양생1" localSheetId="0">#REF!</definedName>
    <definedName name="양생1">#REF!</definedName>
    <definedName name="양생2" localSheetId="0">#REF!</definedName>
    <definedName name="양생2">#REF!</definedName>
    <definedName name="양생경비" localSheetId="0">#REF!</definedName>
    <definedName name="양생경비">#REF!</definedName>
    <definedName name="양생노무비" localSheetId="0">#REF!</definedName>
    <definedName name="양생노무비">#REF!</definedName>
    <definedName name="양생재료비" localSheetId="0">#REF!</definedName>
    <definedName name="양생재료비">#REF!</definedName>
    <definedName name="양식" localSheetId="0">#REF!</definedName>
    <definedName name="양식">#REF!</definedName>
    <definedName name="어랑너ㅣㄹㄴㅇ" hidden="1">{#N/A,"수불부",FALSE,"사급자재수불서";#N/A,"수불부",FALSE,"사급자재수불서"}</definedName>
    <definedName name="억이상" hidden="1">{#N/A,#N/A,FALSE,"2~8번"}</definedName>
    <definedName name="업체" localSheetId="0" hidden="1">#REF!</definedName>
    <definedName name="업체" hidden="1">#REF!</definedName>
    <definedName name="에너지" hidden="1">{#N/A,#N/A,FALSE,"상재GS";#N/A,#N/A,FALSE,"상재GM";#N/A,#N/A,FALSE,"건재";#N/A,#N/A,FALSE,"SBR";#N/A,#N/A,FALSE,"부품";#N/A,#N/A,FALSE,"기능자재";#N/A,#N/A,FALSE,"특수"}</definedName>
    <definedName name="에너지0203" localSheetId="0">BlankMacro1</definedName>
    <definedName name="에너지0203">BlankMacro1</definedName>
    <definedName name="에너지실적1" localSheetId="0">BlankMacro1</definedName>
    <definedName name="에너지실적1">BlankMacro1</definedName>
    <definedName name="에너지심" localSheetId="0">BlankMacro1</definedName>
    <definedName name="에너지심">BlankMacro1</definedName>
    <definedName name="에틸렌" localSheetId="0">#REF!</definedName>
    <definedName name="에틸렌">#REF!</definedName>
    <definedName name="여과지동">[24]여과지동!$F$3:$AS$80</definedName>
    <definedName name="여름" localSheetId="0">#REF!</definedName>
    <definedName name="여름">#REF!</definedName>
    <definedName name="연___마___공" localSheetId="0">#REF!</definedName>
    <definedName name="연___마___공">#REF!</definedName>
    <definedName name="연마공001" localSheetId="0">#REF!</definedName>
    <definedName name="연마공001">#REF!</definedName>
    <definedName name="연마공002" localSheetId="0">#REF!</definedName>
    <definedName name="연마공002">#REF!</definedName>
    <definedName name="연마공011" localSheetId="0">#REF!</definedName>
    <definedName name="연마공011">#REF!</definedName>
    <definedName name="연마공982" localSheetId="0">#REF!</definedName>
    <definedName name="연마공982">#REF!</definedName>
    <definedName name="연마공991" localSheetId="0">#REF!</definedName>
    <definedName name="연마공991">#REF!</definedName>
    <definedName name="연마공992" localSheetId="0">#REF!</definedName>
    <definedName name="연마공992">#REF!</definedName>
    <definedName name="연습9" localSheetId="0">#REF!</definedName>
    <definedName name="연습9">#REF!</definedName>
    <definedName name="연습99" localSheetId="0">#REF!</definedName>
    <definedName name="연습99">#REF!</definedName>
    <definedName name="연장" localSheetId="0">#REF!</definedName>
    <definedName name="연장">#REF!</definedName>
    <definedName name="영산홍" localSheetId="0">#REF!</definedName>
    <definedName name="영산홍">#REF!</definedName>
    <definedName name="영산홍H0.3" localSheetId="0">#REF!</definedName>
    <definedName name="영산홍H0.3">#REF!</definedName>
    <definedName name="영팔" hidden="1">{#N/A,#N/A,FALSE,"CCTV"}</definedName>
    <definedName name="예정공정" localSheetId="0">#REF!</definedName>
    <definedName name="예정공정">#REF!</definedName>
    <definedName name="예정공정표" localSheetId="0">#REF!</definedName>
    <definedName name="예정공정표">#REF!</definedName>
    <definedName name="오옹벽" localSheetId="0">#REF!</definedName>
    <definedName name="오옹벽">#REF!</definedName>
    <definedName name="오케이" localSheetId="0">#REF!</definedName>
    <definedName name="오케이">#REF!</definedName>
    <definedName name="옥계1교" localSheetId="0">#REF!</definedName>
    <definedName name="옥계1교">#REF!</definedName>
    <definedName name="옥외등철거공구손료" localSheetId="0">#REF!</definedName>
    <definedName name="옥외등철거공구손료">#REF!</definedName>
    <definedName name="옥외등철거공비" localSheetId="0">#REF!</definedName>
    <definedName name="옥외등철거공비">#REF!</definedName>
    <definedName name="옥향H0.5" localSheetId="0">#REF!</definedName>
    <definedName name="옥향H0.5">#REF!</definedName>
    <definedName name="올">{#N/A,#N/A,FALSE,"상재GS";#N/A,#N/A,FALSE,"상재GM";#N/A,#N/A,FALSE,"건재";#N/A,#N/A,FALSE,"SBR";#N/A,#N/A,FALSE,"부품";#N/A,#N/A,FALSE,"기능자재";#N/A,#N/A,FALSE,"특수"}</definedName>
    <definedName name="옹벽" localSheetId="0">#REF!</definedName>
    <definedName name="옹벽">#REF!</definedName>
    <definedName name="옹벽수량집계표" hidden="1">{#N/A,#N/A,FALSE,"2~8번"}</definedName>
    <definedName name="옹벽수량집계표총괄" hidden="1">{#N/A,#N/A,FALSE,"혼합골재"}</definedName>
    <definedName name="왕벚나무" localSheetId="0">#REF!</definedName>
    <definedName name="왕벚나무">#REF!</definedName>
    <definedName name="왕벚나무H4.5" localSheetId="0">#REF!</definedName>
    <definedName name="왕벚나무H4.5">#REF!</definedName>
    <definedName name="왜성도라지" localSheetId="0">#REF!</definedName>
    <definedName name="왜성도라지">#REF!</definedName>
    <definedName name="외" localSheetId="0">#REF!</definedName>
    <definedName name="외">#REF!</definedName>
    <definedName name="외경높이" localSheetId="0">#REF!</definedName>
    <definedName name="외경높이">#REF!</definedName>
    <definedName name="외경폭" localSheetId="0">#REF!</definedName>
    <definedName name="외경폭">#REF!</definedName>
    <definedName name="외벽" localSheetId="0">#REF!</definedName>
    <definedName name="외벽">#REF!</definedName>
    <definedName name="외벽1" localSheetId="0">#REF!</definedName>
    <definedName name="외벽1">#REF!</definedName>
    <definedName name="외벽2" localSheetId="0">#REF!</definedName>
    <definedName name="외벽2">#REF!</definedName>
    <definedName name="요약4" localSheetId="0">BlankMacro1</definedName>
    <definedName name="요약4">BlankMacro1</definedName>
    <definedName name="요약5" localSheetId="0">BlankMacro1</definedName>
    <definedName name="요약5">BlankMacro1</definedName>
    <definedName name="요율표" localSheetId="0">#REF!</definedName>
    <definedName name="요율표">#REF!</definedName>
    <definedName name="용" hidden="1">{#N/A,#N/A,FALSE,"명세표"}</definedName>
    <definedName name="용량" localSheetId="0">#REF!</definedName>
    <definedName name="용량">#REF!</definedName>
    <definedName name="용접" localSheetId="0">#REF!</definedName>
    <definedName name="용접">#REF!</definedName>
    <definedName name="용접200경비" localSheetId="0">#REF!</definedName>
    <definedName name="용접200경비">#REF!</definedName>
    <definedName name="용접300경비" localSheetId="0">#REF!</definedName>
    <definedName name="용접300경비">#REF!</definedName>
    <definedName name="용접공">[12]기본단가표!$L$23</definedName>
    <definedName name="용접공_일반" localSheetId="0">#REF!</definedName>
    <definedName name="용접공_일반">#REF!</definedName>
    <definedName name="용접공_일반001" localSheetId="0">#REF!</definedName>
    <definedName name="용접공_일반001">#REF!</definedName>
    <definedName name="용접공_일반002" localSheetId="0">#REF!</definedName>
    <definedName name="용접공_일반002">#REF!</definedName>
    <definedName name="용접공_일반011" localSheetId="0">#REF!</definedName>
    <definedName name="용접공_일반011">#REF!</definedName>
    <definedName name="용접공_일반982" localSheetId="0">#REF!</definedName>
    <definedName name="용접공_일반982">#REF!</definedName>
    <definedName name="용접공_일반991" localSheetId="0">#REF!</definedName>
    <definedName name="용접공_일반991">#REF!</definedName>
    <definedName name="용접공_일반992" localSheetId="0">#REF!</definedName>
    <definedName name="용접공_일반992">#REF!</definedName>
    <definedName name="용접공_철도" localSheetId="0">#REF!</definedName>
    <definedName name="용접공_철도">#REF!</definedName>
    <definedName name="용접공_철도001" localSheetId="0">#REF!</definedName>
    <definedName name="용접공_철도001">#REF!</definedName>
    <definedName name="용접공_철도002" localSheetId="0">#REF!</definedName>
    <definedName name="용접공_철도002">#REF!</definedName>
    <definedName name="용접공_철도011" localSheetId="0">#REF!</definedName>
    <definedName name="용접공_철도011">#REF!</definedName>
    <definedName name="용접공_철도982" localSheetId="0">#REF!</definedName>
    <definedName name="용접공_철도982">#REF!</definedName>
    <definedName name="용접공_철도991" localSheetId="0">#REF!</definedName>
    <definedName name="용접공_철도991">#REF!</definedName>
    <definedName name="용접공_철도992" localSheetId="0">#REF!</definedName>
    <definedName name="용접공_철도992">#REF!</definedName>
    <definedName name="운" localSheetId="0">#REF!</definedName>
    <definedName name="운">#REF!</definedName>
    <definedName name="운반2" localSheetId="0">#REF!</definedName>
    <definedName name="운반2">#REF!</definedName>
    <definedName name="운반산출" localSheetId="0">#REF!</definedName>
    <definedName name="운반산출">#REF!</definedName>
    <definedName name="운반차" localSheetId="0">#REF!</definedName>
    <definedName name="운반차">#REF!</definedName>
    <definedName name="운영계획Revision" localSheetId="0">BlankMacro1</definedName>
    <definedName name="운영계획Revision">BlankMacro1</definedName>
    <definedName name="운영에너지" localSheetId="0">BlankMacro1</definedName>
    <definedName name="운영에너지">BlankMacro1</definedName>
    <definedName name="운잔" localSheetId="0">#REF!</definedName>
    <definedName name="운잔">#REF!</definedName>
    <definedName name="운전" localSheetId="0">#REF!</definedName>
    <definedName name="운전">#REF!</definedName>
    <definedName name="운전사" localSheetId="0">#REF!</definedName>
    <definedName name="운전사">#REF!</definedName>
    <definedName name="운전사_기계" localSheetId="0">#REF!</definedName>
    <definedName name="운전사_기계">#REF!</definedName>
    <definedName name="운전사_기계001" localSheetId="0">#REF!</definedName>
    <definedName name="운전사_기계001">#REF!</definedName>
    <definedName name="운전사_기계002" localSheetId="0">#REF!</definedName>
    <definedName name="운전사_기계002">#REF!</definedName>
    <definedName name="운전사_기계011" localSheetId="0">#REF!</definedName>
    <definedName name="운전사_기계011">#REF!</definedName>
    <definedName name="운전사_기계982" localSheetId="0">#REF!</definedName>
    <definedName name="운전사_기계982">#REF!</definedName>
    <definedName name="운전사_기계991" localSheetId="0">#REF!</definedName>
    <definedName name="운전사_기계991">#REF!</definedName>
    <definedName name="운전사_기계992" localSheetId="0">#REF!</definedName>
    <definedName name="운전사_기계992">#REF!</definedName>
    <definedName name="운전사_운반차" localSheetId="0">#REF!</definedName>
    <definedName name="운전사_운반차">#REF!</definedName>
    <definedName name="운전사_운반차001" localSheetId="0">#REF!</definedName>
    <definedName name="운전사_운반차001">#REF!</definedName>
    <definedName name="운전사_운반차002" localSheetId="0">#REF!</definedName>
    <definedName name="운전사_운반차002">#REF!</definedName>
    <definedName name="운전사_운반차011" localSheetId="0">#REF!</definedName>
    <definedName name="운전사_운반차011">#REF!</definedName>
    <definedName name="운전사_운반차982" localSheetId="0">#REF!</definedName>
    <definedName name="운전사_운반차982">#REF!</definedName>
    <definedName name="운전사_운반차991" localSheetId="0">#REF!</definedName>
    <definedName name="운전사_운반차991">#REF!</definedName>
    <definedName name="운전사_운반차992" localSheetId="0">#REF!</definedName>
    <definedName name="운전사_운반차992">#REF!</definedName>
    <definedName name="운전사운반차">[12]기본단가표!$L$15</definedName>
    <definedName name="운전조" localSheetId="0">#REF!</definedName>
    <definedName name="운전조">#REF!</definedName>
    <definedName name="운전조수" localSheetId="0">#REF!</definedName>
    <definedName name="운전조수">#REF!</definedName>
    <definedName name="울산_내외자" hidden="1">{#N/A,#N/A,FALSE,"보고";#N/A,#N/A,FALSE,"유첨"}</definedName>
    <definedName name="워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" localSheetId="0">#REF!</definedName>
    <definedName name="원">#REF!</definedName>
    <definedName name="원_가_계_산_서" localSheetId="0">#REF!</definedName>
    <definedName name="원_가_계_산_서">#REF!</definedName>
    <definedName name="원가ECH" localSheetId="0">BlankMacro1</definedName>
    <definedName name="원가ECH">BlankMacro1</definedName>
    <definedName name="원가계산" localSheetId="0">#REF!</definedName>
    <definedName name="원가계산">#REF!</definedName>
    <definedName name="원가계산서" localSheetId="0">#REF!</definedName>
    <definedName name="원가계산서">#REF!</definedName>
    <definedName name="원가계산서2" localSheetId="0">#REF!</definedName>
    <definedName name="원가계산서2">#REF!</definedName>
    <definedName name="원가계산선갑지">[25]기본단가표!$K$6</definedName>
    <definedName name="원가혁신02계획" localSheetId="0">BlankMacro1</definedName>
    <definedName name="원가혁신02계획">BlankMacro1</definedName>
    <definedName name="원가혁신c1" localSheetId="0">BlankMacro1</definedName>
    <definedName name="원가혁신c1">BlankMacro1</definedName>
    <definedName name="원단위" localSheetId="0">BlankMacro1</definedName>
    <definedName name="원단위">BlankMacro1</definedName>
    <definedName name="원본_1" hidden="1">{#N/A,#N/A,FALSE,"보고";#N/A,#N/A,FALSE,"유첨"}</definedName>
    <definedName name="원부" localSheetId="0">#REF!</definedName>
    <definedName name="원부">#REF!</definedName>
    <definedName name="원부원료" localSheetId="0">#REF!</definedName>
    <definedName name="원부원료">#REF!</definedName>
    <definedName name="원자력계장공" localSheetId="0">#REF!</definedName>
    <definedName name="원자력계장공">#REF!</definedName>
    <definedName name="원자력계장공001" localSheetId="0">#REF!</definedName>
    <definedName name="원자력계장공001">#REF!</definedName>
    <definedName name="원자력계장공002" localSheetId="0">#REF!</definedName>
    <definedName name="원자력계장공002">#REF!</definedName>
    <definedName name="원자력계장공011" localSheetId="0">#REF!</definedName>
    <definedName name="원자력계장공011">#REF!</definedName>
    <definedName name="원자력계장공982" localSheetId="0">#REF!</definedName>
    <definedName name="원자력계장공982">#REF!</definedName>
    <definedName name="원자력계장공991" localSheetId="0">#REF!</definedName>
    <definedName name="원자력계장공991">#REF!</definedName>
    <definedName name="원자력계장공992" localSheetId="0">#REF!</definedName>
    <definedName name="원자력계장공992">#REF!</definedName>
    <definedName name="원자력기계설치공" localSheetId="0">#REF!</definedName>
    <definedName name="원자력기계설치공">#REF!</definedName>
    <definedName name="원자력기계설치공001" localSheetId="0">#REF!</definedName>
    <definedName name="원자력기계설치공001">#REF!</definedName>
    <definedName name="원자력기계설치공002" localSheetId="0">#REF!</definedName>
    <definedName name="원자력기계설치공002">#REF!</definedName>
    <definedName name="원자력기계설치공011" localSheetId="0">#REF!</definedName>
    <definedName name="원자력기계설치공011">#REF!</definedName>
    <definedName name="원자력기계설치공982" localSheetId="0">#REF!</definedName>
    <definedName name="원자력기계설치공982">#REF!</definedName>
    <definedName name="원자력기계설치공991" localSheetId="0">#REF!</definedName>
    <definedName name="원자력기계설치공991">#REF!</definedName>
    <definedName name="원자력기계설치공992" localSheetId="0">#REF!</definedName>
    <definedName name="원자력기계설치공992">#REF!</definedName>
    <definedName name="원자력기술자" localSheetId="0">#REF!</definedName>
    <definedName name="원자력기술자">#REF!</definedName>
    <definedName name="원자력기술자001" localSheetId="0">#REF!</definedName>
    <definedName name="원자력기술자001">#REF!</definedName>
    <definedName name="원자력기술자002" localSheetId="0">#REF!</definedName>
    <definedName name="원자력기술자002">#REF!</definedName>
    <definedName name="원자력기술자011" localSheetId="0">#REF!</definedName>
    <definedName name="원자력기술자011">#REF!</definedName>
    <definedName name="원자력기술자982" localSheetId="0">#REF!</definedName>
    <definedName name="원자력기술자982">#REF!</definedName>
    <definedName name="원자력기술자991" localSheetId="0">#REF!</definedName>
    <definedName name="원자력기술자991">#REF!</definedName>
    <definedName name="원자력기술자992" localSheetId="0">#REF!</definedName>
    <definedName name="원자력기술자992">#REF!</definedName>
    <definedName name="원자력덕트공" localSheetId="0">#REF!</definedName>
    <definedName name="원자력덕트공">#REF!</definedName>
    <definedName name="원자력덕트공001" localSheetId="0">#REF!</definedName>
    <definedName name="원자력덕트공001">#REF!</definedName>
    <definedName name="원자력덕트공002" localSheetId="0">#REF!</definedName>
    <definedName name="원자력덕트공002">#REF!</definedName>
    <definedName name="원자력덕트공011" localSheetId="0">#REF!</definedName>
    <definedName name="원자력덕트공011">#REF!</definedName>
    <definedName name="원자력덕트공982" localSheetId="0">#REF!</definedName>
    <definedName name="원자력덕트공982">#REF!</definedName>
    <definedName name="원자력덕트공991" localSheetId="0">#REF!</definedName>
    <definedName name="원자력덕트공991">#REF!</definedName>
    <definedName name="원자력덕트공992" localSheetId="0">#REF!</definedName>
    <definedName name="원자력덕트공992">#REF!</definedName>
    <definedName name="원자력배관공" localSheetId="0">#REF!</definedName>
    <definedName name="원자력배관공">#REF!</definedName>
    <definedName name="원자력배관공001" localSheetId="0">#REF!</definedName>
    <definedName name="원자력배관공001">#REF!</definedName>
    <definedName name="원자력배관공002" localSheetId="0">#REF!</definedName>
    <definedName name="원자력배관공002">#REF!</definedName>
    <definedName name="원자력배관공011" localSheetId="0">#REF!</definedName>
    <definedName name="원자력배관공011">#REF!</definedName>
    <definedName name="원자력배관공982" localSheetId="0">#REF!</definedName>
    <definedName name="원자력배관공982">#REF!</definedName>
    <definedName name="원자력배관공991" localSheetId="0">#REF!</definedName>
    <definedName name="원자력배관공991">#REF!</definedName>
    <definedName name="원자력배관공992" localSheetId="0">#REF!</definedName>
    <definedName name="원자력배관공992">#REF!</definedName>
    <definedName name="원자력보온공" localSheetId="0">#REF!</definedName>
    <definedName name="원자력보온공">#REF!</definedName>
    <definedName name="원자력보온공001" localSheetId="0">#REF!</definedName>
    <definedName name="원자력보온공001">#REF!</definedName>
    <definedName name="원자력보온공002" localSheetId="0">#REF!</definedName>
    <definedName name="원자력보온공002">#REF!</definedName>
    <definedName name="원자력보온공011" localSheetId="0">#REF!</definedName>
    <definedName name="원자력보온공011">#REF!</definedName>
    <definedName name="원자력보온공982" localSheetId="0">#REF!</definedName>
    <definedName name="원자력보온공982">#REF!</definedName>
    <definedName name="원자력보온공991" localSheetId="0">#REF!</definedName>
    <definedName name="원자력보온공991">#REF!</definedName>
    <definedName name="원자력보온공992" localSheetId="0">#REF!</definedName>
    <definedName name="원자력보온공992">#REF!</definedName>
    <definedName name="원자력용접공" localSheetId="0">#REF!</definedName>
    <definedName name="원자력용접공">#REF!</definedName>
    <definedName name="원자력용접공001" localSheetId="0">#REF!</definedName>
    <definedName name="원자력용접공001">#REF!</definedName>
    <definedName name="원자력용접공002" localSheetId="0">#REF!</definedName>
    <definedName name="원자력용접공002">#REF!</definedName>
    <definedName name="원자력용접공011" localSheetId="0">#REF!</definedName>
    <definedName name="원자력용접공011">#REF!</definedName>
    <definedName name="원자력용접공982" localSheetId="0">#REF!</definedName>
    <definedName name="원자력용접공982">#REF!</definedName>
    <definedName name="원자력용접공991" localSheetId="0">#REF!</definedName>
    <definedName name="원자력용접공991">#REF!</definedName>
    <definedName name="원자력용접공992" localSheetId="0">#REF!</definedName>
    <definedName name="원자력용접공992">#REF!</definedName>
    <definedName name="원자력제관공" localSheetId="0">#REF!</definedName>
    <definedName name="원자력제관공">#REF!</definedName>
    <definedName name="원자력제관공001" localSheetId="0">#REF!</definedName>
    <definedName name="원자력제관공001">#REF!</definedName>
    <definedName name="원자력제관공002" localSheetId="0">#REF!</definedName>
    <definedName name="원자력제관공002">#REF!</definedName>
    <definedName name="원자력제관공011" localSheetId="0">#REF!</definedName>
    <definedName name="원자력제관공011">#REF!</definedName>
    <definedName name="원자력제관공982" localSheetId="0">#REF!</definedName>
    <definedName name="원자력제관공982">#REF!</definedName>
    <definedName name="원자력제관공991" localSheetId="0">#REF!</definedName>
    <definedName name="원자력제관공991">#REF!</definedName>
    <definedName name="원자력제관공992" localSheetId="0">#REF!</definedName>
    <definedName name="원자력제관공992">#REF!</definedName>
    <definedName name="원자력케이블전공" localSheetId="0">#REF!</definedName>
    <definedName name="원자력케이블전공">#REF!</definedName>
    <definedName name="원자력케이블전공001" localSheetId="0">#REF!</definedName>
    <definedName name="원자력케이블전공001">#REF!</definedName>
    <definedName name="원자력케이블전공002" localSheetId="0">#REF!</definedName>
    <definedName name="원자력케이블전공002">#REF!</definedName>
    <definedName name="원자력케이블전공011" localSheetId="0">#REF!</definedName>
    <definedName name="원자력케이블전공011">#REF!</definedName>
    <definedName name="원자력케이블전공982" localSheetId="0">#REF!</definedName>
    <definedName name="원자력케이블전공982">#REF!</definedName>
    <definedName name="원자력케이블전공991" localSheetId="0">#REF!</definedName>
    <definedName name="원자력케이블전공991">#REF!</definedName>
    <definedName name="원자력케이블전공992" localSheetId="0">#REF!</definedName>
    <definedName name="원자력케이블전공992">#REF!</definedName>
    <definedName name="원자력특별인부" localSheetId="0">#REF!</definedName>
    <definedName name="원자력특별인부">#REF!</definedName>
    <definedName name="원자력특별인부001" localSheetId="0">#REF!</definedName>
    <definedName name="원자력특별인부001">#REF!</definedName>
    <definedName name="원자력특별인부002" localSheetId="0">#REF!</definedName>
    <definedName name="원자력특별인부002">#REF!</definedName>
    <definedName name="원자력특별인부011" localSheetId="0">#REF!</definedName>
    <definedName name="원자력특별인부011">#REF!</definedName>
    <definedName name="원자력특별인부982" localSheetId="0">#REF!</definedName>
    <definedName name="원자력특별인부982">#REF!</definedName>
    <definedName name="원자력특별인부991" localSheetId="0">#REF!</definedName>
    <definedName name="원자력특별인부991">#REF!</definedName>
    <definedName name="원자력특별인부992" localSheetId="0">#REF!</definedName>
    <definedName name="원자력특별인부992">#REF!</definedName>
    <definedName name="원자력품질관리사" localSheetId="0">#REF!</definedName>
    <definedName name="원자력품질관리사">#REF!</definedName>
    <definedName name="원자력품질관리사001" localSheetId="0">#REF!</definedName>
    <definedName name="원자력품질관리사001">#REF!</definedName>
    <definedName name="원자력품질관리사002" localSheetId="0">#REF!</definedName>
    <definedName name="원자력품질관리사002">#REF!</definedName>
    <definedName name="원자력품질관리사011" localSheetId="0">#REF!</definedName>
    <definedName name="원자력품질관리사011">#REF!</definedName>
    <definedName name="원자력품질관리사982" localSheetId="0">#REF!</definedName>
    <definedName name="원자력품질관리사982">#REF!</definedName>
    <definedName name="원자력품질관리사991" localSheetId="0">#REF!</definedName>
    <definedName name="원자력품질관리사991">#REF!</definedName>
    <definedName name="원자력품질관리사992" localSheetId="0">#REF!</definedName>
    <definedName name="원자력품질관리사992">#REF!</definedName>
    <definedName name="원자력플랜트전공" localSheetId="0">#REF!</definedName>
    <definedName name="원자력플랜트전공">#REF!</definedName>
    <definedName name="원자력플랜트전공001" localSheetId="0">#REF!</definedName>
    <definedName name="원자력플랜트전공001">#REF!</definedName>
    <definedName name="원자력플랜트전공002" localSheetId="0">#REF!</definedName>
    <definedName name="원자력플랜트전공002">#REF!</definedName>
    <definedName name="원자력플랜트전공011" localSheetId="0">#REF!</definedName>
    <definedName name="원자력플랜트전공011">#REF!</definedName>
    <definedName name="원자력플랜트전공982" localSheetId="0">#REF!</definedName>
    <definedName name="원자력플랜트전공982">#REF!</definedName>
    <definedName name="원자력플랜트전공991" localSheetId="0">#REF!</definedName>
    <definedName name="원자력플랜트전공991">#REF!</definedName>
    <definedName name="원자력플랜트전공992" localSheetId="0">#REF!</definedName>
    <definedName name="원자력플랜트전공992">#REF!</definedName>
    <definedName name="원파고라노" localSheetId="0">#REF!</definedName>
    <definedName name="원파고라노">#REF!</definedName>
    <definedName name="원파고라재" localSheetId="0">#REF!</definedName>
    <definedName name="원파고라재">#REF!</definedName>
    <definedName name="원형1" localSheetId="0">#REF!</definedName>
    <definedName name="원형1">#REF!</definedName>
    <definedName name="원형2" localSheetId="0">#REF!</definedName>
    <definedName name="원형2">#REF!</definedName>
    <definedName name="월별투입" hidden="1">{#N/A,#N/A,FALSE,"지침";#N/A,#N/A,FALSE,"환경분석";#N/A,#N/A,FALSE,"Sheet16"}</definedName>
    <definedName name="위" localSheetId="0">#REF!</definedName>
    <definedName name="위">#REF!</definedName>
    <definedName name="위___생___공" localSheetId="0">#REF!</definedName>
    <definedName name="위___생___공">#REF!</definedName>
    <definedName name="위1" localSheetId="0">#REF!</definedName>
    <definedName name="위1">#REF!</definedName>
    <definedName name="위생공001" localSheetId="0">#REF!</definedName>
    <definedName name="위생공001">#REF!</definedName>
    <definedName name="위생공002" localSheetId="0">#REF!</definedName>
    <definedName name="위생공002">#REF!</definedName>
    <definedName name="위생공011" localSheetId="0">#REF!</definedName>
    <definedName name="위생공011">#REF!</definedName>
    <definedName name="위생공982" localSheetId="0">#REF!</definedName>
    <definedName name="위생공982">#REF!</definedName>
    <definedName name="위생공991" localSheetId="0">#REF!</definedName>
    <definedName name="위생공991">#REF!</definedName>
    <definedName name="위생공992" localSheetId="0">#REF!</definedName>
    <definedName name="위생공992">#REF!</definedName>
    <definedName name="유___리___공" localSheetId="0">#REF!</definedName>
    <definedName name="유___리___공">#REF!</definedName>
    <definedName name="유_지_창_고" localSheetId="0">#REF!</definedName>
    <definedName name="유_지_창_고">#REF!</definedName>
    <definedName name="유리공" localSheetId="0">#REF!</definedName>
    <definedName name="유리공">#REF!</definedName>
    <definedName name="유리공001" localSheetId="0">#REF!</definedName>
    <definedName name="유리공001">#REF!</definedName>
    <definedName name="유리공002" localSheetId="0">#REF!</definedName>
    <definedName name="유리공002">#REF!</definedName>
    <definedName name="유리공011" localSheetId="0">#REF!</definedName>
    <definedName name="유리공011">#REF!</definedName>
    <definedName name="유리공982" localSheetId="0">#REF!</definedName>
    <definedName name="유리공982">#REF!</definedName>
    <definedName name="유리공991" localSheetId="0">#REF!</definedName>
    <definedName name="유리공991">#REF!</definedName>
    <definedName name="유리공992" localSheetId="0">#REF!</definedName>
    <definedName name="유리공992">#REF!</definedName>
    <definedName name="유상진" localSheetId="0">#REF!</definedName>
    <definedName name="유상진">#REF!</definedName>
    <definedName name="윤" localSheetId="0">#REF!</definedName>
    <definedName name="윤">#REF!</definedName>
    <definedName name="은행나무" localSheetId="0">#REF!</definedName>
    <definedName name="은행나무">#REF!</definedName>
    <definedName name="은행나무H3.5" localSheetId="0">#REF!</definedName>
    <definedName name="은행나무H3.5">#REF!</definedName>
    <definedName name="을지" hidden="1">{#N/A,#N/A,FALSE,"CCTV"}</definedName>
    <definedName name="을지타이틀" localSheetId="0">#REF!</definedName>
    <definedName name="을지타이틀">#REF!</definedName>
    <definedName name="의" hidden="1">{#N/A,#N/A,FALSE,"운반시간"}</definedName>
    <definedName name="이" localSheetId="0">#REF!</definedName>
    <definedName name="이">#REF!</definedName>
    <definedName name="이가" hidden="1">{"'Firr(선)'!$AS$1:$AY$62","'Firr(사)'!$AS$1:$AY$62","'Firr(회)'!$AS$1:$AY$62","'Firr(선)'!$L$1:$V$62","'Firr(사)'!$L$1:$V$62","'Firr(회)'!$L$1:$V$62"}</definedName>
    <definedName name="이각지주목" localSheetId="0">#REF!</definedName>
    <definedName name="이각지주목">#REF!</definedName>
    <definedName name="이공구가설비" localSheetId="0">#REF!</definedName>
    <definedName name="이공구가설비">#REF!</definedName>
    <definedName name="이공구간접노무비" localSheetId="0">#REF!</definedName>
    <definedName name="이공구간접노무비">#REF!</definedName>
    <definedName name="이공구공사원가" localSheetId="0">#REF!</definedName>
    <definedName name="이공구공사원가">#REF!</definedName>
    <definedName name="이공구기타경비" localSheetId="0">#REF!</definedName>
    <definedName name="이공구기타경비">#REF!</definedName>
    <definedName name="이공구부가가치세">'[19]2공구산출내역'!#REF!</definedName>
    <definedName name="이공구산재보험료" localSheetId="0">#REF!</definedName>
    <definedName name="이공구산재보험료">#REF!</definedName>
    <definedName name="이공구안전관리비" localSheetId="0">#REF!</definedName>
    <definedName name="이공구안전관리비">#REF!</definedName>
    <definedName name="이공구이윤" localSheetId="0">#REF!</definedName>
    <definedName name="이공구이윤">#REF!</definedName>
    <definedName name="이공구일반관리비" localSheetId="0">#REF!</definedName>
    <definedName name="이공구일반관리비">#REF!</definedName>
    <definedName name="이노" localSheetId="0">#REF!</definedName>
    <definedName name="이노">#REF!</definedName>
    <definedName name="이름" hidden="1">{#N/A,#N/A,FALSE,"상재GS";#N/A,#N/A,FALSE,"상재GM";#N/A,#N/A,FALSE,"건재";#N/A,#N/A,FALSE,"SBR";#N/A,#N/A,FALSE,"부품";#N/A,#N/A,FALSE,"기능자재";#N/A,#N/A,FALSE,"특수"}</definedName>
    <definedName name="이릉" localSheetId="0" hidden="1">#REF!</definedName>
    <definedName name="이릉" hidden="1">#REF!</definedName>
    <definedName name="이삼" localSheetId="0">#REF!</definedName>
    <definedName name="이삼">#REF!</definedName>
    <definedName name="이상" localSheetId="0">#REF!</definedName>
    <definedName name="이상">#REF!</definedName>
    <definedName name="이식" localSheetId="0">#REF!</definedName>
    <definedName name="이식">#REF!</definedName>
    <definedName name="이식단가" localSheetId="0">#REF!</definedName>
    <definedName name="이식단가">#REF!</definedName>
    <definedName name="이식단가1" localSheetId="0">#REF!</definedName>
    <definedName name="이식단가1">#REF!</definedName>
    <definedName name="이식일위" localSheetId="0">#REF!</definedName>
    <definedName name="이식일위">#REF!</definedName>
    <definedName name="이읍" localSheetId="0">원가계산!이읍</definedName>
    <definedName name="이읍">원가계산!이읍</definedName>
    <definedName name="이재" localSheetId="0">#REF!</definedName>
    <definedName name="이재">#REF!</definedName>
    <definedName name="이전비" localSheetId="0">#REF!</definedName>
    <definedName name="이전비">#REF!</definedName>
    <definedName name="이정" hidden="1">{#N/A,#N/A,FALSE,"2~8번"}</definedName>
    <definedName name="이토_배관물량" localSheetId="0">#REF!</definedName>
    <definedName name="이토_배관물량">#REF!</definedName>
    <definedName name="이토변실" localSheetId="0">#REF!</definedName>
    <definedName name="이토변실">#REF!</definedName>
    <definedName name="이팝나무H3.5" localSheetId="0">#REF!</definedName>
    <definedName name="이팝나무H3.5">#REF!</definedName>
    <definedName name="이형관">[9]DATE!$B$24:$B$85</definedName>
    <definedName name="인N" localSheetId="0">#REF!</definedName>
    <definedName name="인N">#REF!</definedName>
    <definedName name="인가번호" localSheetId="0">#REF!</definedName>
    <definedName name="인가번호">#REF!</definedName>
    <definedName name="인건비" localSheetId="0">#REF!</definedName>
    <definedName name="인건비">#REF!</definedName>
    <definedName name="인동덩쿨" localSheetId="0">#REF!</definedName>
    <definedName name="인동덩쿨">#REF!</definedName>
    <definedName name="인쇄양식" localSheetId="0">원가계산!인쇄양식</definedName>
    <definedName name="인쇄양식">원가계산!인쇄양식</definedName>
    <definedName name="인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localSheetId="0">#REF!</definedName>
    <definedName name="일">#REF!</definedName>
    <definedName name="일___위___대___가___표">'[26]일위(시설)'!#REF!</definedName>
    <definedName name="일공구가설" localSheetId="0">#REF!</definedName>
    <definedName name="일공구가설">#REF!</definedName>
    <definedName name="일공구직영비" localSheetId="0">#REF!</definedName>
    <definedName name="일공구직영비">#REF!</definedName>
    <definedName name="일관" localSheetId="0">#REF!</definedName>
    <definedName name="일관">#REF!</definedName>
    <definedName name="일대" localSheetId="0">#REF!</definedName>
    <definedName name="일대">#REF!</definedName>
    <definedName name="일반관리비" localSheetId="0">#REF!</definedName>
    <definedName name="일반관리비">#REF!</definedName>
    <definedName name="일반통신설비" localSheetId="0">#REF!</definedName>
    <definedName name="일반통신설비">#REF!</definedName>
    <definedName name="일위" localSheetId="0">#REF!,#REF!</definedName>
    <definedName name="일위">#REF!,#REF!</definedName>
    <definedName name="일위대가1" localSheetId="0">#REF!</definedName>
    <definedName name="일위대가1">#REF!</definedName>
    <definedName name="일위대가집계표" localSheetId="0">#REF!</definedName>
    <definedName name="일위대가집계표">#REF!</definedName>
    <definedName name="일위대가표" localSheetId="0">#REF!</definedName>
    <definedName name="일위대가표">#REF!</definedName>
    <definedName name="일위산출" localSheetId="0">#REF!</definedName>
    <definedName name="일위산출">#REF!</definedName>
    <definedName name="일위산출1" localSheetId="0">#REF!</definedName>
    <definedName name="일위산출1">#REF!</definedName>
    <definedName name="일의01">[20]직노!#REF!</definedName>
    <definedName name="일투입" hidden="1">{#N/A,#N/A,FALSE,"지침";#N/A,#N/A,FALSE,"환경분석";#N/A,#N/A,FALSE,"Sheet16"}</definedName>
    <definedName name="임심" localSheetId="0" hidden="1">#REF!</definedName>
    <definedName name="임심" hidden="1">#REF!</definedName>
    <definedName name="ㅈ" localSheetId="0">#REF!</definedName>
    <definedName name="ㅈ">#REF!</definedName>
    <definedName name="ㅈㄷㄱ">[27]약품공급2!#REF!</definedName>
    <definedName name="ㅈㄷㅂ" localSheetId="0">#REF!</definedName>
    <definedName name="ㅈㄷㅂ">#REF!</definedName>
    <definedName name="ㅈㅂㄷ" localSheetId="0">#REF!</definedName>
    <definedName name="ㅈㅂㄷ">#REF!</definedName>
    <definedName name="ㅈㅈ" hidden="1">{#N/A,#N/A,FALSE,"표지목차"}</definedName>
    <definedName name="ㅈㅈㅈ" hidden="1">{"'Sheet1'!$D$19","'Sheet1'!$B$22:$E$22"}</definedName>
    <definedName name="ㅈㅈㅈㅈ" hidden="1">{#N/A,#N/A,FALSE,"명세표"}</definedName>
    <definedName name="자" localSheetId="0">#REF!</definedName>
    <definedName name="자">#REF!</definedName>
    <definedName name="자_트" localSheetId="0">#REF!</definedName>
    <definedName name="자_트">#REF!</definedName>
    <definedName name="자귀나무" localSheetId="0">#REF!</definedName>
    <definedName name="자귀나무">#REF!</definedName>
    <definedName name="자귀나무H3.0xR8" localSheetId="0">#REF!</definedName>
    <definedName name="자귀나무H3.0xR8">#REF!</definedName>
    <definedName name="자동화재탐지설비" localSheetId="0">#REF!</definedName>
    <definedName name="자동화재탐지설비">#REF!</definedName>
    <definedName name="자료">[24]기초자료!$A$3:$X$80</definedName>
    <definedName name="자료1" localSheetId="0">#REF!</definedName>
    <definedName name="자료1">#REF!</definedName>
    <definedName name="자료2" localSheetId="0">#REF!</definedName>
    <definedName name="자료2">#REF!</definedName>
    <definedName name="자미" hidden="1">{#N/A,#N/A,FALSE,"명세표"}</definedName>
    <definedName name="자산" localSheetId="0">#REF!</definedName>
    <definedName name="자산">#REF!</definedName>
    <definedName name="자산화" hidden="1">{#N/A,#N/A,FALSE,"상재GS";#N/A,#N/A,FALSE,"상재GM";#N/A,#N/A,FALSE,"건재";#N/A,#N/A,FALSE,"SBR";#N/A,#N/A,FALSE,"부품";#N/A,#N/A,FALSE,"기능자재";#N/A,#N/A,FALSE,"특수"}</definedName>
    <definedName name="자산화목록" hidden="1">{#N/A,#N/A,FALSE,"상재GS";#N/A,#N/A,FALSE,"상재GM";#N/A,#N/A,FALSE,"건재";#N/A,#N/A,FALSE,"SBR";#N/A,#N/A,FALSE,"부품";#N/A,#N/A,FALSE,"기능자재";#N/A,#N/A,FALSE,"특수"}</definedName>
    <definedName name="자재" localSheetId="0">#REF!</definedName>
    <definedName name="자재">#REF!</definedName>
    <definedName name="자재단가수정완료" localSheetId="0">원가계산!자재단가수정완료</definedName>
    <definedName name="자재단가수정완료">원가계산!자재단가수정완료</definedName>
    <definedName name="자재단가표" localSheetId="0">#REF!</definedName>
    <definedName name="자재단가표">#REF!</definedName>
    <definedName name="자재비1" localSheetId="0">#REF!</definedName>
    <definedName name="자재비1">#REF!</definedName>
    <definedName name="자재비2" localSheetId="0">#REF!</definedName>
    <definedName name="자재비2">#REF!</definedName>
    <definedName name="작_업__반_장" localSheetId="0">#REF!</definedName>
    <definedName name="작_업__반_장">#REF!</definedName>
    <definedName name="작성2" hidden="1">{#N/A,#N/A,FALSE,"보고";#N/A,#N/A,FALSE,"유첨"}</definedName>
    <definedName name="작성자" localSheetId="0">#REF!</definedName>
    <definedName name="작성자">#REF!</definedName>
    <definedName name="작업" localSheetId="0">#REF!</definedName>
    <definedName name="작업">#REF!</definedName>
    <definedName name="작업반장001" localSheetId="0">#REF!</definedName>
    <definedName name="작업반장001">#REF!</definedName>
    <definedName name="작업반장002" localSheetId="0">#REF!</definedName>
    <definedName name="작업반장002">#REF!</definedName>
    <definedName name="작업반장011" localSheetId="0">#REF!</definedName>
    <definedName name="작업반장011">#REF!</definedName>
    <definedName name="작업반장982" localSheetId="0">#REF!</definedName>
    <definedName name="작업반장982">#REF!</definedName>
    <definedName name="작업반장991" localSheetId="0">#REF!</definedName>
    <definedName name="작업반장991">#REF!</definedName>
    <definedName name="작업반장992" localSheetId="0">#REF!</definedName>
    <definedName name="작업반장992">#REF!</definedName>
    <definedName name="잔" localSheetId="0">#REF!</definedName>
    <definedName name="잔">#REF!</definedName>
    <definedName name="잔디" localSheetId="0">#REF!</definedName>
    <definedName name="잔디">#REF!</definedName>
    <definedName name="잔디_평떼" localSheetId="0">#REF!</definedName>
    <definedName name="잔디_평떼">#REF!</definedName>
    <definedName name="잔디5경" localSheetId="0">#REF!</definedName>
    <definedName name="잔디5경">#REF!</definedName>
    <definedName name="잔디5노무" localSheetId="0">#REF!</definedName>
    <definedName name="잔디5노무">#REF!</definedName>
    <definedName name="잔디5재료" localSheetId="0">#REF!</definedName>
    <definedName name="잔디5재료">#REF!</definedName>
    <definedName name="잔자갈노" localSheetId="0">#REF!</definedName>
    <definedName name="잔자갈노">#REF!</definedName>
    <definedName name="잔자갈재" localSheetId="0">#REF!</definedName>
    <definedName name="잔자갈재">#REF!</definedName>
    <definedName name="잔토" localSheetId="0">#REF!</definedName>
    <definedName name="잔토">#REF!</definedName>
    <definedName name="잠___수___부" localSheetId="0">#REF!</definedName>
    <definedName name="잠___수___부">#REF!</definedName>
    <definedName name="잠수부001" localSheetId="0">#REF!</definedName>
    <definedName name="잠수부001">#REF!</definedName>
    <definedName name="잠수부002" localSheetId="0">#REF!</definedName>
    <definedName name="잠수부002">#REF!</definedName>
    <definedName name="잠수부011" localSheetId="0">#REF!</definedName>
    <definedName name="잠수부011">#REF!</definedName>
    <definedName name="잠수부982" localSheetId="0">#REF!</definedName>
    <definedName name="잠수부982">#REF!</definedName>
    <definedName name="잠수부991" localSheetId="0">#REF!</definedName>
    <definedName name="잠수부991">#REF!</definedName>
    <definedName name="잠수부992" localSheetId="0">#REF!</definedName>
    <definedName name="잠수부992">#REF!</definedName>
    <definedName name="잡석노" localSheetId="0">#REF!</definedName>
    <definedName name="잡석노">#REF!</definedName>
    <definedName name="잡석재" localSheetId="0">#REF!</definedName>
    <definedName name="잡석재">#REF!</definedName>
    <definedName name="잡철" localSheetId="0">#REF!</definedName>
    <definedName name="잡철">#REF!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잣나무" localSheetId="0">#REF!</definedName>
    <definedName name="잣나무">#REF!</definedName>
    <definedName name="잣나무10노무" localSheetId="0">#REF!</definedName>
    <definedName name="잣나무10노무">#REF!</definedName>
    <definedName name="잣나무10재료" localSheetId="0">#REF!</definedName>
    <definedName name="잣나무10재료">#REF!</definedName>
    <definedName name="잣나무15노무" localSheetId="0">#REF!</definedName>
    <definedName name="잣나무15노무">#REF!</definedName>
    <definedName name="잣나무15재료" localSheetId="0">#REF!</definedName>
    <definedName name="잣나무15재료">#REF!</definedName>
    <definedName name="잣나무18노무" localSheetId="0">#REF!</definedName>
    <definedName name="잣나무18노무">#REF!</definedName>
    <definedName name="잣나무18재료" localSheetId="0">#REF!</definedName>
    <definedName name="잣나무18재료">#REF!</definedName>
    <definedName name="잣나무20노무" localSheetId="0">#REF!</definedName>
    <definedName name="잣나무20노무">#REF!</definedName>
    <definedName name="잣나무20재료" localSheetId="0">#REF!</definedName>
    <definedName name="잣나무20재료">#REF!</definedName>
    <definedName name="잣나무22노무" localSheetId="0">#REF!</definedName>
    <definedName name="잣나무22노무">#REF!</definedName>
    <definedName name="잣나무22재료" localSheetId="0">#REF!</definedName>
    <definedName name="잣나무22재료">#REF!</definedName>
    <definedName name="장H13" localSheetId="0">#REF!</definedName>
    <definedName name="장H13">#REF!</definedName>
    <definedName name="장H16" localSheetId="0">#REF!</definedName>
    <definedName name="장H16">#REF!</definedName>
    <definedName name="장H19" localSheetId="0">#REF!</definedName>
    <definedName name="장H19">#REF!</definedName>
    <definedName name="장H22" localSheetId="0">#REF!</definedName>
    <definedName name="장H22">#REF!</definedName>
    <definedName name="장H25" localSheetId="0">#REF!</definedName>
    <definedName name="장H25">#REF!</definedName>
    <definedName name="장H29" localSheetId="0">#REF!</definedName>
    <definedName name="장H29">#REF!</definedName>
    <definedName name="장H32" localSheetId="0">#REF!</definedName>
    <definedName name="장H32">#REF!</definedName>
    <definedName name="장대" localSheetId="0">#REF!</definedName>
    <definedName name="장대">#REF!</definedName>
    <definedName name="장산교" localSheetId="0">#REF!</definedName>
    <definedName name="장산교">#REF!</definedName>
    <definedName name="장성" localSheetId="0">#REF!,#REF!</definedName>
    <definedName name="장성">#REF!,#REF!</definedName>
    <definedName name="장성H32" localSheetId="0">#REF!</definedName>
    <definedName name="장성H32">#REF!</definedName>
    <definedName name="재" localSheetId="0">#REF!</definedName>
    <definedName name="재">#REF!</definedName>
    <definedName name="재1" localSheetId="0">#REF!</definedName>
    <definedName name="재1">#REF!</definedName>
    <definedName name="재10" localSheetId="0">#REF!</definedName>
    <definedName name="재10">#REF!</definedName>
    <definedName name="재11" localSheetId="0">#REF!</definedName>
    <definedName name="재11">#REF!</definedName>
    <definedName name="재12" localSheetId="0">#REF!</definedName>
    <definedName name="재12">#REF!</definedName>
    <definedName name="재13" localSheetId="0">#REF!</definedName>
    <definedName name="재13">#REF!</definedName>
    <definedName name="재14" localSheetId="0">#REF!</definedName>
    <definedName name="재14">#REF!</definedName>
    <definedName name="재15" localSheetId="0">#REF!</definedName>
    <definedName name="재15">#REF!</definedName>
    <definedName name="재16" localSheetId="0">#REF!</definedName>
    <definedName name="재16">#REF!</definedName>
    <definedName name="재2" localSheetId="0">#REF!</definedName>
    <definedName name="재2">#REF!</definedName>
    <definedName name="재3" localSheetId="0">#REF!</definedName>
    <definedName name="재3">#REF!</definedName>
    <definedName name="재4" localSheetId="0">#REF!</definedName>
    <definedName name="재4">#REF!</definedName>
    <definedName name="재5" localSheetId="0">#REF!</definedName>
    <definedName name="재5">#REF!</definedName>
    <definedName name="재6" localSheetId="0">#REF!</definedName>
    <definedName name="재6">#REF!</definedName>
    <definedName name="재7" localSheetId="0">#REF!</definedName>
    <definedName name="재7">#REF!</definedName>
    <definedName name="재8" localSheetId="0">#REF!</definedName>
    <definedName name="재8">#REF!</definedName>
    <definedName name="재9" localSheetId="0">#REF!</definedName>
    <definedName name="재9">#REF!</definedName>
    <definedName name="재료비" localSheetId="0">#REF!</definedName>
    <definedName name="재료비">#REF!</definedName>
    <definedName name="재료비계" localSheetId="0">#REF!</definedName>
    <definedName name="재료비계">#REF!</definedName>
    <definedName name="재료비단가대비표2" hidden="1">{"'Firr(선)'!$AS$1:$AY$62","'Firr(사)'!$AS$1:$AY$62","'Firr(회)'!$AS$1:$AY$62","'Firr(선)'!$L$1:$V$62","'Firr(사)'!$L$1:$V$62","'Firr(회)'!$L$1:$V$62"}</definedName>
    <definedName name="재료집계3" localSheetId="0">#REF!</definedName>
    <definedName name="재료집계3">#REF!</definedName>
    <definedName name="재료할증" localSheetId="0">#REF!</definedName>
    <definedName name="재료할증">#REF!</definedName>
    <definedName name="재목" localSheetId="0">#REF!</definedName>
    <definedName name="재목">#REF!</definedName>
    <definedName name="재무부" localSheetId="0">#REF!</definedName>
    <definedName name="재무부">#REF!</definedName>
    <definedName name="저라" localSheetId="0">#REF!</definedName>
    <definedName name="저라">#REF!</definedName>
    <definedName name="저압케이블전공" localSheetId="0">#REF!</definedName>
    <definedName name="저압케이블전공">#REF!</definedName>
    <definedName name="저압케이블전공001" localSheetId="0">#REF!</definedName>
    <definedName name="저압케이블전공001">#REF!</definedName>
    <definedName name="저압케이블전공002" localSheetId="0">#REF!</definedName>
    <definedName name="저압케이블전공002">#REF!</definedName>
    <definedName name="저압케이블전공011" localSheetId="0">#REF!</definedName>
    <definedName name="저압케이블전공011">#REF!</definedName>
    <definedName name="저압케이블전공982" localSheetId="0">#REF!</definedName>
    <definedName name="저압케이블전공982">#REF!</definedName>
    <definedName name="저압케이블전공991" localSheetId="0">#REF!</definedName>
    <definedName name="저압케이블전공991">#REF!</definedName>
    <definedName name="저압케이블전공992" localSheetId="0">#REF!</definedName>
    <definedName name="저압케이블전공992">#REF!</definedName>
    <definedName name="저판" localSheetId="0">#REF!</definedName>
    <definedName name="저판">#REF!</definedName>
    <definedName name="저판높이" localSheetId="0">#REF!</definedName>
    <definedName name="저판높이">#REF!</definedName>
    <definedName name="저판폭" localSheetId="0">#REF!</definedName>
    <definedName name="저판폭">#REF!</definedName>
    <definedName name="전" localSheetId="0">#REF!</definedName>
    <definedName name="전">#REF!</definedName>
    <definedName name="전기공사" localSheetId="0">#REF!</definedName>
    <definedName name="전기공사">#REF!</definedName>
    <definedName name="전기공사기사_전기공사기사1급001" localSheetId="0">#REF!</definedName>
    <definedName name="전기공사기사_전기공사기사1급001">#REF!</definedName>
    <definedName name="전기공사기사_전기공사기사1급002" localSheetId="0">#REF!</definedName>
    <definedName name="전기공사기사_전기공사기사1급002">#REF!</definedName>
    <definedName name="전기공사기사_전기공사기사1급011" localSheetId="0">#REF!</definedName>
    <definedName name="전기공사기사_전기공사기사1급011">#REF!</definedName>
    <definedName name="전기공사기사_전기공사기사1급982" localSheetId="0">#REF!</definedName>
    <definedName name="전기공사기사_전기공사기사1급982">#REF!</definedName>
    <definedName name="전기공사기사_전기공사기사1급991" localSheetId="0">#REF!</definedName>
    <definedName name="전기공사기사_전기공사기사1급991">#REF!</definedName>
    <definedName name="전기공사기사_전기공사기사1급992" localSheetId="0">#REF!</definedName>
    <definedName name="전기공사기사_전기공사기사1급992">#REF!</definedName>
    <definedName name="전기공사기사1급" localSheetId="0">#REF!</definedName>
    <definedName name="전기공사기사1급">#REF!</definedName>
    <definedName name="전기공사기사2급" localSheetId="0">#REF!</definedName>
    <definedName name="전기공사기사2급">#REF!</definedName>
    <definedName name="전기공사산업기사_전기공사기사2급001" localSheetId="0">#REF!</definedName>
    <definedName name="전기공사산업기사_전기공사기사2급001">#REF!</definedName>
    <definedName name="전기공사산업기사_전기공사기사2급002" localSheetId="0">#REF!</definedName>
    <definedName name="전기공사산업기사_전기공사기사2급002">#REF!</definedName>
    <definedName name="전기공사산업기사_전기공사기사2급011" localSheetId="0">#REF!</definedName>
    <definedName name="전기공사산업기사_전기공사기사2급011">#REF!</definedName>
    <definedName name="전기공사산업기사_전기공사기사2급982" localSheetId="0">#REF!</definedName>
    <definedName name="전기공사산업기사_전기공사기사2급982">#REF!</definedName>
    <definedName name="전기공사산업기사_전기공사기사2급991" localSheetId="0">#REF!</definedName>
    <definedName name="전기공사산업기사_전기공사기사2급991">#REF!</definedName>
    <definedName name="전기공사산업기사_전기공사기사2급992" localSheetId="0">#REF!</definedName>
    <definedName name="전기공사산업기사_전기공사기사2급992">#REF!</definedName>
    <definedName name="전등공량" localSheetId="0">#REF!</definedName>
    <definedName name="전등공량">#REF!</definedName>
    <definedName name="전등신설" localSheetId="0">#REF!</definedName>
    <definedName name="전등신설">#REF!</definedName>
    <definedName name="전력" localSheetId="0">#REF!</definedName>
    <definedName name="전력">#REF!</definedName>
    <definedName name="전산1교" localSheetId="0">#REF!</definedName>
    <definedName name="전산1교">#REF!</definedName>
    <definedName name="전선관1" localSheetId="0">#REF!</definedName>
    <definedName name="전선관1">#REF!</definedName>
    <definedName name="전선관2" localSheetId="0">#REF!</definedName>
    <definedName name="전선관2">#REF!</definedName>
    <definedName name="전열공량" localSheetId="0">#REF!</definedName>
    <definedName name="전열공량">#REF!</definedName>
    <definedName name="전장" localSheetId="0">#REF!</definedName>
    <definedName name="전장">#REF!</definedName>
    <definedName name="전재만" localSheetId="0">#REF!</definedName>
    <definedName name="전재만">#REF!</definedName>
    <definedName name="전토압1" localSheetId="0">#REF!</definedName>
    <definedName name="전토압1">#REF!</definedName>
    <definedName name="전토압2" localSheetId="0">#REF!</definedName>
    <definedName name="전토압2">#REF!</definedName>
    <definedName name="전토압3" localSheetId="0">#REF!</definedName>
    <definedName name="전토압3">#REF!</definedName>
    <definedName name="전토압4" localSheetId="0">#REF!</definedName>
    <definedName name="전토압4">#REF!</definedName>
    <definedName name="전후일위대가" localSheetId="0">#REF!</definedName>
    <definedName name="전후일위대가">#REF!</definedName>
    <definedName name="절_단_공" localSheetId="0">#REF!</definedName>
    <definedName name="절_단_공">#REF!</definedName>
    <definedName name="절단경비" localSheetId="0">#REF!</definedName>
    <definedName name="절단경비">#REF!</definedName>
    <definedName name="절단공" localSheetId="0">#REF!</definedName>
    <definedName name="절단공">#REF!</definedName>
    <definedName name="절단공001" localSheetId="0">#REF!</definedName>
    <definedName name="절단공001">#REF!</definedName>
    <definedName name="절단공002" localSheetId="0">#REF!</definedName>
    <definedName name="절단공002">#REF!</definedName>
    <definedName name="절단공011" localSheetId="0">#REF!</definedName>
    <definedName name="절단공011">#REF!</definedName>
    <definedName name="절단공982" localSheetId="0">#REF!</definedName>
    <definedName name="절단공982">#REF!</definedName>
    <definedName name="절단공991" localSheetId="0">#REF!</definedName>
    <definedName name="절단공991">#REF!</definedName>
    <definedName name="절단공992" localSheetId="0">#REF!</definedName>
    <definedName name="절단공992">#REF!</definedName>
    <definedName name="절단노무비" localSheetId="0">#REF!</definedName>
    <definedName name="절단노무비">#REF!</definedName>
    <definedName name="절단재료비" localSheetId="0">#REF!</definedName>
    <definedName name="절단재료비">#REF!</definedName>
    <definedName name="절취" localSheetId="0">#REF!</definedName>
    <definedName name="절취">#REF!</definedName>
    <definedName name="점검계단" localSheetId="0">#REF!</definedName>
    <definedName name="점검계단">#REF!</definedName>
    <definedName name="점토노" localSheetId="0">#REF!</definedName>
    <definedName name="점토노">#REF!</definedName>
    <definedName name="점토재" localSheetId="0">#REF!</definedName>
    <definedName name="점토재">#REF!</definedName>
    <definedName name="접_높" localSheetId="0">#REF!</definedName>
    <definedName name="접_높">#REF!</definedName>
    <definedName name="접_폭" localSheetId="0">#REF!</definedName>
    <definedName name="접_폭">#REF!</definedName>
    <definedName name="접속슬라브" localSheetId="0">#REF!</definedName>
    <definedName name="접속슬라브">#REF!</definedName>
    <definedName name="접속슬라브길이1" localSheetId="0">#REF!</definedName>
    <definedName name="접속슬라브길이1">#REF!</definedName>
    <definedName name="접속슬라브길이2" localSheetId="0">#REF!</definedName>
    <definedName name="접속슬라브길이2">#REF!</definedName>
    <definedName name="접속슬라브폭1" localSheetId="0">#REF!</definedName>
    <definedName name="접속슬라브폭1">#REF!</definedName>
    <definedName name="접속슬라브폭2" localSheetId="0">#REF!</definedName>
    <definedName name="접속슬라브폭2">#REF!</definedName>
    <definedName name="접속슬라브폭3" localSheetId="0">#REF!</definedName>
    <definedName name="접속슬라브폭3">#REF!</definedName>
    <definedName name="접속슬라브폭4" localSheetId="0">#REF!</definedName>
    <definedName name="접속슬라브폭4">#REF!</definedName>
    <definedName name="접속슬래브" localSheetId="0">#REF!</definedName>
    <definedName name="접속슬래브">#REF!</definedName>
    <definedName name="접속저판길이1" localSheetId="0">#REF!</definedName>
    <definedName name="접속저판길이1">#REF!</definedName>
    <definedName name="접속저판길이2" localSheetId="0">#REF!</definedName>
    <definedName name="접속저판길이2">#REF!</definedName>
    <definedName name="접속저판폭1" localSheetId="0">#REF!</definedName>
    <definedName name="접속저판폭1">#REF!</definedName>
    <definedName name="접속저판폭2" localSheetId="0">#REF!</definedName>
    <definedName name="접속저판폭2">#REF!</definedName>
    <definedName name="접속저판폭3" localSheetId="0">#REF!</definedName>
    <definedName name="접속저판폭3">#REF!</definedName>
    <definedName name="접속저판폭4" localSheetId="0">#REF!</definedName>
    <definedName name="접속저판폭4">#REF!</definedName>
    <definedName name="접지" localSheetId="0">#REF!</definedName>
    <definedName name="접지">#REF!</definedName>
    <definedName name="접지장치" localSheetId="0">#REF!</definedName>
    <definedName name="접지장치">#REF!</definedName>
    <definedName name="정모">[28]약품공급2!#REF!</definedName>
    <definedName name="정지" localSheetId="0">#REF!</definedName>
    <definedName name="정지">#REF!</definedName>
    <definedName name="정황주" hidden="1">{"'Firr(선)'!$AS$1:$AY$62","'Firr(사)'!$AS$1:$AY$62","'Firr(회)'!$AS$1:$AY$62","'Firr(선)'!$L$1:$V$62","'Firr(사)'!$L$1:$V$62","'Firr(회)'!$L$1:$V$62"}</definedName>
    <definedName name="정황주1" hidden="1">{"'Firr(선)'!$AS$1:$AY$62","'Firr(사)'!$AS$1:$AY$62","'Firr(회)'!$AS$1:$AY$62","'Firr(선)'!$L$1:$V$62","'Firr(사)'!$L$1:$V$62","'Firr(회)'!$L$1:$V$62"}</definedName>
    <definedName name="제___경___비___산___출___근___거" localSheetId="0">#REF!</definedName>
    <definedName name="제___경___비___산___출___근___거">#REF!</definedName>
    <definedName name="제___도___사" localSheetId="0">#REF!</definedName>
    <definedName name="제___도___사">#REF!</definedName>
    <definedName name="제경비율" localSheetId="0">#REF!</definedName>
    <definedName name="제경비율">#REF!</definedName>
    <definedName name="제도사">[13]기본단가표!$L$34</definedName>
    <definedName name="제도사001" localSheetId="0">#REF!</definedName>
    <definedName name="제도사001">#REF!</definedName>
    <definedName name="제도사002" localSheetId="0">#REF!</definedName>
    <definedName name="제도사002">#REF!</definedName>
    <definedName name="제도사011" localSheetId="0">#REF!</definedName>
    <definedName name="제도사011">#REF!</definedName>
    <definedName name="제도사982" localSheetId="0">#REF!</definedName>
    <definedName name="제도사982">#REF!</definedName>
    <definedName name="제도사991" localSheetId="0">#REF!</definedName>
    <definedName name="제도사991">#REF!</definedName>
    <definedName name="제도사992" localSheetId="0">#REF!</definedName>
    <definedName name="제도사992">#REF!</definedName>
    <definedName name="제동" localSheetId="0">#REF!</definedName>
    <definedName name="제동">#REF!</definedName>
    <definedName name="제철__축로공" localSheetId="0">#REF!</definedName>
    <definedName name="제철__축로공">#REF!</definedName>
    <definedName name="제철축로공001" localSheetId="0">#REF!</definedName>
    <definedName name="제철축로공001">#REF!</definedName>
    <definedName name="제철축로공002" localSheetId="0">#REF!</definedName>
    <definedName name="제철축로공002">#REF!</definedName>
    <definedName name="제철축로공011" localSheetId="0">#REF!</definedName>
    <definedName name="제철축로공011">#REF!</definedName>
    <definedName name="제철축로공982" localSheetId="0">#REF!</definedName>
    <definedName name="제철축로공982">#REF!</definedName>
    <definedName name="제철축로공991" localSheetId="0">#REF!</definedName>
    <definedName name="제철축로공991">#REF!</definedName>
    <definedName name="제철축로공992" localSheetId="0">#REF!</definedName>
    <definedName name="제철축로공992">#REF!</definedName>
    <definedName name="조" hidden="1">{"'Firr(선)'!$AS$1:$AY$62","'Firr(사)'!$AS$1:$AY$62","'Firr(회)'!$AS$1:$AY$62","'Firr(선)'!$L$1:$V$62","'Firr(사)'!$L$1:$V$62","'Firr(회)'!$L$1:$V$62"}</definedName>
    <definedName name="조___경___공" localSheetId="0">#REF!</definedName>
    <definedName name="조___경___공">#REF!</definedName>
    <definedName name="조___력___공" localSheetId="0">#REF!</definedName>
    <definedName name="조___력___공">#REF!</definedName>
    <definedName name="조___적___공" localSheetId="0">#REF!</definedName>
    <definedName name="조___적___공">#REF!</definedName>
    <definedName name="조_림__인_부" localSheetId="0">#REF!</definedName>
    <definedName name="조_림__인_부">#REF!</definedName>
    <definedName name="조_적_공" localSheetId="0">#REF!</definedName>
    <definedName name="조_적_공">#REF!</definedName>
    <definedName name="조경공">[15]데이타!$E$658</definedName>
    <definedName name="조경공001" localSheetId="0">#REF!</definedName>
    <definedName name="조경공001">#REF!</definedName>
    <definedName name="조경공002" localSheetId="0">#REF!</definedName>
    <definedName name="조경공002">#REF!</definedName>
    <definedName name="조경공011" localSheetId="0">#REF!</definedName>
    <definedName name="조경공011">#REF!</definedName>
    <definedName name="조경공982" localSheetId="0">#REF!</definedName>
    <definedName name="조경공982">#REF!</definedName>
    <definedName name="조경공991" localSheetId="0">#REF!</definedName>
    <definedName name="조경공991">#REF!</definedName>
    <definedName name="조경공992" localSheetId="0">#REF!</definedName>
    <definedName name="조경공992">#REF!</definedName>
    <definedName name="조경공B10">[11]식재인부!$B$24</definedName>
    <definedName name="조경공B4이하">[11]식재인부!$B$18</definedName>
    <definedName name="조경공B5">[11]식재인부!$B$19</definedName>
    <definedName name="조경공B6">[11]식재인부!$B$20</definedName>
    <definedName name="조경공B8">[11]식재인부!$B$22</definedName>
    <definedName name="조경공R10">[11]식재인부!$B$54</definedName>
    <definedName name="조경공R12">[11]식재인부!$B$56</definedName>
    <definedName name="조경공R15">[11]식재인부!$B$59</definedName>
    <definedName name="조경공R4이하">[11]식재인부!$B$48</definedName>
    <definedName name="조경공R5">[11]식재인부!$B$49</definedName>
    <definedName name="조경공R6">[11]식재인부!$B$50</definedName>
    <definedName name="조경공R7">[11]식재인부!$B$51</definedName>
    <definedName name="조경공R8">[11]식재인부!$B$52</definedName>
    <definedName name="조달수수료" localSheetId="0">#REF!</definedName>
    <definedName name="조달수수료">#REF!</definedName>
    <definedName name="조도" localSheetId="0">#REF!</definedName>
    <definedName name="조도">#REF!</definedName>
    <definedName name="조도1" localSheetId="0">#REF!</definedName>
    <definedName name="조도1">#REF!</definedName>
    <definedName name="조도2" localSheetId="0">#REF!</definedName>
    <definedName name="조도2">#REF!</definedName>
    <definedName name="조도계산" localSheetId="0">원가계산!조도계산</definedName>
    <definedName name="조도계산">원가계산!조도계산</definedName>
    <definedName name="조도계산2" localSheetId="0">원가계산!조도계산2</definedName>
    <definedName name="조도계산2">원가계산!조도계산2</definedName>
    <definedName name="조도계산3" localSheetId="0">원가계산!조도계산3</definedName>
    <definedName name="조도계산3">원가계산!조도계산3</definedName>
    <definedName name="조력공001" localSheetId="0">#REF!</definedName>
    <definedName name="조력공001">#REF!</definedName>
    <definedName name="조력공002" localSheetId="0">#REF!</definedName>
    <definedName name="조력공002">#REF!</definedName>
    <definedName name="조력공011" localSheetId="0">#REF!</definedName>
    <definedName name="조력공011">#REF!</definedName>
    <definedName name="조력공982" localSheetId="0">#REF!</definedName>
    <definedName name="조력공982">#REF!</definedName>
    <definedName name="조력공991" localSheetId="0">#REF!</definedName>
    <definedName name="조력공991">#REF!</definedName>
    <definedName name="조력공992" localSheetId="0">#REF!</definedName>
    <definedName name="조력공992">#REF!</definedName>
    <definedName name="조림인부001" localSheetId="0">#REF!</definedName>
    <definedName name="조림인부001">#REF!</definedName>
    <definedName name="조림인부002" localSheetId="0">#REF!</definedName>
    <definedName name="조림인부002">#REF!</definedName>
    <definedName name="조림인부011" localSheetId="0">#REF!</definedName>
    <definedName name="조림인부011">#REF!</definedName>
    <definedName name="조림인부982" localSheetId="0">#REF!</definedName>
    <definedName name="조림인부982">#REF!</definedName>
    <definedName name="조림인부991" localSheetId="0">#REF!</definedName>
    <definedName name="조림인부991">#REF!</definedName>
    <definedName name="조림인부992" localSheetId="0">#REF!</definedName>
    <definedName name="조림인부992">#REF!</definedName>
    <definedName name="조수" localSheetId="0">#REF!</definedName>
    <definedName name="조수">#REF!</definedName>
    <definedName name="조원공_1.1_1.5">[11]식재인부!$B$5</definedName>
    <definedName name="조장" localSheetId="0">#REF!</definedName>
    <definedName name="조장">#REF!</definedName>
    <definedName name="조적공" localSheetId="0">#REF!</definedName>
    <definedName name="조적공">#REF!</definedName>
    <definedName name="조적공001" localSheetId="0">#REF!</definedName>
    <definedName name="조적공001">#REF!</definedName>
    <definedName name="조적공002" localSheetId="0">#REF!</definedName>
    <definedName name="조적공002">#REF!</definedName>
    <definedName name="조적공011" localSheetId="0">#REF!</definedName>
    <definedName name="조적공011">#REF!</definedName>
    <definedName name="조적공982" localSheetId="0">#REF!</definedName>
    <definedName name="조적공982">#REF!</definedName>
    <definedName name="조적공991" localSheetId="0">#REF!</definedName>
    <definedName name="조적공991">#REF!</definedName>
    <definedName name="조적공992" localSheetId="0">#REF!</definedName>
    <definedName name="조적공992">#REF!</definedName>
    <definedName name="조합노" localSheetId="0">#REF!</definedName>
    <definedName name="조합노">#REF!</definedName>
    <definedName name="조합재" localSheetId="0">#REF!</definedName>
    <definedName name="조합재">#REF!</definedName>
    <definedName name="조합페인트" localSheetId="0">#REF!</definedName>
    <definedName name="조합페인트">#REF!</definedName>
    <definedName name="조형가이즈까3010">[11]데이타!$E$11</definedName>
    <definedName name="조형가이즈까3012">[11]데이타!$E$12</definedName>
    <definedName name="조형가이즈까3014">[11]데이타!$E$13</definedName>
    <definedName name="조형가이즈까3516">[11]데이타!$E$14</definedName>
    <definedName name="조효" hidden="1">{"'Firr(선)'!$AS$1:$AY$62","'Firr(사)'!$AS$1:$AY$62","'Firr(회)'!$AS$1:$AY$62","'Firr(선)'!$L$1:$V$62","'Firr(사)'!$L$1:$V$62","'Firr(회)'!$L$1:$V$62"}</definedName>
    <definedName name="조효석" hidden="1">{"'Firr(선)'!$AS$1:$AY$62","'Firr(사)'!$AS$1:$AY$62","'Firr(회)'!$AS$1:$AY$62","'Firr(선)'!$L$1:$V$62","'Firr(사)'!$L$1:$V$62","'Firr(회)'!$L$1:$V$62"}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현" localSheetId="0">BlankMacro1</definedName>
    <definedName name="종현">BlankMacro1</definedName>
    <definedName name="주" localSheetId="0">#REF!</definedName>
    <definedName name="주">#REF!</definedName>
    <definedName name="주간" hidden="1">{#N/A,#N/A,FALSE,"지침";#N/A,#N/A,FALSE,"환경분석";#N/A,#N/A,FALSE,"Sheet16"}</definedName>
    <definedName name="주목" localSheetId="0">#REF!</definedName>
    <definedName name="주목">#REF!</definedName>
    <definedName name="주목1.0노무" localSheetId="0">#REF!</definedName>
    <definedName name="주목1.0노무">#REF!</definedName>
    <definedName name="주목1.0재료" localSheetId="0">#REF!</definedName>
    <definedName name="주목1.0재료">#REF!</definedName>
    <definedName name="주목10노무" localSheetId="0">#REF!</definedName>
    <definedName name="주목10노무">#REF!</definedName>
    <definedName name="주목10재료" localSheetId="0">#REF!</definedName>
    <definedName name="주목10재료">#REF!</definedName>
    <definedName name="주목12노무" localSheetId="0">#REF!</definedName>
    <definedName name="주목12노무">#REF!</definedName>
    <definedName name="주목12재료" localSheetId="0">#REF!</definedName>
    <definedName name="주목12재료">#REF!</definedName>
    <definedName name="주목H2.5" localSheetId="0">#REF!</definedName>
    <definedName name="주목H2.5">#REF!</definedName>
    <definedName name="주영" localSheetId="0">#REF!</definedName>
    <definedName name="주영">#REF!</definedName>
    <definedName name="주영이" localSheetId="0">#REF!,#REF!,#REF!</definedName>
    <definedName name="주영이">#REF!,#REF!,#REF!</definedName>
    <definedName name="주요일정" hidden="1">{#N/A,#N/A,FALSE,"Sheet1"}</definedName>
    <definedName name="주주노" localSheetId="0">#REF!</definedName>
    <definedName name="주주노">#REF!</definedName>
    <definedName name="주주재" localSheetId="0">#REF!</definedName>
    <definedName name="주주재">#REF!</definedName>
    <definedName name="준공년월일" localSheetId="0">#REF!</definedName>
    <definedName name="준공년월일">#REF!</definedName>
    <definedName name="준설선__선장" localSheetId="0">#REF!</definedName>
    <definedName name="준설선__선장">#REF!</definedName>
    <definedName name="준설선기관사" localSheetId="0">#REF!</definedName>
    <definedName name="준설선기관사">#REF!</definedName>
    <definedName name="준설선기관사001" localSheetId="0">#REF!</definedName>
    <definedName name="준설선기관사001">#REF!</definedName>
    <definedName name="준설선기관사002" localSheetId="0">#REF!</definedName>
    <definedName name="준설선기관사002">#REF!</definedName>
    <definedName name="준설선기관사982" localSheetId="0">#REF!</definedName>
    <definedName name="준설선기관사982">#REF!</definedName>
    <definedName name="준설선기관사991" localSheetId="0">#REF!</definedName>
    <definedName name="준설선기관사991">#REF!</definedName>
    <definedName name="준설선기관사992" localSheetId="0">#REF!</definedName>
    <definedName name="준설선기관사992">#REF!</definedName>
    <definedName name="준설선기관장" localSheetId="0">#REF!</definedName>
    <definedName name="준설선기관장">#REF!</definedName>
    <definedName name="준설선기관장001" localSheetId="0">#REF!</definedName>
    <definedName name="준설선기관장001">#REF!</definedName>
    <definedName name="준설선기관장002" localSheetId="0">#REF!</definedName>
    <definedName name="준설선기관장002">#REF!</definedName>
    <definedName name="준설선기관장011" localSheetId="0">#REF!</definedName>
    <definedName name="준설선기관장011">#REF!</definedName>
    <definedName name="준설선기관장982" localSheetId="0">#REF!</definedName>
    <definedName name="준설선기관장982">#REF!</definedName>
    <definedName name="준설선기관장991" localSheetId="0">#REF!</definedName>
    <definedName name="준설선기관장991">#REF!</definedName>
    <definedName name="준설선기관장992" localSheetId="0">#REF!</definedName>
    <definedName name="준설선기관장992">#REF!</definedName>
    <definedName name="준설선선장001" localSheetId="0">#REF!</definedName>
    <definedName name="준설선선장001">#REF!</definedName>
    <definedName name="준설선선장002" localSheetId="0">#REF!</definedName>
    <definedName name="준설선선장002">#REF!</definedName>
    <definedName name="준설선선장011" localSheetId="0">#REF!</definedName>
    <definedName name="준설선선장011">#REF!</definedName>
    <definedName name="준설선선장982" localSheetId="0">#REF!</definedName>
    <definedName name="준설선선장982">#REF!</definedName>
    <definedName name="준설선선장991" localSheetId="0">#REF!</definedName>
    <definedName name="준설선선장991">#REF!</definedName>
    <definedName name="준설선선장992" localSheetId="0">#REF!</definedName>
    <definedName name="준설선선장992">#REF!</definedName>
    <definedName name="준설선운전사" localSheetId="0">#REF!</definedName>
    <definedName name="준설선운전사">#REF!</definedName>
    <definedName name="준설선운전사001" localSheetId="0">#REF!</definedName>
    <definedName name="준설선운전사001">#REF!</definedName>
    <definedName name="준설선운전사002" localSheetId="0">#REF!</definedName>
    <definedName name="준설선운전사002">#REF!</definedName>
    <definedName name="준설선운전사982" localSheetId="0">#REF!</definedName>
    <definedName name="준설선운전사982">#REF!</definedName>
    <definedName name="준설선운전사991" localSheetId="0">#REF!</definedName>
    <definedName name="준설선운전사991">#REF!</definedName>
    <definedName name="준설선운전사992" localSheetId="0">#REF!</definedName>
    <definedName name="준설선운전사992">#REF!</definedName>
    <definedName name="준설선전기사" localSheetId="0">#REF!</definedName>
    <definedName name="준설선전기사">#REF!</definedName>
    <definedName name="준설선전기사001" localSheetId="0">#REF!</definedName>
    <definedName name="준설선전기사001">#REF!</definedName>
    <definedName name="준설선전기사002" localSheetId="0">#REF!</definedName>
    <definedName name="준설선전기사002">#REF!</definedName>
    <definedName name="준설선전기사982" localSheetId="0">#REF!</definedName>
    <definedName name="준설선전기사982">#REF!</definedName>
    <definedName name="준설선전기사991" localSheetId="0">#REF!</definedName>
    <definedName name="준설선전기사991">#REF!</definedName>
    <definedName name="준설선전기사992" localSheetId="0">#REF!</definedName>
    <definedName name="준설선전기사992">#REF!</definedName>
    <definedName name="준설설기관사011" localSheetId="0">#REF!</definedName>
    <definedName name="준설설기관사011">#REF!</definedName>
    <definedName name="준설설운전기사011" localSheetId="0">#REF!</definedName>
    <definedName name="준설설운전기사011">#REF!</definedName>
    <definedName name="준설설운전사011" localSheetId="0">#REF!</definedName>
    <definedName name="준설설운전사011">#REF!</definedName>
    <definedName name="준설설전기사011" localSheetId="0">#REF!</definedName>
    <definedName name="준설설전기사011">#REF!</definedName>
    <definedName name="줄___눈___공" localSheetId="0">#REF!</definedName>
    <definedName name="줄___눈___공">#REF!</definedName>
    <definedName name="줄눈공">[12]기본단가표!$L$27</definedName>
    <definedName name="줄눈공001" localSheetId="0">#REF!</definedName>
    <definedName name="줄눈공001">#REF!</definedName>
    <definedName name="줄눈공002" localSheetId="0">#REF!</definedName>
    <definedName name="줄눈공002">#REF!</definedName>
    <definedName name="줄눈공011" localSheetId="0">#REF!</definedName>
    <definedName name="줄눈공011">#REF!</definedName>
    <definedName name="줄눈공982" localSheetId="0">#REF!</definedName>
    <definedName name="줄눈공982">#REF!</definedName>
    <definedName name="줄눈공991" localSheetId="0">#REF!</definedName>
    <definedName name="줄눈공991">#REF!</definedName>
    <definedName name="줄눈공992" localSheetId="0">#REF!</definedName>
    <definedName name="줄눈공992">#REF!</definedName>
    <definedName name="줄사철" localSheetId="0">#REF!</definedName>
    <definedName name="줄사철">#REF!</definedName>
    <definedName name="중_기__조_장" localSheetId="0">#REF!</definedName>
    <definedName name="중_기__조_장">#REF!</definedName>
    <definedName name="중급기술자">[13]기본단가표!$L$33</definedName>
    <definedName name="중급원자력기술자" localSheetId="0">#REF!</definedName>
    <definedName name="중급원자력기술자">#REF!</definedName>
    <definedName name="중급원자력기술자001" localSheetId="0">#REF!</definedName>
    <definedName name="중급원자력기술자001">#REF!</definedName>
    <definedName name="중급원자력기술자002" localSheetId="0">#REF!</definedName>
    <definedName name="중급원자력기술자002">#REF!</definedName>
    <definedName name="중급원자력기술자011" localSheetId="0">#REF!</definedName>
    <definedName name="중급원자력기술자011">#REF!</definedName>
    <definedName name="중급원자력기술자982" localSheetId="0">#REF!</definedName>
    <definedName name="중급원자력기술자982">#REF!</definedName>
    <definedName name="중급원자력기술자991" localSheetId="0">#REF!</definedName>
    <definedName name="중급원자력기술자991">#REF!</definedName>
    <definedName name="중급원자력기술자992" localSheetId="0">#REF!</definedName>
    <definedName name="중급원자력기술자992">#REF!</definedName>
    <definedName name="중기운전기사" localSheetId="0">#REF!</definedName>
    <definedName name="중기운전기사">#REF!</definedName>
    <definedName name="중기운전조수" localSheetId="0">#REF!</definedName>
    <definedName name="중기운전조수">#REF!</definedName>
    <definedName name="중기조장" localSheetId="0">#REF!</definedName>
    <definedName name="중기조장">#REF!</definedName>
    <definedName name="중대가시설2">#N/A</definedName>
    <definedName name="중량" localSheetId="0">#REF!</definedName>
    <definedName name="중량">#REF!</definedName>
    <definedName name="중량표" localSheetId="0">#REF!</definedName>
    <definedName name="중량표">#REF!</definedName>
    <definedName name="중분대" localSheetId="0">#REF!</definedName>
    <definedName name="중분대">#REF!</definedName>
    <definedName name="중분대1" localSheetId="0">#REF!</definedName>
    <definedName name="중분대1">#REF!</definedName>
    <definedName name="중분대2" localSheetId="0">#REF!</definedName>
    <definedName name="중분대2">#REF!</definedName>
    <definedName name="중합3회1" localSheetId="0">#REF!</definedName>
    <definedName name="중합3회1">#REF!</definedName>
    <definedName name="중합3회2" localSheetId="0">#REF!</definedName>
    <definedName name="중합3회2">#REF!</definedName>
    <definedName name="지" localSheetId="0">#REF!</definedName>
    <definedName name="지">#REF!</definedName>
    <definedName name="지붕__잇기공" localSheetId="0">#REF!</definedName>
    <definedName name="지붕__잇기공">#REF!</definedName>
    <definedName name="지붕잇기공001" localSheetId="0">#REF!</definedName>
    <definedName name="지붕잇기공001">#REF!</definedName>
    <definedName name="지붕잇기공002" localSheetId="0">#REF!</definedName>
    <definedName name="지붕잇기공002">#REF!</definedName>
    <definedName name="지붕잇기공011" localSheetId="0">#REF!</definedName>
    <definedName name="지붕잇기공011">#REF!</definedName>
    <definedName name="지붕잇기공982" localSheetId="0">#REF!</definedName>
    <definedName name="지붕잇기공982">#REF!</definedName>
    <definedName name="지붕잇기공991" localSheetId="0">#REF!</definedName>
    <definedName name="지붕잇기공991">#REF!</definedName>
    <definedName name="지붕잇기공992" localSheetId="0">#REF!</definedName>
    <definedName name="지붕잇기공992">#REF!</definedName>
    <definedName name="지입자재" localSheetId="0">원가계산!지입자재</definedName>
    <definedName name="지입자재">원가계산!지입자재</definedName>
    <definedName name="지입재료비" localSheetId="0">#REF!</definedName>
    <definedName name="지입재료비">#REF!</definedName>
    <definedName name="지적기능사_지적기능사2급001" localSheetId="0">#REF!</definedName>
    <definedName name="지적기능사_지적기능사2급001">#REF!</definedName>
    <definedName name="지적기능사_지적기능사2급002" localSheetId="0">#REF!</definedName>
    <definedName name="지적기능사_지적기능사2급002">#REF!</definedName>
    <definedName name="지적기능사_지적기능사2급011" localSheetId="0">#REF!</definedName>
    <definedName name="지적기능사_지적기능사2급011">#REF!</definedName>
    <definedName name="지적기능사_지적기능사2급982" localSheetId="0">#REF!</definedName>
    <definedName name="지적기능사_지적기능사2급982">#REF!</definedName>
    <definedName name="지적기능사_지적기능사2급991" localSheetId="0">#REF!</definedName>
    <definedName name="지적기능사_지적기능사2급991">#REF!</definedName>
    <definedName name="지적기능사_지적기능사2급992" localSheetId="0">#REF!</definedName>
    <definedName name="지적기능사_지적기능사2급992">#REF!</definedName>
    <definedName name="지적기능사1급" localSheetId="0">#REF!</definedName>
    <definedName name="지적기능사1급">#REF!</definedName>
    <definedName name="지적기능사2급" localSheetId="0">#REF!</definedName>
    <definedName name="지적기능사2급">#REF!</definedName>
    <definedName name="지적기능산업기사_지적기능사1급001" localSheetId="0">#REF!</definedName>
    <definedName name="지적기능산업기사_지적기능사1급001">#REF!</definedName>
    <definedName name="지적기능산업기사_지적기능사1급002" localSheetId="0">#REF!</definedName>
    <definedName name="지적기능산업기사_지적기능사1급002">#REF!</definedName>
    <definedName name="지적기능산업기사_지적기능사1급011" localSheetId="0">#REF!</definedName>
    <definedName name="지적기능산업기사_지적기능사1급011">#REF!</definedName>
    <definedName name="지적기능산업기사_지적기능사1급982" localSheetId="0">#REF!</definedName>
    <definedName name="지적기능산업기사_지적기능사1급982">#REF!</definedName>
    <definedName name="지적기능산업기사_지적기능사1급991" localSheetId="0">#REF!</definedName>
    <definedName name="지적기능산업기사_지적기능사1급991">#REF!</definedName>
    <definedName name="지적기능산업기사_지적기능사1급992" localSheetId="0">#REF!</definedName>
    <definedName name="지적기능산업기사_지적기능사1급992">#REF!</definedName>
    <definedName name="지적기사_1급" localSheetId="0">#REF!</definedName>
    <definedName name="지적기사_1급">#REF!</definedName>
    <definedName name="지적기사_2급" localSheetId="0">#REF!</definedName>
    <definedName name="지적기사_2급">#REF!</definedName>
    <definedName name="지적기사_지적기사1급001" localSheetId="0">#REF!</definedName>
    <definedName name="지적기사_지적기사1급001">#REF!</definedName>
    <definedName name="지적기사_지적기사1급002" localSheetId="0">#REF!</definedName>
    <definedName name="지적기사_지적기사1급002">#REF!</definedName>
    <definedName name="지적기사_지적기사1급011" localSheetId="0">#REF!</definedName>
    <definedName name="지적기사_지적기사1급011">#REF!</definedName>
    <definedName name="지적기사_지적기사1급982" localSheetId="0">#REF!</definedName>
    <definedName name="지적기사_지적기사1급982">#REF!</definedName>
    <definedName name="지적기사_지적기사1급991" localSheetId="0">#REF!</definedName>
    <definedName name="지적기사_지적기사1급991">#REF!</definedName>
    <definedName name="지적기사_지적기사1급992" localSheetId="0">#REF!</definedName>
    <definedName name="지적기사_지적기사1급992">#REF!</definedName>
    <definedName name="지적산업기사_지적기사2급001" localSheetId="0">#REF!</definedName>
    <definedName name="지적산업기사_지적기사2급001">#REF!</definedName>
    <definedName name="지적산업기사_지적기사2급002" localSheetId="0">#REF!</definedName>
    <definedName name="지적산업기사_지적기사2급002">#REF!</definedName>
    <definedName name="지적산업기사_지적기사2급011" localSheetId="0">#REF!</definedName>
    <definedName name="지적산업기사_지적기사2급011">#REF!</definedName>
    <definedName name="지적산업기사_지적기사2급982" localSheetId="0">#REF!</definedName>
    <definedName name="지적산업기사_지적기사2급982">#REF!</definedName>
    <definedName name="지적산업기사_지적기사2급991" localSheetId="0">#REF!</definedName>
    <definedName name="지적산업기사_지적기사2급991">#REF!</definedName>
    <definedName name="지적산업기사_지적기사2급992" localSheetId="0">#REF!</definedName>
    <definedName name="지적산업기사_지적기사2급992">#REF!</definedName>
    <definedName name="지주">#N/A</definedName>
    <definedName name="지주목" localSheetId="0">BlankMacro1</definedName>
    <definedName name="지주목">BlankMacro1</definedName>
    <definedName name="지진D" localSheetId="0">#REF!</definedName>
    <definedName name="지진D">#REF!</definedName>
    <definedName name="지진L" localSheetId="0">#REF!</definedName>
    <definedName name="지진L">#REF!</definedName>
    <definedName name="지하수" localSheetId="0">#REF!</definedName>
    <definedName name="지하수">#REF!</definedName>
    <definedName name="직N" localSheetId="0">#REF!</definedName>
    <definedName name="직N">#REF!</definedName>
    <definedName name="직영비">'[19]2공구산출내역'!#REF!</definedName>
    <definedName name="직종" localSheetId="0">#REF!</definedName>
    <definedName name="직종">#REF!</definedName>
    <definedName name="진달래H0.6" localSheetId="0">#REF!</definedName>
    <definedName name="진달래H0.6">#REF!</definedName>
    <definedName name="진동롤라경" localSheetId="0">#REF!</definedName>
    <definedName name="진동롤라경">#REF!</definedName>
    <definedName name="진동롤라노무" localSheetId="0">#REF!</definedName>
    <definedName name="진동롤라노무">#REF!</definedName>
    <definedName name="진동롤라재료" localSheetId="0">#REF!</definedName>
    <definedName name="진동롤라재료">#REF!</definedName>
    <definedName name="진석" localSheetId="0">#REF!,#REF!</definedName>
    <definedName name="진석">#REF!,#REF!</definedName>
    <definedName name="질소_및_탄산가스창고" localSheetId="0">#REF!</definedName>
    <definedName name="질소_및_탄산가스창고">#REF!</definedName>
    <definedName name="ㅊ1555" localSheetId="0">#REF!</definedName>
    <definedName name="ㅊ1555">#REF!</definedName>
    <definedName name="ㅊㅁ" hidden="1">{#N/A,#N/A,FALSE,"보고";#N/A,#N/A,FALSE,"유첨"}</definedName>
    <definedName name="ㅊ모" localSheetId="0">#REF!</definedName>
    <definedName name="ㅊ모">#REF!</definedName>
    <definedName name="차" localSheetId="0">#REF!</definedName>
    <definedName name="차">#REF!</definedName>
    <definedName name="차수벽높이" localSheetId="0">#REF!</definedName>
    <definedName name="차수벽높이">#REF!</definedName>
    <definedName name="차수벽두께" localSheetId="0">#REF!</definedName>
    <definedName name="차수벽두께">#REF!</definedName>
    <definedName name="착___암___공" localSheetId="0">#REF!</definedName>
    <definedName name="착___암___공">#REF!</definedName>
    <definedName name="착공기한" localSheetId="0">#REF!</definedName>
    <definedName name="착공기한">#REF!</definedName>
    <definedName name="착공년월일" localSheetId="0">#REF!</definedName>
    <definedName name="착공년월일">#REF!</definedName>
    <definedName name="착공일" localSheetId="0">#REF!</definedName>
    <definedName name="착공일">#REF!</definedName>
    <definedName name="착암공" localSheetId="0">#REF!</definedName>
    <definedName name="착암공">#REF!</definedName>
    <definedName name="착암공001" localSheetId="0">#REF!</definedName>
    <definedName name="착암공001">#REF!</definedName>
    <definedName name="착암공002" localSheetId="0">#REF!</definedName>
    <definedName name="착암공002">#REF!</definedName>
    <definedName name="착암공011" localSheetId="0">#REF!</definedName>
    <definedName name="착암공011">#REF!</definedName>
    <definedName name="착암공982" localSheetId="0">#REF!</definedName>
    <definedName name="착암공982">#REF!</definedName>
    <definedName name="착암공991" localSheetId="0">#REF!</definedName>
    <definedName name="착암공991">#REF!</definedName>
    <definedName name="착암공992" localSheetId="0">#REF!</definedName>
    <definedName name="착암공992">#REF!</definedName>
    <definedName name="창호목공" localSheetId="0">#REF!</definedName>
    <definedName name="창호목공">#REF!</definedName>
    <definedName name="창호목공001" localSheetId="0">#REF!</definedName>
    <definedName name="창호목공001">#REF!</definedName>
    <definedName name="창호목공002" localSheetId="0">#REF!</definedName>
    <definedName name="창호목공002">#REF!</definedName>
    <definedName name="창호목공011" localSheetId="0">#REF!</definedName>
    <definedName name="창호목공011">#REF!</definedName>
    <definedName name="창호목공982" localSheetId="0">#REF!</definedName>
    <definedName name="창호목공982">#REF!</definedName>
    <definedName name="창호목공991" localSheetId="0">#REF!</definedName>
    <definedName name="창호목공991">#REF!</definedName>
    <definedName name="창호목공992" localSheetId="0">#REF!</definedName>
    <definedName name="창호목공992">#REF!</definedName>
    <definedName name="철거">#N/A</definedName>
    <definedName name="철거수량" localSheetId="0">BlankMacro1</definedName>
    <definedName name="철거수량">BlankMacro1</definedName>
    <definedName name="철거자재" localSheetId="0">#REF!</definedName>
    <definedName name="철거자재">#REF!</definedName>
    <definedName name="철골공" localSheetId="0">#REF!</definedName>
    <definedName name="철골공">#REF!</definedName>
    <definedName name="철골공001" localSheetId="0">#REF!</definedName>
    <definedName name="철골공001">#REF!</definedName>
    <definedName name="철골공002" localSheetId="0">#REF!</definedName>
    <definedName name="철골공002">#REF!</definedName>
    <definedName name="철골공011" localSheetId="0">#REF!</definedName>
    <definedName name="철골공011">#REF!</definedName>
    <definedName name="철골공982" localSheetId="0">#REF!</definedName>
    <definedName name="철골공982">#REF!</definedName>
    <definedName name="철골공991" localSheetId="0">#REF!</definedName>
    <definedName name="철골공991">#REF!</definedName>
    <definedName name="철골공992" localSheetId="0">#REF!</definedName>
    <definedName name="철골공992">#REF!</definedName>
    <definedName name="철공">[12]기본단가표!$L$22</definedName>
    <definedName name="철공001" localSheetId="0">#REF!</definedName>
    <definedName name="철공001">#REF!</definedName>
    <definedName name="철공002" localSheetId="0">#REF!</definedName>
    <definedName name="철공002">#REF!</definedName>
    <definedName name="철공011" localSheetId="0">#REF!</definedName>
    <definedName name="철공011">#REF!</definedName>
    <definedName name="철공982" localSheetId="0">#REF!</definedName>
    <definedName name="철공982">#REF!</definedName>
    <definedName name="철공991" localSheetId="0">#REF!</definedName>
    <definedName name="철공991">#REF!</definedName>
    <definedName name="철공992" localSheetId="0">#REF!</definedName>
    <definedName name="철공992">#REF!</definedName>
    <definedName name="철근" localSheetId="0">#REF!</definedName>
    <definedName name="철근">#REF!</definedName>
    <definedName name="철근1" localSheetId="0">#REF!</definedName>
    <definedName name="철근1">#REF!</definedName>
    <definedName name="철근공" localSheetId="0">#REF!</definedName>
    <definedName name="철근공">#REF!</definedName>
    <definedName name="철근공001" localSheetId="0">#REF!</definedName>
    <definedName name="철근공001">#REF!</definedName>
    <definedName name="철근공002" localSheetId="0">#REF!</definedName>
    <definedName name="철근공002">#REF!</definedName>
    <definedName name="철근공011" localSheetId="0">#REF!</definedName>
    <definedName name="철근공011">#REF!</definedName>
    <definedName name="철근공982" localSheetId="0">#REF!</definedName>
    <definedName name="철근공982">#REF!</definedName>
    <definedName name="철근공991" localSheetId="0">#REF!</definedName>
    <definedName name="철근공991">#REF!</definedName>
    <definedName name="철근공992" localSheetId="0">#REF!</definedName>
    <definedName name="철근공992">#REF!</definedName>
    <definedName name="철근깨기수량" localSheetId="0">#REF!</definedName>
    <definedName name="철근깨기수량">#REF!</definedName>
    <definedName name="철근노" localSheetId="0">#REF!</definedName>
    <definedName name="철근노">#REF!</definedName>
    <definedName name="철근복잡1" localSheetId="0">#REF!</definedName>
    <definedName name="철근복잡1">#REF!</definedName>
    <definedName name="철근복잡2" localSheetId="0">#REF!</definedName>
    <definedName name="철근복잡2">#REF!</definedName>
    <definedName name="철근용접노무" localSheetId="0">#REF!</definedName>
    <definedName name="철근용접노무">#REF!</definedName>
    <definedName name="철근용접재료" localSheetId="0">#REF!</definedName>
    <definedName name="철근용접재료">#REF!</definedName>
    <definedName name="철근재" localSheetId="0">#REF!</definedName>
    <definedName name="철근재">#REF!</definedName>
    <definedName name="철도__신호공" localSheetId="0">#REF!</definedName>
    <definedName name="철도__신호공">#REF!</definedName>
    <definedName name="철도신호공001" localSheetId="0">#REF!</definedName>
    <definedName name="철도신호공001">#REF!</definedName>
    <definedName name="철도신호공002" localSheetId="0">#REF!</definedName>
    <definedName name="철도신호공002">#REF!</definedName>
    <definedName name="철도신호공011" localSheetId="0">#REF!</definedName>
    <definedName name="철도신호공011">#REF!</definedName>
    <definedName name="철도신호공982" localSheetId="0">#REF!</definedName>
    <definedName name="철도신호공982">#REF!</definedName>
    <definedName name="철도신호공991" localSheetId="0">#REF!</definedName>
    <definedName name="철도신호공991">#REF!</definedName>
    <definedName name="철도신호공992" localSheetId="0">#REF!</definedName>
    <definedName name="철도신호공992">#REF!</definedName>
    <definedName name="철주신설공구손료" localSheetId="0">#REF!</definedName>
    <definedName name="철주신설공구손료">#REF!</definedName>
    <definedName name="철주신설공비" localSheetId="0">#REF!</definedName>
    <definedName name="철주신설공비">#REF!</definedName>
    <definedName name="철주신설재료비" localSheetId="0">#REF!</definedName>
    <definedName name="철주신설재료비">#REF!</definedName>
    <definedName name="철콘" localSheetId="0">#REF!</definedName>
    <definedName name="철콘">#REF!</definedName>
    <definedName name="철판공" localSheetId="0">#REF!</definedName>
    <definedName name="철판공">#REF!</definedName>
    <definedName name="철판공001" localSheetId="0">#REF!</definedName>
    <definedName name="철판공001">#REF!</definedName>
    <definedName name="철판공002" localSheetId="0">#REF!</definedName>
    <definedName name="철판공002">#REF!</definedName>
    <definedName name="철판공011" localSheetId="0">#REF!</definedName>
    <definedName name="철판공011">#REF!</definedName>
    <definedName name="철판공982" localSheetId="0">#REF!</definedName>
    <definedName name="철판공982">#REF!</definedName>
    <definedName name="철판공991" localSheetId="0">#REF!</definedName>
    <definedName name="철판공991">#REF!</definedName>
    <definedName name="철판공992" localSheetId="0">#REF!</definedName>
    <definedName name="철판공992">#REF!</definedName>
    <definedName name="청단풍" localSheetId="0">#REF!</definedName>
    <definedName name="청단풍">#REF!</definedName>
    <definedName name="청단풍H3.0" localSheetId="0">#REF!</definedName>
    <definedName name="청단풍H3.0">#REF!</definedName>
    <definedName name="청마총괄">[28]직노!#REF!</definedName>
    <definedName name="초급기술자">[13]기본단가표!$L$32</definedName>
    <definedName name="총_공_사_비" localSheetId="0">#REF!</definedName>
    <definedName name="총_공_사_비">#REF!</definedName>
    <definedName name="총계" localSheetId="0">#REF!</definedName>
    <definedName name="총계">#REF!</definedName>
    <definedName name="총공사비" localSheetId="0">#REF!</definedName>
    <definedName name="총공사비">#REF!</definedName>
    <definedName name="총괄" localSheetId="0">#REF!</definedName>
    <definedName name="총괄">#REF!</definedName>
    <definedName name="총괄견적서" localSheetId="0" hidden="1">#REF!</definedName>
    <definedName name="총괄견적서" hidden="1">#REF!</definedName>
    <definedName name="총괄표">[28]직노!#REF!</definedName>
    <definedName name="총원가" localSheetId="0">#REF!</definedName>
    <definedName name="총원가">#REF!</definedName>
    <definedName name="총원가2" localSheetId="0">#REF!</definedName>
    <definedName name="총원가2">#REF!</definedName>
    <definedName name="총원가격" localSheetId="0">#REF!</definedName>
    <definedName name="총원가격">#REF!</definedName>
    <definedName name="총폭" localSheetId="0">#REF!</definedName>
    <definedName name="총폭">#REF!</definedName>
    <definedName name="출" localSheetId="0">#REF!</definedName>
    <definedName name="출">#REF!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충격" localSheetId="0">#REF!</definedName>
    <definedName name="충격">#REF!</definedName>
    <definedName name="측________부" localSheetId="0">#REF!</definedName>
    <definedName name="측________부">#REF!</definedName>
    <definedName name="측구" localSheetId="0">#REF!</definedName>
    <definedName name="측구">#REF!</definedName>
    <definedName name="측부001" localSheetId="0">#REF!</definedName>
    <definedName name="측부001">#REF!</definedName>
    <definedName name="측부002" localSheetId="0">#REF!</definedName>
    <definedName name="측부002">#REF!</definedName>
    <definedName name="측부011" localSheetId="0">#REF!</definedName>
    <definedName name="측부011">#REF!</definedName>
    <definedName name="측부982" localSheetId="0">#REF!</definedName>
    <definedName name="측부982">#REF!</definedName>
    <definedName name="측부991" localSheetId="0">#REF!</definedName>
    <definedName name="측부991">#REF!</definedName>
    <definedName name="측부992" localSheetId="0">#REF!</definedName>
    <definedName name="측부992">#REF!</definedName>
    <definedName name="치_장_벽_돌_공" localSheetId="0">#REF!</definedName>
    <definedName name="치_장_벽_돌_공">#REF!</definedName>
    <definedName name="치장__벽돌공" localSheetId="0">#REF!</definedName>
    <definedName name="치장__벽돌공">#REF!</definedName>
    <definedName name="치장벽돌공001" localSheetId="0">#REF!</definedName>
    <definedName name="치장벽돌공001">#REF!</definedName>
    <definedName name="치장벽돌공002" localSheetId="0">#REF!</definedName>
    <definedName name="치장벽돌공002">#REF!</definedName>
    <definedName name="치장벽돌공011" localSheetId="0">#REF!</definedName>
    <definedName name="치장벽돌공011">#REF!</definedName>
    <definedName name="치장벽돌공982" localSheetId="0">#REF!</definedName>
    <definedName name="치장벽돌공982">#REF!</definedName>
    <definedName name="치장벽돌공991" localSheetId="0">#REF!</definedName>
    <definedName name="치장벽돌공991">#REF!</definedName>
    <definedName name="치장벽돌공992" localSheetId="0">#REF!</definedName>
    <definedName name="치장벽돌공992">#REF!</definedName>
    <definedName name="ㅋ" localSheetId="0">#REF!</definedName>
    <definedName name="ㅋ">#REF!</definedName>
    <definedName name="ㅋㅁ" hidden="1">{#N/A,#N/A,FALSE,"명세표"}</definedName>
    <definedName name="ㅋㅋㅋ" localSheetId="0">#REF!</definedName>
    <definedName name="ㅋㅋㅋ">#REF!</definedName>
    <definedName name="켐온건축" hidden="1">{#N/A,#N/A,FALSE,"CCTV"}</definedName>
    <definedName name="코" localSheetId="0">#REF!</definedName>
    <definedName name="코">#REF!</definedName>
    <definedName name="코___킹___공" localSheetId="0">#REF!</definedName>
    <definedName name="코___킹___공">#REF!</definedName>
    <definedName name="코드">#N/A</definedName>
    <definedName name="코킹공001" localSheetId="0">#REF!</definedName>
    <definedName name="코킹공001">#REF!</definedName>
    <definedName name="코킹공002" localSheetId="0">#REF!</definedName>
    <definedName name="코킹공002">#REF!</definedName>
    <definedName name="코킹공011" localSheetId="0">#REF!</definedName>
    <definedName name="코킹공011">#REF!</definedName>
    <definedName name="코킹공982" localSheetId="0">#REF!</definedName>
    <definedName name="코킹공982">#REF!</definedName>
    <definedName name="코킹공991" localSheetId="0">#REF!</definedName>
    <definedName name="코킹공991">#REF!</definedName>
    <definedName name="코킹공992" localSheetId="0">#REF!</definedName>
    <definedName name="코킹공992">#REF!</definedName>
    <definedName name="코팅1" localSheetId="0">#REF!</definedName>
    <definedName name="코팅1">#REF!</definedName>
    <definedName name="코팅2" localSheetId="0">#REF!</definedName>
    <definedName name="코팅2">#REF!</definedName>
    <definedName name="코핑B" localSheetId="0">#REF!</definedName>
    <definedName name="코핑B">#REF!</definedName>
    <definedName name="코핑길이" localSheetId="0">#REF!</definedName>
    <definedName name="코핑길이">#REF!</definedName>
    <definedName name="코핑높이" localSheetId="0">#REF!</definedName>
    <definedName name="코핑높이">#REF!</definedName>
    <definedName name="콘1601" localSheetId="0">#REF!</definedName>
    <definedName name="콘1601">#REF!</definedName>
    <definedName name="콘1602" localSheetId="0">#REF!</definedName>
    <definedName name="콘1602">#REF!</definedName>
    <definedName name="콘2701" localSheetId="0">#REF!</definedName>
    <definedName name="콘2701">#REF!</definedName>
    <definedName name="콘2702" localSheetId="0">#REF!</definedName>
    <definedName name="콘2702">#REF!</definedName>
    <definedName name="콘270함" localSheetId="0">#REF!</definedName>
    <definedName name="콘270함">#REF!</definedName>
    <definedName name="콘노" localSheetId="0">#REF!</definedName>
    <definedName name="콘노">#REF!</definedName>
    <definedName name="콘버림함" localSheetId="0">#REF!</definedName>
    <definedName name="콘버림함">#REF!</definedName>
    <definedName name="콘재" localSheetId="0">#REF!</definedName>
    <definedName name="콘재">#REF!</definedName>
    <definedName name="콘주철거공구손료" localSheetId="0">#REF!</definedName>
    <definedName name="콘주철거공구손료">#REF!</definedName>
    <definedName name="콘주철거공비" localSheetId="0">#REF!</definedName>
    <definedName name="콘주철거공비">#REF!</definedName>
    <definedName name="콘주철거합계" localSheetId="0">#REF!</definedName>
    <definedName name="콘주철거합계">#REF!</definedName>
    <definedName name="콘크" localSheetId="0">#REF!</definedName>
    <definedName name="콘크">#REF!</definedName>
    <definedName name="콘크리트__공" localSheetId="0">#REF!</definedName>
    <definedName name="콘크리트__공">#REF!</definedName>
    <definedName name="콘크리트2" localSheetId="0" hidden="1">#REF!</definedName>
    <definedName name="콘크리트2" hidden="1">#REF!</definedName>
    <definedName name="콘크리트공" localSheetId="0">#REF!</definedName>
    <definedName name="콘크리트공">#REF!</definedName>
    <definedName name="콘크리트공001" localSheetId="0">#REF!</definedName>
    <definedName name="콘크리트공001">#REF!</definedName>
    <definedName name="콘크리트공002" localSheetId="0">#REF!</definedName>
    <definedName name="콘크리트공002">#REF!</definedName>
    <definedName name="콘크리트공011" localSheetId="0">#REF!</definedName>
    <definedName name="콘크리트공011">#REF!</definedName>
    <definedName name="콘크리트공982" localSheetId="0">#REF!</definedName>
    <definedName name="콘크리트공982">#REF!</definedName>
    <definedName name="콘크리트공991" localSheetId="0">#REF!</definedName>
    <definedName name="콘크리트공991">#REF!</definedName>
    <definedName name="콘크리트공992" localSheetId="0">#REF!</definedName>
    <definedName name="콘크리트공992">#REF!</definedName>
    <definedName name="콘크리트함" localSheetId="0">#REF!</definedName>
    <definedName name="콘크리트함">#REF!</definedName>
    <definedName name="콤팩터경비" localSheetId="0">#REF!</definedName>
    <definedName name="콤팩터경비">#REF!</definedName>
    <definedName name="콤팩터노무비" localSheetId="0">#REF!</definedName>
    <definedName name="콤팩터노무비">#REF!</definedName>
    <definedName name="콤팩터재료비" localSheetId="0">#REF!</definedName>
    <definedName name="콤팩터재료비">#REF!</definedName>
    <definedName name="ㅌ" hidden="1">{#N/A,#N/A,FALSE,"명세표"}</definedName>
    <definedName name="타___일___공" localSheetId="0">#REF!</definedName>
    <definedName name="타___일___공">#REF!</definedName>
    <definedName name="타이어경" localSheetId="0">#REF!</definedName>
    <definedName name="타이어경">#REF!</definedName>
    <definedName name="타이어노무" localSheetId="0">#REF!</definedName>
    <definedName name="타이어노무">#REF!</definedName>
    <definedName name="타이어재료" localSheetId="0">#REF!</definedName>
    <definedName name="타이어재료">#REF!</definedName>
    <definedName name="타일공">[12]기본단가표!$L$26</definedName>
    <definedName name="타일공001" localSheetId="0">#REF!</definedName>
    <definedName name="타일공001">#REF!</definedName>
    <definedName name="타일공002" localSheetId="0">#REF!</definedName>
    <definedName name="타일공002">#REF!</definedName>
    <definedName name="타일공011" localSheetId="0">#REF!</definedName>
    <definedName name="타일공011">#REF!</definedName>
    <definedName name="타일공982" localSheetId="0">#REF!</definedName>
    <definedName name="타일공982">#REF!</definedName>
    <definedName name="타일공991" localSheetId="0">#REF!</definedName>
    <definedName name="타일공991">#REF!</definedName>
    <definedName name="타일공992" localSheetId="0">#REF!</definedName>
    <definedName name="타일공992">#REF!</definedName>
    <definedName name="태산목10노무" localSheetId="0">#REF!</definedName>
    <definedName name="태산목10노무">#REF!</definedName>
    <definedName name="태산목10재료" localSheetId="0">#REF!</definedName>
    <definedName name="태산목10재료">#REF!</definedName>
    <definedName name="태산목12노무" localSheetId="0">#REF!</definedName>
    <definedName name="태산목12노무">#REF!</definedName>
    <definedName name="태산목12재료" localSheetId="0">#REF!</definedName>
    <definedName name="태산목12재료">#REF!</definedName>
    <definedName name="태산목H2.5" localSheetId="0">#REF!</definedName>
    <definedName name="태산목H2.5">#REF!</definedName>
    <definedName name="택코팅" localSheetId="0">#REF!</definedName>
    <definedName name="택코팅">#REF!</definedName>
    <definedName name="택코팅1" localSheetId="0">#REF!</definedName>
    <definedName name="택코팅1">#REF!</definedName>
    <definedName name="택코팅2" localSheetId="0">#REF!</definedName>
    <definedName name="택코팅2">#REF!</definedName>
    <definedName name="터_높" localSheetId="0">#REF!</definedName>
    <definedName name="터_높">#REF!</definedName>
    <definedName name="터_폭" localSheetId="0">#REF!</definedName>
    <definedName name="터_폭">#REF!</definedName>
    <definedName name="터널" localSheetId="0">원가계산!터널</definedName>
    <definedName name="터널">원가계산!터널</definedName>
    <definedName name="터파기" localSheetId="0">#REF!</definedName>
    <definedName name="터파기">#REF!</definedName>
    <definedName name="터파기고" localSheetId="0">#REF!</definedName>
    <definedName name="터파기고">#REF!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토공" localSheetId="0">#REF!</definedName>
    <definedName name="토공">#REF!</definedName>
    <definedName name="토공1" localSheetId="0">#REF!</definedName>
    <definedName name="토공1">#REF!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수량" localSheetId="0">#REF!</definedName>
    <definedName name="토공수량">#REF!</definedName>
    <definedName name="토목1">#REF!</definedName>
    <definedName name="토목별표" localSheetId="0">#REF!</definedName>
    <definedName name="토목별표">#REF!</definedName>
    <definedName name="토목설계" hidden="1">{#N/A,#N/A,FALSE,"골재소요량";#N/A,#N/A,FALSE,"골재소요량"}</definedName>
    <definedName name="토사" localSheetId="0">#REF!</definedName>
    <definedName name="토사">#REF!</definedName>
    <definedName name="토사1" localSheetId="0">#REF!</definedName>
    <definedName name="토사1">#REF!</definedName>
    <definedName name="토사2" localSheetId="0">#REF!</definedName>
    <definedName name="토사2">#REF!</definedName>
    <definedName name="토사3" localSheetId="0">#REF!</definedName>
    <definedName name="토사3">#REF!</definedName>
    <definedName name="토적" localSheetId="0">#REF!</definedName>
    <definedName name="토적">#REF!</definedName>
    <definedName name="토피" localSheetId="0">#REF!</definedName>
    <definedName name="토피">#REF!</definedName>
    <definedName name="톱밥퇴비" localSheetId="0">#REF!</definedName>
    <definedName name="톱밥퇴비">#REF!</definedName>
    <definedName name="통" localSheetId="0">#REF!</definedName>
    <definedName name="통">#REF!</definedName>
    <definedName name="통내" localSheetId="0">#REF!</definedName>
    <definedName name="통내">#REF!</definedName>
    <definedName name="통신__기능사" localSheetId="0">#REF!</definedName>
    <definedName name="통신__기능사">#REF!</definedName>
    <definedName name="통신__내선공" localSheetId="0">#REF!</definedName>
    <definedName name="통신__내선공">#REF!</definedName>
    <definedName name="통신__설비공" localSheetId="0">#REF!</definedName>
    <definedName name="통신__설비공">#REF!</definedName>
    <definedName name="통신__외선공" localSheetId="0">#REF!</definedName>
    <definedName name="통신__외선공">#REF!</definedName>
    <definedName name="통신관련기능사_통신기능사001" localSheetId="0">#REF!</definedName>
    <definedName name="통신관련기능사_통신기능사001">#REF!</definedName>
    <definedName name="통신관련기능사_통신기능사002" localSheetId="0">#REF!</definedName>
    <definedName name="통신관련기능사_통신기능사002">#REF!</definedName>
    <definedName name="통신관련기능사_통신기능사011" localSheetId="0">#REF!</definedName>
    <definedName name="통신관련기능사_통신기능사011">#REF!</definedName>
    <definedName name="통신관련기능사_통신기능사982" localSheetId="0">#REF!</definedName>
    <definedName name="통신관련기능사_통신기능사982">#REF!</definedName>
    <definedName name="통신관련기능사_통신기능사991" localSheetId="0">#REF!</definedName>
    <definedName name="통신관련기능사_통신기능사991">#REF!</definedName>
    <definedName name="통신관련기능사_통신기능사992" localSheetId="0">#REF!</definedName>
    <definedName name="통신관련기능사_통신기능사992">#REF!</definedName>
    <definedName name="통신관련기사_통신기사1급001" localSheetId="0">#REF!</definedName>
    <definedName name="통신관련기사_통신기사1급001">#REF!</definedName>
    <definedName name="통신관련기사_통신기사1급002" localSheetId="0">#REF!</definedName>
    <definedName name="통신관련기사_통신기사1급002">#REF!</definedName>
    <definedName name="통신관련기사_통신기사1급011" localSheetId="0">#REF!</definedName>
    <definedName name="통신관련기사_통신기사1급011">#REF!</definedName>
    <definedName name="통신관련기사_통신기사1급982" localSheetId="0">#REF!</definedName>
    <definedName name="통신관련기사_통신기사1급982">#REF!</definedName>
    <definedName name="통신관련기사_통신기사1급991" localSheetId="0">#REF!</definedName>
    <definedName name="통신관련기사_통신기사1급991">#REF!</definedName>
    <definedName name="통신관련기사_통신기사1급992" localSheetId="0">#REF!</definedName>
    <definedName name="통신관련기사_통신기사1급992">#REF!</definedName>
    <definedName name="통신관련산업기사_통신기사2급001" localSheetId="0">#REF!</definedName>
    <definedName name="통신관련산업기사_통신기사2급001">#REF!</definedName>
    <definedName name="통신관련산업기사_통신기사2급002" localSheetId="0">#REF!</definedName>
    <definedName name="통신관련산업기사_통신기사2급002">#REF!</definedName>
    <definedName name="통신관련산업기사_통신기사2급011" localSheetId="0">#REF!</definedName>
    <definedName name="통신관련산업기사_통신기사2급011">#REF!</definedName>
    <definedName name="통신관련산업기사_통신기사2급982" localSheetId="0">#REF!</definedName>
    <definedName name="통신관련산업기사_통신기사2급982">#REF!</definedName>
    <definedName name="통신관련산업기사_통신기사2급991" localSheetId="0">#REF!</definedName>
    <definedName name="통신관련산업기사_통신기사2급991">#REF!</definedName>
    <definedName name="통신관련산업기사_통신기사2급992" localSheetId="0">#REF!</definedName>
    <definedName name="통신관련산업기사_통신기사2급992">#REF!</definedName>
    <definedName name="통신기사" localSheetId="0">#REF!</definedName>
    <definedName name="통신기사">#REF!</definedName>
    <definedName name="통신기사_1급" localSheetId="0">#REF!</definedName>
    <definedName name="통신기사_1급">#REF!</definedName>
    <definedName name="통신기사_2급" localSheetId="0">#REF!</definedName>
    <definedName name="통신기사_2급">#REF!</definedName>
    <definedName name="통신내" localSheetId="0">#REF!</definedName>
    <definedName name="통신내">#REF!</definedName>
    <definedName name="통신내선" localSheetId="0">#REF!</definedName>
    <definedName name="통신내선">#REF!</definedName>
    <definedName name="통신내선공" localSheetId="0">#REF!</definedName>
    <definedName name="통신내선공">#REF!</definedName>
    <definedName name="통신내선공001" localSheetId="0">#REF!</definedName>
    <definedName name="통신내선공001">#REF!</definedName>
    <definedName name="통신내선공002" localSheetId="0">#REF!</definedName>
    <definedName name="통신내선공002">#REF!</definedName>
    <definedName name="통신내선공011" localSheetId="0">#REF!</definedName>
    <definedName name="통신내선공011">#REF!</definedName>
    <definedName name="통신내선공982" localSheetId="0">#REF!</definedName>
    <definedName name="통신내선공982">#REF!</definedName>
    <definedName name="통신내선공991" localSheetId="0">#REF!</definedName>
    <definedName name="통신내선공991">#REF!</definedName>
    <definedName name="통신내선공992" localSheetId="0">#REF!</definedName>
    <definedName name="통신내선공992">#REF!</definedName>
    <definedName name="통신설비" localSheetId="0">#REF!</definedName>
    <definedName name="통신설비">#REF!</definedName>
    <definedName name="통신설비공" localSheetId="0">#REF!</definedName>
    <definedName name="통신설비공">#REF!</definedName>
    <definedName name="통신설비공001" localSheetId="0">#REF!</definedName>
    <definedName name="통신설비공001">#REF!</definedName>
    <definedName name="통신설비공002" localSheetId="0">#REF!</definedName>
    <definedName name="통신설비공002">#REF!</definedName>
    <definedName name="통신설비공011" localSheetId="0">#REF!</definedName>
    <definedName name="통신설비공011">#REF!</definedName>
    <definedName name="통신설비공982" localSheetId="0">#REF!</definedName>
    <definedName name="통신설비공982">#REF!</definedName>
    <definedName name="통신설비공991" localSheetId="0">#REF!</definedName>
    <definedName name="통신설비공991">#REF!</definedName>
    <definedName name="통신설비공992" localSheetId="0">#REF!</definedName>
    <definedName name="통신설비공992">#REF!</definedName>
    <definedName name="통신외선공001" localSheetId="0">#REF!</definedName>
    <definedName name="통신외선공001">#REF!</definedName>
    <definedName name="통신외선공002" localSheetId="0">#REF!</definedName>
    <definedName name="통신외선공002">#REF!</definedName>
    <definedName name="통신외선공011" localSheetId="0">#REF!</definedName>
    <definedName name="통신외선공011">#REF!</definedName>
    <definedName name="통신외선공982" localSheetId="0">#REF!</definedName>
    <definedName name="통신외선공982">#REF!</definedName>
    <definedName name="통신외선공991" localSheetId="0">#REF!</definedName>
    <definedName name="통신외선공991">#REF!</definedName>
    <definedName name="통신외선공992" localSheetId="0">#REF!</definedName>
    <definedName name="통신외선공992">#REF!</definedName>
    <definedName name="통신케이블공" localSheetId="0">#REF!</definedName>
    <definedName name="통신케이블공">#REF!</definedName>
    <definedName name="통신케이블공001" localSheetId="0">#REF!</definedName>
    <definedName name="통신케이블공001">#REF!</definedName>
    <definedName name="통신케이블공002" localSheetId="0">#REF!</definedName>
    <definedName name="통신케이블공002">#REF!</definedName>
    <definedName name="통신케이블공011" localSheetId="0">#REF!</definedName>
    <definedName name="통신케이블공011">#REF!</definedName>
    <definedName name="통신케이블공982" localSheetId="0">#REF!</definedName>
    <definedName name="통신케이블공982">#REF!</definedName>
    <definedName name="통신케이블공991" localSheetId="0">#REF!</definedName>
    <definedName name="통신케이블공991">#REF!</definedName>
    <definedName name="통신케이블공992" localSheetId="0">#REF!</definedName>
    <definedName name="통신케이블공992">#REF!</definedName>
    <definedName name="통외" localSheetId="0">#REF!</definedName>
    <definedName name="통외">#REF!</definedName>
    <definedName name="통케" localSheetId="0">#REF!</definedName>
    <definedName name="통케">#REF!</definedName>
    <definedName name="투입" localSheetId="0">#REF!</definedName>
    <definedName name="투입">#REF!</definedName>
    <definedName name="특_별__인_부" localSheetId="0">#REF!</definedName>
    <definedName name="특_별__인_부">#REF!</definedName>
    <definedName name="특_수_화__공" localSheetId="0">#REF!</definedName>
    <definedName name="특_수_화__공">#REF!</definedName>
    <definedName name="특1호_맨홀" localSheetId="0">#REF!</definedName>
    <definedName name="특1호_맨홀">#REF!</definedName>
    <definedName name="특1호_부관" localSheetId="0">#REF!</definedName>
    <definedName name="특1호_부관">#REF!</definedName>
    <definedName name="특고" localSheetId="0">#REF!</definedName>
    <definedName name="특고">#REF!</definedName>
    <definedName name="특고압케이블전공" localSheetId="0">#REF!</definedName>
    <definedName name="특고압케이블전공">#REF!</definedName>
    <definedName name="특고압케이블전공001" localSheetId="0">#REF!</definedName>
    <definedName name="특고압케이블전공001">#REF!</definedName>
    <definedName name="특고압케이블전공002" localSheetId="0">#REF!</definedName>
    <definedName name="특고압케이블전공002">#REF!</definedName>
    <definedName name="특고압케이블전공011" localSheetId="0">#REF!</definedName>
    <definedName name="특고압케이블전공011">#REF!</definedName>
    <definedName name="특고압케이블전공982" localSheetId="0">#REF!</definedName>
    <definedName name="특고압케이블전공982">#REF!</definedName>
    <definedName name="특고압케이블전공991" localSheetId="0">#REF!</definedName>
    <definedName name="특고압케이블전공991">#REF!</definedName>
    <definedName name="특고압케이블전공992" localSheetId="0">#REF!</definedName>
    <definedName name="특고압케이블전공992">#REF!</definedName>
    <definedName name="특급원자력비파괴시험" localSheetId="0">#REF!</definedName>
    <definedName name="특급원자력비파괴시험">#REF!</definedName>
    <definedName name="특급원자력비파괴시험공001" localSheetId="0">#REF!</definedName>
    <definedName name="특급원자력비파괴시험공001">#REF!</definedName>
    <definedName name="특급원자력비파괴시험공002" localSheetId="0">#REF!</definedName>
    <definedName name="특급원자력비파괴시험공002">#REF!</definedName>
    <definedName name="특급원자력비파괴시험공011" localSheetId="0">#REF!</definedName>
    <definedName name="특급원자력비파괴시험공011">#REF!</definedName>
    <definedName name="특급원자력비파괴시험공982" localSheetId="0">#REF!</definedName>
    <definedName name="특급원자력비파괴시험공982">#REF!</definedName>
    <definedName name="특급원자력비파괴시험공991" localSheetId="0">#REF!</definedName>
    <definedName name="특급원자력비파괴시험공991">#REF!</definedName>
    <definedName name="특급원자력비파괴시험공992" localSheetId="0">#REF!</definedName>
    <definedName name="특급원자력비파괴시험공992">#REF!</definedName>
    <definedName name="특별" localSheetId="0">#REF!</definedName>
    <definedName name="특별">#REF!</definedName>
    <definedName name="특별인부">[12]기본단가표!$K$7</definedName>
    <definedName name="특별인부001" localSheetId="0">#REF!</definedName>
    <definedName name="특별인부001">#REF!</definedName>
    <definedName name="특별인부002" localSheetId="0">#REF!</definedName>
    <definedName name="특별인부002">#REF!</definedName>
    <definedName name="특별인부011" localSheetId="0">#REF!</definedName>
    <definedName name="특별인부011">#REF!</definedName>
    <definedName name="특별인부982" localSheetId="0">#REF!</definedName>
    <definedName name="특별인부982">#REF!</definedName>
    <definedName name="특별인부991" localSheetId="0">#REF!</definedName>
    <definedName name="특별인부991">#REF!</definedName>
    <definedName name="특별인부992" localSheetId="0">#REF!</definedName>
    <definedName name="특별인부992">#REF!</definedName>
    <definedName name="특수비계공" localSheetId="0">#REF!</definedName>
    <definedName name="특수비계공">#REF!</definedName>
    <definedName name="특수비계공001" localSheetId="0">#REF!</definedName>
    <definedName name="특수비계공001">#REF!</definedName>
    <definedName name="특수비계공002" localSheetId="0">#REF!</definedName>
    <definedName name="특수비계공002">#REF!</definedName>
    <definedName name="특수비계공011" localSheetId="0">#REF!</definedName>
    <definedName name="특수비계공011">#REF!</definedName>
    <definedName name="특수비계공982" localSheetId="0">#REF!</definedName>
    <definedName name="특수비계공982">#REF!</definedName>
    <definedName name="특수비계공991" localSheetId="0">#REF!</definedName>
    <definedName name="특수비계공991">#REF!</definedName>
    <definedName name="특수비계공992" localSheetId="0">#REF!</definedName>
    <definedName name="특수비계공992">#REF!</definedName>
    <definedName name="특수화공001" localSheetId="0">#REF!</definedName>
    <definedName name="특수화공001">#REF!</definedName>
    <definedName name="특수화공002" localSheetId="0">#REF!</definedName>
    <definedName name="특수화공002">#REF!</definedName>
    <definedName name="특수화공011" localSheetId="0">#REF!</definedName>
    <definedName name="특수화공011">#REF!</definedName>
    <definedName name="특수화공982" localSheetId="0">#REF!</definedName>
    <definedName name="특수화공982">#REF!</definedName>
    <definedName name="특수화공991" localSheetId="0">#REF!</definedName>
    <definedName name="특수화공991">#REF!</definedName>
    <definedName name="특수화공992" localSheetId="0">#REF!</definedName>
    <definedName name="특수화공992">#REF!</definedName>
    <definedName name="특인" localSheetId="0">#REF!</definedName>
    <definedName name="특인">#REF!</definedName>
    <definedName name="특케" localSheetId="0">#REF!</definedName>
    <definedName name="특케">#REF!</definedName>
    <definedName name="ㅍ" hidden="1">{#N/A,"수불부",FALSE,"사급자재수불서";#N/A,"수불부",FALSE,"사급자재수불서"}</definedName>
    <definedName name="파견" localSheetId="0" hidden="1">정수</definedName>
    <definedName name="파견" hidden="1">정수</definedName>
    <definedName name="파고라노" localSheetId="0">#REF!</definedName>
    <definedName name="파고라노">#REF!</definedName>
    <definedName name="파고라재" localSheetId="0">#REF!</definedName>
    <definedName name="파고라재">#REF!</definedName>
    <definedName name="파이1" localSheetId="0">#REF!</definedName>
    <definedName name="파이1">#REF!</definedName>
    <definedName name="파이2" localSheetId="0">#REF!</definedName>
    <definedName name="파이2">#REF!</definedName>
    <definedName name="파일길이" localSheetId="0">#REF!</definedName>
    <definedName name="파일길이">#REF!</definedName>
    <definedName name="파일종갯수" localSheetId="0">#REF!</definedName>
    <definedName name="파일종갯수">#REF!</definedName>
    <definedName name="파일횡갯수" localSheetId="0">#REF!</definedName>
    <definedName name="파일횡갯수">#REF!</definedName>
    <definedName name="판넬__조립공" localSheetId="0">#REF!</definedName>
    <definedName name="판넬__조립공">#REF!</definedName>
    <definedName name="판넬조립공001" localSheetId="0">#REF!</definedName>
    <definedName name="판넬조립공001">#REF!</definedName>
    <definedName name="판넬조립공002" localSheetId="0">#REF!</definedName>
    <definedName name="판넬조립공002">#REF!</definedName>
    <definedName name="판넬조립공011" localSheetId="0">#REF!</definedName>
    <definedName name="판넬조립공011">#REF!</definedName>
    <definedName name="판넬조립공982" localSheetId="0">#REF!</definedName>
    <definedName name="판넬조립공982">#REF!</definedName>
    <definedName name="판넬조립공991" localSheetId="0">#REF!</definedName>
    <definedName name="판넬조립공991">#REF!</definedName>
    <definedName name="판넬조립공992" localSheetId="0">#REF!</definedName>
    <definedName name="판넬조립공992">#REF!</definedName>
    <definedName name="판석노" localSheetId="0">#REF!</definedName>
    <definedName name="판석노">#REF!</definedName>
    <definedName name="판석재" localSheetId="0">#REF!</definedName>
    <definedName name="판석재">#REF!</definedName>
    <definedName name="팥배나무H3.0" localSheetId="0">#REF!</definedName>
    <definedName name="팥배나무H3.0">#REF!</definedName>
    <definedName name="팽나무H4.0" localSheetId="0">#REF!</definedName>
    <definedName name="팽나무H4.0">#REF!</definedName>
    <definedName name="펌프장">[28]약품공급2!#REF!</definedName>
    <definedName name="페이지" hidden="1">{"'Firr(선)'!$AS$1:$AY$62","'Firr(사)'!$AS$1:$AY$62","'Firr(회)'!$AS$1:$AY$62","'Firr(선)'!$L$1:$V$62","'Firr(사)'!$L$1:$V$62","'Firr(회)'!$L$1:$V$62"}</definedName>
    <definedName name="평가1" localSheetId="0">ROUND(dhTextEvaluate(#REF!),3)</definedName>
    <definedName name="평가1">ROUND(dhTextEvaluate(#REF!),3)</definedName>
    <definedName name="평의자" localSheetId="0">#REF!</definedName>
    <definedName name="평의자">#REF!</definedName>
    <definedName name="평의자노" localSheetId="0">#REF!</definedName>
    <definedName name="평의자노">#REF!</definedName>
    <definedName name="평의자재" localSheetId="0">#REF!</definedName>
    <definedName name="평의자재">#REF!</definedName>
    <definedName name="폐기물" localSheetId="0">BlankMacro1</definedName>
    <definedName name="폐기물">BlankMacro1</definedName>
    <definedName name="폐기물_저장창고_및_소각로" localSheetId="0">#REF!</definedName>
    <definedName name="폐기물_저장창고_및_소각로">#REF!</definedName>
    <definedName name="폐기물수량산출서" localSheetId="0" hidden="1">#REF!</definedName>
    <definedName name="폐기물수량산출서" hidden="1">#REF!</definedName>
    <definedName name="폐추니아" localSheetId="0">#REF!</definedName>
    <definedName name="폐추니아">#REF!</definedName>
    <definedName name="포___설___공" localSheetId="0">#REF!</definedName>
    <definedName name="포___설___공">#REF!</definedName>
    <definedName name="포___장___공" localSheetId="0">#REF!</definedName>
    <definedName name="포___장___공">#REF!</definedName>
    <definedName name="포설공001" localSheetId="0">#REF!</definedName>
    <definedName name="포설공001">#REF!</definedName>
    <definedName name="포설공002" localSheetId="0">#REF!</definedName>
    <definedName name="포설공002">#REF!</definedName>
    <definedName name="포설공011" localSheetId="0">#REF!</definedName>
    <definedName name="포설공011">#REF!</definedName>
    <definedName name="포설공982" localSheetId="0">#REF!</definedName>
    <definedName name="포설공982">#REF!</definedName>
    <definedName name="포설공991" localSheetId="0">#REF!</definedName>
    <definedName name="포설공991">#REF!</definedName>
    <definedName name="포설공992" localSheetId="0">#REF!</definedName>
    <definedName name="포설공992">#REF!</definedName>
    <definedName name="포장" localSheetId="0">#REF!</definedName>
    <definedName name="포장">#REF!</definedName>
    <definedName name="포장공" localSheetId="0">#REF!</definedName>
    <definedName name="포장공">#REF!</definedName>
    <definedName name="포장공001" localSheetId="0">#REF!</definedName>
    <definedName name="포장공001">#REF!</definedName>
    <definedName name="포장공002" localSheetId="0">#REF!</definedName>
    <definedName name="포장공002">#REF!</definedName>
    <definedName name="포장공011" localSheetId="0">#REF!</definedName>
    <definedName name="포장공011">#REF!</definedName>
    <definedName name="포장공982" localSheetId="0">#REF!</definedName>
    <definedName name="포장공982">#REF!</definedName>
    <definedName name="포장공991" localSheetId="0">#REF!</definedName>
    <definedName name="포장공991">#REF!</definedName>
    <definedName name="포장공992" localSheetId="0">#REF!</definedName>
    <definedName name="포장공992">#REF!</definedName>
    <definedName name="포장공공" localSheetId="0">#REF!</definedName>
    <definedName name="포장공공">#REF!</definedName>
    <definedName name="포장공수량집계표" localSheetId="0">#REF!</definedName>
    <definedName name="포장공수량집계표">#REF!</definedName>
    <definedName name="포화" localSheetId="0">#REF!</definedName>
    <definedName name="포화">#REF!</definedName>
    <definedName name="폭" localSheetId="0">#REF!</definedName>
    <definedName name="폭">#REF!</definedName>
    <definedName name="폼" localSheetId="0">#REF!</definedName>
    <definedName name="폼">#REF!</definedName>
    <definedName name="표면보호경비" localSheetId="0">#REF!</definedName>
    <definedName name="표면보호경비">#REF!</definedName>
    <definedName name="표면보호노무비" localSheetId="0">#REF!</definedName>
    <definedName name="표면보호노무비">#REF!</definedName>
    <definedName name="표면보호재료비" localSheetId="0">#REF!</definedName>
    <definedName name="표면보호재료비">#REF!</definedName>
    <definedName name="표준양식" localSheetId="0">#REF!</definedName>
    <definedName name="표준양식">#REF!</definedName>
    <definedName name="표지" localSheetId="0">#REF!</definedName>
    <definedName name="표지">#REF!</definedName>
    <definedName name="표지1" localSheetId="0">#REF!</definedName>
    <definedName name="표지1">#REF!</definedName>
    <definedName name="푸" hidden="1">{#N/A,#N/A,FALSE,"명세표"}</definedName>
    <definedName name="품" localSheetId="0">#REF!</definedName>
    <definedName name="품">#REF!</definedName>
    <definedName name="품100경" localSheetId="0">#REF!</definedName>
    <definedName name="품100경">#REF!</definedName>
    <definedName name="품100노" localSheetId="0">#REF!</definedName>
    <definedName name="품100노">#REF!</definedName>
    <definedName name="품100재" localSheetId="0">#REF!</definedName>
    <definedName name="품100재">#REF!</definedName>
    <definedName name="품101경" localSheetId="0">#REF!</definedName>
    <definedName name="품101경">#REF!</definedName>
    <definedName name="품101노" localSheetId="0">#REF!</definedName>
    <definedName name="품101노">#REF!</definedName>
    <definedName name="품101재" localSheetId="0">#REF!</definedName>
    <definedName name="품101재">#REF!</definedName>
    <definedName name="품102경" localSheetId="0">#REF!</definedName>
    <definedName name="품102경">#REF!</definedName>
    <definedName name="품102노" localSheetId="0">#REF!</definedName>
    <definedName name="품102노">#REF!</definedName>
    <definedName name="품102재" localSheetId="0">#REF!</definedName>
    <definedName name="품102재">#REF!</definedName>
    <definedName name="품103경" localSheetId="0">#REF!</definedName>
    <definedName name="품103경">#REF!</definedName>
    <definedName name="품103노" localSheetId="0">#REF!</definedName>
    <definedName name="품103노">#REF!</definedName>
    <definedName name="품103재" localSheetId="0">#REF!</definedName>
    <definedName name="품103재">#REF!</definedName>
    <definedName name="품104경" localSheetId="0">#REF!</definedName>
    <definedName name="품104경">#REF!</definedName>
    <definedName name="품104노" localSheetId="0">#REF!</definedName>
    <definedName name="품104노">#REF!</definedName>
    <definedName name="품104재" localSheetId="0">#REF!</definedName>
    <definedName name="품104재">#REF!</definedName>
    <definedName name="품105경" localSheetId="0">#REF!</definedName>
    <definedName name="품105경">#REF!</definedName>
    <definedName name="품105노" localSheetId="0">#REF!</definedName>
    <definedName name="품105노">#REF!</definedName>
    <definedName name="품105재" localSheetId="0">#REF!</definedName>
    <definedName name="품105재">#REF!</definedName>
    <definedName name="품106경" localSheetId="0">#REF!</definedName>
    <definedName name="품106경">#REF!</definedName>
    <definedName name="품106노" localSheetId="0">#REF!</definedName>
    <definedName name="품106노">#REF!</definedName>
    <definedName name="품106재" localSheetId="0">#REF!</definedName>
    <definedName name="품106재">#REF!</definedName>
    <definedName name="품107경" localSheetId="0">#REF!</definedName>
    <definedName name="품107경">#REF!</definedName>
    <definedName name="품107노" localSheetId="0">#REF!</definedName>
    <definedName name="품107노">#REF!</definedName>
    <definedName name="품107재" localSheetId="0">#REF!</definedName>
    <definedName name="품107재">#REF!</definedName>
    <definedName name="품108경" localSheetId="0">#REF!</definedName>
    <definedName name="품108경">#REF!</definedName>
    <definedName name="품108노" localSheetId="0">#REF!</definedName>
    <definedName name="품108노">#REF!</definedName>
    <definedName name="품108재" localSheetId="0">#REF!</definedName>
    <definedName name="품108재">#REF!</definedName>
    <definedName name="품109노" localSheetId="0">#REF!</definedName>
    <definedName name="품109노">#REF!</definedName>
    <definedName name="품10노" localSheetId="0">#REF!</definedName>
    <definedName name="품10노">#REF!</definedName>
    <definedName name="품10재" localSheetId="0">#REF!</definedName>
    <definedName name="품10재">#REF!</definedName>
    <definedName name="품110노" localSheetId="0">#REF!</definedName>
    <definedName name="품110노">#REF!</definedName>
    <definedName name="품111노" localSheetId="0">#REF!</definedName>
    <definedName name="품111노">#REF!</definedName>
    <definedName name="품112노" localSheetId="0">#REF!</definedName>
    <definedName name="품112노">#REF!</definedName>
    <definedName name="품113노" localSheetId="0">#REF!</definedName>
    <definedName name="품113노">#REF!</definedName>
    <definedName name="품113재" localSheetId="0">#REF!</definedName>
    <definedName name="품113재">#REF!</definedName>
    <definedName name="품114노" localSheetId="0">#REF!</definedName>
    <definedName name="품114노">#REF!</definedName>
    <definedName name="품115노" localSheetId="0">#REF!</definedName>
    <definedName name="품115노">#REF!</definedName>
    <definedName name="품116노" localSheetId="0">#REF!</definedName>
    <definedName name="품116노">#REF!</definedName>
    <definedName name="품117노" localSheetId="0">#REF!</definedName>
    <definedName name="품117노">#REF!</definedName>
    <definedName name="품118노" localSheetId="0">#REF!</definedName>
    <definedName name="품118노">#REF!</definedName>
    <definedName name="품119노" localSheetId="0">#REF!</definedName>
    <definedName name="품119노">#REF!</definedName>
    <definedName name="품11노" localSheetId="0">#REF!</definedName>
    <definedName name="품11노">#REF!</definedName>
    <definedName name="품11재" localSheetId="0">#REF!</definedName>
    <definedName name="품11재">#REF!</definedName>
    <definedName name="품120노" localSheetId="0">#REF!</definedName>
    <definedName name="품120노">#REF!</definedName>
    <definedName name="품120재" localSheetId="0">#REF!</definedName>
    <definedName name="품120재">#REF!</definedName>
    <definedName name="품121재" localSheetId="0">#REF!</definedName>
    <definedName name="품121재">#REF!</definedName>
    <definedName name="품122재" localSheetId="0">#REF!</definedName>
    <definedName name="품122재">#REF!</definedName>
    <definedName name="품123노" localSheetId="0">#REF!</definedName>
    <definedName name="품123노">#REF!</definedName>
    <definedName name="품123재" localSheetId="0">#REF!</definedName>
    <definedName name="품123재">#REF!</definedName>
    <definedName name="품124노" localSheetId="0">#REF!</definedName>
    <definedName name="품124노">#REF!</definedName>
    <definedName name="품124재" localSheetId="0">#REF!</definedName>
    <definedName name="품124재">#REF!</definedName>
    <definedName name="품125노" localSheetId="0">#REF!</definedName>
    <definedName name="품125노">#REF!</definedName>
    <definedName name="품125재" localSheetId="0">#REF!</definedName>
    <definedName name="품125재">#REF!</definedName>
    <definedName name="품126노" localSheetId="0">#REF!</definedName>
    <definedName name="품126노">#REF!</definedName>
    <definedName name="품126재" localSheetId="0">#REF!</definedName>
    <definedName name="품126재">#REF!</definedName>
    <definedName name="품127노" localSheetId="0">#REF!</definedName>
    <definedName name="품127노">#REF!</definedName>
    <definedName name="품127재" localSheetId="0">#REF!</definedName>
    <definedName name="품127재">#REF!</definedName>
    <definedName name="품128노" localSheetId="0">#REF!</definedName>
    <definedName name="품128노">#REF!</definedName>
    <definedName name="품128재" localSheetId="0">#REF!</definedName>
    <definedName name="품128재">#REF!</definedName>
    <definedName name="품129노" localSheetId="0">#REF!</definedName>
    <definedName name="품129노">#REF!</definedName>
    <definedName name="품129재" localSheetId="0">#REF!</definedName>
    <definedName name="품129재">#REF!</definedName>
    <definedName name="품12노" localSheetId="0">#REF!</definedName>
    <definedName name="품12노">#REF!</definedName>
    <definedName name="품12재" localSheetId="0">#REF!</definedName>
    <definedName name="품12재">#REF!</definedName>
    <definedName name="품130노" localSheetId="0">#REF!</definedName>
    <definedName name="품130노">#REF!</definedName>
    <definedName name="품130재" localSheetId="0">#REF!</definedName>
    <definedName name="품130재">#REF!</definedName>
    <definedName name="품131재" localSheetId="0">#REF!</definedName>
    <definedName name="품131재">#REF!</definedName>
    <definedName name="품132노" localSheetId="0">#REF!</definedName>
    <definedName name="품132노">#REF!</definedName>
    <definedName name="품132재" localSheetId="0">#REF!</definedName>
    <definedName name="품132재">#REF!</definedName>
    <definedName name="품133재" localSheetId="0">#REF!</definedName>
    <definedName name="품133재">#REF!</definedName>
    <definedName name="품134재" localSheetId="0">#REF!</definedName>
    <definedName name="품134재">#REF!</definedName>
    <definedName name="품135재" localSheetId="0">#REF!</definedName>
    <definedName name="품135재">#REF!</definedName>
    <definedName name="품136노" localSheetId="0">#REF!</definedName>
    <definedName name="품136노">#REF!</definedName>
    <definedName name="품136재" localSheetId="0">#REF!</definedName>
    <definedName name="품136재">#REF!</definedName>
    <definedName name="품137노" localSheetId="0">#REF!</definedName>
    <definedName name="품137노">#REF!</definedName>
    <definedName name="품137재" localSheetId="0">#REF!</definedName>
    <definedName name="품137재">#REF!</definedName>
    <definedName name="품138노" localSheetId="0">#REF!</definedName>
    <definedName name="품138노">#REF!</definedName>
    <definedName name="품138재" localSheetId="0">#REF!</definedName>
    <definedName name="품138재">#REF!</definedName>
    <definedName name="품139노" localSheetId="0">#REF!</definedName>
    <definedName name="품139노">#REF!</definedName>
    <definedName name="품139재" localSheetId="0">#REF!</definedName>
    <definedName name="품139재">#REF!</definedName>
    <definedName name="품13노" localSheetId="0">#REF!</definedName>
    <definedName name="품13노">#REF!</definedName>
    <definedName name="품140노" localSheetId="0">#REF!</definedName>
    <definedName name="품140노">#REF!</definedName>
    <definedName name="품140재" localSheetId="0">#REF!</definedName>
    <definedName name="품140재">#REF!</definedName>
    <definedName name="품141노" localSheetId="0">#REF!</definedName>
    <definedName name="품141노">#REF!</definedName>
    <definedName name="품141재" localSheetId="0">#REF!</definedName>
    <definedName name="품141재">#REF!</definedName>
    <definedName name="품142노" localSheetId="0">#REF!</definedName>
    <definedName name="품142노">#REF!</definedName>
    <definedName name="품142재" localSheetId="0">#REF!</definedName>
    <definedName name="품142재">#REF!</definedName>
    <definedName name="품143노" localSheetId="0">#REF!</definedName>
    <definedName name="품143노">#REF!</definedName>
    <definedName name="품143재" localSheetId="0">#REF!</definedName>
    <definedName name="품143재">#REF!</definedName>
    <definedName name="품144노" localSheetId="0">#REF!</definedName>
    <definedName name="품144노">#REF!</definedName>
    <definedName name="품144재" localSheetId="0">#REF!</definedName>
    <definedName name="품144재">#REF!</definedName>
    <definedName name="품145노" localSheetId="0">#REF!</definedName>
    <definedName name="품145노">#REF!</definedName>
    <definedName name="품145재" localSheetId="0">#REF!</definedName>
    <definedName name="품145재">#REF!</definedName>
    <definedName name="품146노" localSheetId="0">#REF!</definedName>
    <definedName name="품146노">#REF!</definedName>
    <definedName name="품146재" localSheetId="0">#REF!</definedName>
    <definedName name="품146재">#REF!</definedName>
    <definedName name="품147노" localSheetId="0">#REF!</definedName>
    <definedName name="품147노">#REF!</definedName>
    <definedName name="품147재" localSheetId="0">#REF!</definedName>
    <definedName name="품147재">#REF!</definedName>
    <definedName name="품148노" localSheetId="0">#REF!</definedName>
    <definedName name="품148노">#REF!</definedName>
    <definedName name="품148재" localSheetId="0">#REF!</definedName>
    <definedName name="품148재">#REF!</definedName>
    <definedName name="품149노" localSheetId="0">#REF!</definedName>
    <definedName name="품149노">#REF!</definedName>
    <definedName name="품149재" localSheetId="0">#REF!</definedName>
    <definedName name="품149재">#REF!</definedName>
    <definedName name="품14노" localSheetId="0">#REF!</definedName>
    <definedName name="품14노">#REF!</definedName>
    <definedName name="품14재" localSheetId="0">#REF!</definedName>
    <definedName name="품14재">#REF!</definedName>
    <definedName name="품150노" localSheetId="0">#REF!</definedName>
    <definedName name="품150노">#REF!</definedName>
    <definedName name="품150재" localSheetId="0">#REF!</definedName>
    <definedName name="품150재">#REF!</definedName>
    <definedName name="품151노" localSheetId="0">#REF!</definedName>
    <definedName name="품151노">#REF!</definedName>
    <definedName name="품151재" localSheetId="0">#REF!</definedName>
    <definedName name="품151재">#REF!</definedName>
    <definedName name="품152노" localSheetId="0">#REF!</definedName>
    <definedName name="품152노">#REF!</definedName>
    <definedName name="품152재" localSheetId="0">#REF!</definedName>
    <definedName name="품152재">#REF!</definedName>
    <definedName name="품153노" localSheetId="0">#REF!</definedName>
    <definedName name="품153노">#REF!</definedName>
    <definedName name="품153재" localSheetId="0">#REF!</definedName>
    <definedName name="품153재">#REF!</definedName>
    <definedName name="품154노" localSheetId="0">#REF!</definedName>
    <definedName name="품154노">#REF!</definedName>
    <definedName name="품154재" localSheetId="0">#REF!</definedName>
    <definedName name="품154재">#REF!</definedName>
    <definedName name="품155노" localSheetId="0">#REF!</definedName>
    <definedName name="품155노">#REF!</definedName>
    <definedName name="품155재" localSheetId="0">#REF!</definedName>
    <definedName name="품155재">#REF!</definedName>
    <definedName name="품156재" localSheetId="0">#REF!</definedName>
    <definedName name="품156재">#REF!</definedName>
    <definedName name="품157노" localSheetId="0">#REF!</definedName>
    <definedName name="품157노">#REF!</definedName>
    <definedName name="품157재" localSheetId="0">#REF!</definedName>
    <definedName name="품157재">#REF!</definedName>
    <definedName name="품158노" localSheetId="0">#REF!</definedName>
    <definedName name="품158노">#REF!</definedName>
    <definedName name="품158재" localSheetId="0">#REF!</definedName>
    <definedName name="품158재">#REF!</definedName>
    <definedName name="품159노" localSheetId="0">#REF!</definedName>
    <definedName name="품159노">#REF!</definedName>
    <definedName name="품159재" localSheetId="0">#REF!</definedName>
    <definedName name="품159재">#REF!</definedName>
    <definedName name="품15노" localSheetId="0">#REF!</definedName>
    <definedName name="품15노">#REF!</definedName>
    <definedName name="품15재" localSheetId="0">#REF!</definedName>
    <definedName name="품15재">#REF!</definedName>
    <definedName name="품160재" localSheetId="0">#REF!</definedName>
    <definedName name="품160재">#REF!</definedName>
    <definedName name="품161노" localSheetId="0">#REF!</definedName>
    <definedName name="품161노">#REF!</definedName>
    <definedName name="품161재" localSheetId="0">#REF!</definedName>
    <definedName name="품161재">#REF!</definedName>
    <definedName name="품162노" localSheetId="0">#REF!</definedName>
    <definedName name="품162노">#REF!</definedName>
    <definedName name="품162재" localSheetId="0">#REF!</definedName>
    <definedName name="품162재">#REF!</definedName>
    <definedName name="품163노" localSheetId="0">#REF!</definedName>
    <definedName name="품163노">#REF!</definedName>
    <definedName name="품163재" localSheetId="0">#REF!</definedName>
    <definedName name="품163재">#REF!</definedName>
    <definedName name="품164노" localSheetId="0">#REF!</definedName>
    <definedName name="품164노">#REF!</definedName>
    <definedName name="품164재" localSheetId="0">#REF!</definedName>
    <definedName name="품164재">#REF!</definedName>
    <definedName name="품165노" localSheetId="0">#REF!</definedName>
    <definedName name="품165노">#REF!</definedName>
    <definedName name="품165재" localSheetId="0">#REF!</definedName>
    <definedName name="품165재">#REF!</definedName>
    <definedName name="품166노" localSheetId="0">#REF!</definedName>
    <definedName name="품166노">#REF!</definedName>
    <definedName name="품166재" localSheetId="0">#REF!</definedName>
    <definedName name="품166재">#REF!</definedName>
    <definedName name="품167노" localSheetId="0">#REF!</definedName>
    <definedName name="품167노">#REF!</definedName>
    <definedName name="품167재" localSheetId="0">#REF!</definedName>
    <definedName name="품167재">#REF!</definedName>
    <definedName name="품168경" localSheetId="0">#REF!</definedName>
    <definedName name="품168경">#REF!</definedName>
    <definedName name="품168노" localSheetId="0">#REF!</definedName>
    <definedName name="품168노">#REF!</definedName>
    <definedName name="품168재" localSheetId="0">#REF!</definedName>
    <definedName name="품168재">#REF!</definedName>
    <definedName name="품169경" localSheetId="0">#REF!</definedName>
    <definedName name="품169경">#REF!</definedName>
    <definedName name="품169노" localSheetId="0">#REF!</definedName>
    <definedName name="품169노">#REF!</definedName>
    <definedName name="품169재" localSheetId="0">#REF!</definedName>
    <definedName name="품169재">#REF!</definedName>
    <definedName name="품16노" localSheetId="0">#REF!</definedName>
    <definedName name="품16노">#REF!</definedName>
    <definedName name="품170경" localSheetId="0">#REF!</definedName>
    <definedName name="품170경">#REF!</definedName>
    <definedName name="품170노" localSheetId="0">#REF!</definedName>
    <definedName name="품170노">#REF!</definedName>
    <definedName name="품170재" localSheetId="0">#REF!</definedName>
    <definedName name="품170재">#REF!</definedName>
    <definedName name="품171경" localSheetId="0">#REF!</definedName>
    <definedName name="품171경">#REF!</definedName>
    <definedName name="품171노" localSheetId="0">#REF!</definedName>
    <definedName name="품171노">#REF!</definedName>
    <definedName name="품171재" localSheetId="0">#REF!</definedName>
    <definedName name="품171재">#REF!</definedName>
    <definedName name="품172노" localSheetId="0">#REF!</definedName>
    <definedName name="품172노">#REF!</definedName>
    <definedName name="품172재" localSheetId="0">#REF!</definedName>
    <definedName name="품172재">#REF!</definedName>
    <definedName name="품173노" localSheetId="0">#REF!</definedName>
    <definedName name="품173노">#REF!</definedName>
    <definedName name="품173재" localSheetId="0">#REF!</definedName>
    <definedName name="품173재">#REF!</definedName>
    <definedName name="품174경" localSheetId="0">#REF!</definedName>
    <definedName name="품174경">#REF!</definedName>
    <definedName name="품174노" localSheetId="0">#REF!</definedName>
    <definedName name="품174노">#REF!</definedName>
    <definedName name="품174재" localSheetId="0">#REF!</definedName>
    <definedName name="품174재">#REF!</definedName>
    <definedName name="품175경" localSheetId="0">#REF!</definedName>
    <definedName name="품175경">#REF!</definedName>
    <definedName name="품175노" localSheetId="0">#REF!</definedName>
    <definedName name="품175노">#REF!</definedName>
    <definedName name="품175재" localSheetId="0">#REF!</definedName>
    <definedName name="품175재">#REF!</definedName>
    <definedName name="품176경" localSheetId="0">#REF!</definedName>
    <definedName name="품176경">#REF!</definedName>
    <definedName name="품176노" localSheetId="0">#REF!</definedName>
    <definedName name="품176노">#REF!</definedName>
    <definedName name="품176재" localSheetId="0">#REF!</definedName>
    <definedName name="품176재">#REF!</definedName>
    <definedName name="품177노" localSheetId="0">#REF!</definedName>
    <definedName name="품177노">#REF!</definedName>
    <definedName name="품177재" localSheetId="0">#REF!</definedName>
    <definedName name="품177재">#REF!</definedName>
    <definedName name="품178경" localSheetId="0">#REF!</definedName>
    <definedName name="품178경">#REF!</definedName>
    <definedName name="품178경1" localSheetId="0">#REF!</definedName>
    <definedName name="품178경1">#REF!</definedName>
    <definedName name="품178노" localSheetId="0">#REF!</definedName>
    <definedName name="품178노">#REF!</definedName>
    <definedName name="품178노1" localSheetId="0">#REF!</definedName>
    <definedName name="품178노1">#REF!</definedName>
    <definedName name="품178재" localSheetId="0">#REF!</definedName>
    <definedName name="품178재">#REF!</definedName>
    <definedName name="품178재1" localSheetId="0">#REF!</definedName>
    <definedName name="품178재1">#REF!</definedName>
    <definedName name="품179경" localSheetId="0">#REF!</definedName>
    <definedName name="품179경">#REF!</definedName>
    <definedName name="품179노" localSheetId="0">#REF!</definedName>
    <definedName name="품179노">#REF!</definedName>
    <definedName name="품179재" localSheetId="0">#REF!</definedName>
    <definedName name="품179재">#REF!</definedName>
    <definedName name="품17노" localSheetId="0">#REF!</definedName>
    <definedName name="품17노">#REF!</definedName>
    <definedName name="품17재" localSheetId="0">#REF!</definedName>
    <definedName name="품17재">#REF!</definedName>
    <definedName name="품180경" localSheetId="0">#REF!</definedName>
    <definedName name="품180경">#REF!</definedName>
    <definedName name="품180노" localSheetId="0">#REF!</definedName>
    <definedName name="품180노">#REF!</definedName>
    <definedName name="품180재" localSheetId="0">#REF!</definedName>
    <definedName name="품180재">#REF!</definedName>
    <definedName name="품181노" localSheetId="0">#REF!</definedName>
    <definedName name="품181노">#REF!</definedName>
    <definedName name="품182노" localSheetId="0">#REF!</definedName>
    <definedName name="품182노">#REF!</definedName>
    <definedName name="품182재" localSheetId="0">#REF!</definedName>
    <definedName name="품182재">#REF!</definedName>
    <definedName name="품183경" localSheetId="0">#REF!</definedName>
    <definedName name="품183경">#REF!</definedName>
    <definedName name="품183노" localSheetId="0">#REF!</definedName>
    <definedName name="품183노">#REF!</definedName>
    <definedName name="품183재" localSheetId="0">#REF!</definedName>
    <definedName name="품183재">#REF!</definedName>
    <definedName name="품184경" localSheetId="0">#REF!</definedName>
    <definedName name="품184경">#REF!</definedName>
    <definedName name="품184노" localSheetId="0">#REF!</definedName>
    <definedName name="품184노">#REF!</definedName>
    <definedName name="품184재" localSheetId="0">#REF!</definedName>
    <definedName name="품184재">#REF!</definedName>
    <definedName name="품18노" localSheetId="0">#REF!</definedName>
    <definedName name="품18노">#REF!</definedName>
    <definedName name="품19노" localSheetId="0">#REF!</definedName>
    <definedName name="품19노">#REF!</definedName>
    <definedName name="품19재" localSheetId="0">#REF!</definedName>
    <definedName name="품19재">#REF!</definedName>
    <definedName name="품1노" localSheetId="0">#REF!</definedName>
    <definedName name="품1노">#REF!</definedName>
    <definedName name="품1재" localSheetId="0">#REF!</definedName>
    <definedName name="품1재">#REF!</definedName>
    <definedName name="품20노" localSheetId="0">#REF!</definedName>
    <definedName name="품20노">#REF!</definedName>
    <definedName name="품21노" localSheetId="0">#REF!</definedName>
    <definedName name="품21노">#REF!</definedName>
    <definedName name="품21재" localSheetId="0">#REF!</definedName>
    <definedName name="품21재">#REF!</definedName>
    <definedName name="품22경" localSheetId="0">#REF!</definedName>
    <definedName name="품22경">#REF!</definedName>
    <definedName name="품22노" localSheetId="0">#REF!</definedName>
    <definedName name="품22노">#REF!</definedName>
    <definedName name="품22재" localSheetId="0">#REF!</definedName>
    <definedName name="품22재">#REF!</definedName>
    <definedName name="품23경" localSheetId="0">#REF!</definedName>
    <definedName name="품23경">#REF!</definedName>
    <definedName name="품23노" localSheetId="0">#REF!</definedName>
    <definedName name="품23노">#REF!</definedName>
    <definedName name="품23재" localSheetId="0">#REF!</definedName>
    <definedName name="품23재">#REF!</definedName>
    <definedName name="품24경" localSheetId="0">#REF!</definedName>
    <definedName name="품24경">#REF!</definedName>
    <definedName name="품24노" localSheetId="0">#REF!</definedName>
    <definedName name="품24노">#REF!</definedName>
    <definedName name="품24재" localSheetId="0">#REF!</definedName>
    <definedName name="품24재">#REF!</definedName>
    <definedName name="품25노" localSheetId="0">#REF!</definedName>
    <definedName name="품25노">#REF!</definedName>
    <definedName name="품26노" localSheetId="0">#REF!</definedName>
    <definedName name="품26노">#REF!</definedName>
    <definedName name="품27노" localSheetId="0">#REF!</definedName>
    <definedName name="품27노">#REF!</definedName>
    <definedName name="품27재" localSheetId="0">#REF!</definedName>
    <definedName name="품27재">#REF!</definedName>
    <definedName name="품283경" localSheetId="0">#REF!</definedName>
    <definedName name="품283경">#REF!</definedName>
    <definedName name="품283노" localSheetId="0">#REF!</definedName>
    <definedName name="품283노">#REF!</definedName>
    <definedName name="품283재" localSheetId="0">#REF!</definedName>
    <definedName name="품283재">#REF!</definedName>
    <definedName name="품28노" localSheetId="0">#REF!</definedName>
    <definedName name="품28노">#REF!</definedName>
    <definedName name="품28재" localSheetId="0">#REF!</definedName>
    <definedName name="품28재">#REF!</definedName>
    <definedName name="품29노" localSheetId="0">#REF!</definedName>
    <definedName name="품29노">#REF!</definedName>
    <definedName name="품29재" localSheetId="0">#REF!</definedName>
    <definedName name="품29재">#REF!</definedName>
    <definedName name="품2노" localSheetId="0">#REF!</definedName>
    <definedName name="품2노">#REF!</definedName>
    <definedName name="품2재" localSheetId="0">#REF!</definedName>
    <definedName name="품2재">#REF!</definedName>
    <definedName name="품30노" localSheetId="0">#REF!</definedName>
    <definedName name="품30노">#REF!</definedName>
    <definedName name="품30재" localSheetId="0">#REF!</definedName>
    <definedName name="품30재">#REF!</definedName>
    <definedName name="품31노" localSheetId="0">#REF!</definedName>
    <definedName name="품31노">#REF!</definedName>
    <definedName name="품31재" localSheetId="0">#REF!</definedName>
    <definedName name="품31재">#REF!</definedName>
    <definedName name="품32노" localSheetId="0">#REF!</definedName>
    <definedName name="품32노">#REF!</definedName>
    <definedName name="품32재" localSheetId="0">#REF!</definedName>
    <definedName name="품32재">#REF!</definedName>
    <definedName name="품33노" localSheetId="0">#REF!</definedName>
    <definedName name="품33노">#REF!</definedName>
    <definedName name="품33재" localSheetId="0">#REF!</definedName>
    <definedName name="품33재">#REF!</definedName>
    <definedName name="품34경" localSheetId="0">#REF!</definedName>
    <definedName name="품34경">#REF!</definedName>
    <definedName name="품34재" localSheetId="0">#REF!</definedName>
    <definedName name="품34재">#REF!</definedName>
    <definedName name="품35노" localSheetId="0">#REF!</definedName>
    <definedName name="품35노">#REF!</definedName>
    <definedName name="품36노" localSheetId="0">#REF!</definedName>
    <definedName name="품36노">#REF!</definedName>
    <definedName name="품37노" localSheetId="0">#REF!</definedName>
    <definedName name="품37노">#REF!</definedName>
    <definedName name="품38노" localSheetId="0">#REF!</definedName>
    <definedName name="품38노">#REF!</definedName>
    <definedName name="품39노" localSheetId="0">#REF!</definedName>
    <definedName name="품39노">#REF!</definedName>
    <definedName name="품3노" localSheetId="0">#REF!</definedName>
    <definedName name="품3노">#REF!</definedName>
    <definedName name="품3재" localSheetId="0">#REF!</definedName>
    <definedName name="품3재">#REF!</definedName>
    <definedName name="품40노" localSheetId="0">#REF!</definedName>
    <definedName name="품40노">#REF!</definedName>
    <definedName name="품41노" localSheetId="0">#REF!</definedName>
    <definedName name="품41노">#REF!</definedName>
    <definedName name="품42노" localSheetId="0">#REF!</definedName>
    <definedName name="품42노">#REF!</definedName>
    <definedName name="품43노" localSheetId="0">#REF!</definedName>
    <definedName name="품43노">#REF!</definedName>
    <definedName name="품44노" localSheetId="0">#REF!</definedName>
    <definedName name="품44노">#REF!</definedName>
    <definedName name="품44재" localSheetId="0">#REF!</definedName>
    <definedName name="품44재">#REF!</definedName>
    <definedName name="품45노" localSheetId="0">#REF!</definedName>
    <definedName name="품45노">#REF!</definedName>
    <definedName name="품46노" localSheetId="0">#REF!</definedName>
    <definedName name="품46노">#REF!</definedName>
    <definedName name="품46재" localSheetId="0">#REF!</definedName>
    <definedName name="품46재">#REF!</definedName>
    <definedName name="품47노" localSheetId="0">#REF!</definedName>
    <definedName name="품47노">#REF!</definedName>
    <definedName name="품47재" localSheetId="0">#REF!</definedName>
    <definedName name="품47재">#REF!</definedName>
    <definedName name="품48노" localSheetId="0">#REF!</definedName>
    <definedName name="품48노">#REF!</definedName>
    <definedName name="품48재" localSheetId="0">#REF!</definedName>
    <definedName name="품48재">#REF!</definedName>
    <definedName name="품49재" localSheetId="0">#REF!</definedName>
    <definedName name="품49재">#REF!</definedName>
    <definedName name="품4노" localSheetId="0">#REF!</definedName>
    <definedName name="품4노">#REF!</definedName>
    <definedName name="품4재" localSheetId="0">#REF!</definedName>
    <definedName name="품4재">#REF!</definedName>
    <definedName name="품50노" localSheetId="0">#REF!</definedName>
    <definedName name="품50노">#REF!</definedName>
    <definedName name="품50재" localSheetId="0">#REF!</definedName>
    <definedName name="품50재">#REF!</definedName>
    <definedName name="품51노" localSheetId="0">#REF!</definedName>
    <definedName name="품51노">#REF!</definedName>
    <definedName name="품51재" localSheetId="0">#REF!</definedName>
    <definedName name="품51재">#REF!</definedName>
    <definedName name="품52노" localSheetId="0">#REF!</definedName>
    <definedName name="품52노">#REF!</definedName>
    <definedName name="품52재" localSheetId="0">#REF!</definedName>
    <definedName name="품52재">#REF!</definedName>
    <definedName name="품53노" localSheetId="0">#REF!</definedName>
    <definedName name="품53노">#REF!</definedName>
    <definedName name="품53재" localSheetId="0">#REF!</definedName>
    <definedName name="품53재">#REF!</definedName>
    <definedName name="품54노" localSheetId="0">#REF!</definedName>
    <definedName name="품54노">#REF!</definedName>
    <definedName name="품54재" localSheetId="0">#REF!</definedName>
    <definedName name="품54재">#REF!</definedName>
    <definedName name="품55노" localSheetId="0">#REF!</definedName>
    <definedName name="품55노">#REF!</definedName>
    <definedName name="품55노1" localSheetId="0">#REF!</definedName>
    <definedName name="품55노1">#REF!</definedName>
    <definedName name="품55재" localSheetId="0">#REF!</definedName>
    <definedName name="품55재">#REF!</definedName>
    <definedName name="품55재1" localSheetId="0">#REF!</definedName>
    <definedName name="품55재1">#REF!</definedName>
    <definedName name="품56노" localSheetId="0">#REF!</definedName>
    <definedName name="품56노">#REF!</definedName>
    <definedName name="품56재" localSheetId="0">#REF!</definedName>
    <definedName name="품56재">#REF!</definedName>
    <definedName name="품57노" localSheetId="0">#REF!</definedName>
    <definedName name="품57노">#REF!</definedName>
    <definedName name="품57재" localSheetId="0">#REF!</definedName>
    <definedName name="품57재">#REF!</definedName>
    <definedName name="품58노" localSheetId="0">#REF!</definedName>
    <definedName name="품58노">#REF!</definedName>
    <definedName name="품58재" localSheetId="0">#REF!</definedName>
    <definedName name="품58재">#REF!</definedName>
    <definedName name="품59노" localSheetId="0">#REF!</definedName>
    <definedName name="품59노">#REF!</definedName>
    <definedName name="품59재" localSheetId="0">#REF!</definedName>
    <definedName name="품59재">#REF!</definedName>
    <definedName name="품5노" localSheetId="0">#REF!</definedName>
    <definedName name="품5노">#REF!</definedName>
    <definedName name="품5재" localSheetId="0">#REF!</definedName>
    <definedName name="품5재">#REF!</definedName>
    <definedName name="품60노" localSheetId="0">#REF!</definedName>
    <definedName name="품60노">#REF!</definedName>
    <definedName name="품60재" localSheetId="0">#REF!</definedName>
    <definedName name="품60재">#REF!</definedName>
    <definedName name="품61노" localSheetId="0">#REF!</definedName>
    <definedName name="품61노">#REF!</definedName>
    <definedName name="품61재" localSheetId="0">#REF!</definedName>
    <definedName name="품61재">#REF!</definedName>
    <definedName name="품62노" localSheetId="0">#REF!</definedName>
    <definedName name="품62노">#REF!</definedName>
    <definedName name="품62재" localSheetId="0">#REF!</definedName>
    <definedName name="품62재">#REF!</definedName>
    <definedName name="품63노" localSheetId="0">#REF!</definedName>
    <definedName name="품63노">#REF!</definedName>
    <definedName name="품63재" localSheetId="0">#REF!</definedName>
    <definedName name="품63재">#REF!</definedName>
    <definedName name="품64노" localSheetId="0">#REF!</definedName>
    <definedName name="품64노">#REF!</definedName>
    <definedName name="품64재" localSheetId="0">#REF!</definedName>
    <definedName name="품64재">#REF!</definedName>
    <definedName name="품65노" localSheetId="0">#REF!</definedName>
    <definedName name="품65노">#REF!</definedName>
    <definedName name="품65재" localSheetId="0">#REF!</definedName>
    <definedName name="품65재">#REF!</definedName>
    <definedName name="품66노" localSheetId="0">#REF!</definedName>
    <definedName name="품66노">#REF!</definedName>
    <definedName name="품66재" localSheetId="0">#REF!</definedName>
    <definedName name="품66재">#REF!</definedName>
    <definedName name="품67노" localSheetId="0">#REF!</definedName>
    <definedName name="품67노">#REF!</definedName>
    <definedName name="품67재" localSheetId="0">#REF!</definedName>
    <definedName name="품67재">#REF!</definedName>
    <definedName name="품68노" localSheetId="0">#REF!</definedName>
    <definedName name="품68노">#REF!</definedName>
    <definedName name="품68재" localSheetId="0">#REF!</definedName>
    <definedName name="품68재">#REF!</definedName>
    <definedName name="품69노" localSheetId="0">#REF!</definedName>
    <definedName name="품69노">#REF!</definedName>
    <definedName name="품69재" localSheetId="0">#REF!</definedName>
    <definedName name="품69재">#REF!</definedName>
    <definedName name="품6노" localSheetId="0">#REF!</definedName>
    <definedName name="품6노">#REF!</definedName>
    <definedName name="품6재" localSheetId="0">#REF!</definedName>
    <definedName name="품6재">#REF!</definedName>
    <definedName name="품70노" localSheetId="0">#REF!</definedName>
    <definedName name="품70노">#REF!</definedName>
    <definedName name="품70재" localSheetId="0">#REF!</definedName>
    <definedName name="품70재">#REF!</definedName>
    <definedName name="품71노" localSheetId="0">#REF!</definedName>
    <definedName name="품71노">#REF!</definedName>
    <definedName name="품71재" localSheetId="0">#REF!</definedName>
    <definedName name="품71재">#REF!</definedName>
    <definedName name="품72노" localSheetId="0">#REF!</definedName>
    <definedName name="품72노">#REF!</definedName>
    <definedName name="품72노1" localSheetId="0">#REF!</definedName>
    <definedName name="품72노1">#REF!</definedName>
    <definedName name="품73경" localSheetId="0">#REF!</definedName>
    <definedName name="품73경">#REF!</definedName>
    <definedName name="품73노" localSheetId="0">#REF!</definedName>
    <definedName name="품73노">#REF!</definedName>
    <definedName name="품73재" localSheetId="0">#REF!</definedName>
    <definedName name="품73재">#REF!</definedName>
    <definedName name="품74노" localSheetId="0">#REF!</definedName>
    <definedName name="품74노">#REF!</definedName>
    <definedName name="품74재" localSheetId="0">#REF!</definedName>
    <definedName name="품74재">#REF!</definedName>
    <definedName name="품75재" localSheetId="0">#REF!</definedName>
    <definedName name="품75재">#REF!</definedName>
    <definedName name="품76경" localSheetId="0">#REF!</definedName>
    <definedName name="품76경">#REF!</definedName>
    <definedName name="품76노" localSheetId="0">#REF!</definedName>
    <definedName name="품76노">#REF!</definedName>
    <definedName name="품76재" localSheetId="0">#REF!</definedName>
    <definedName name="품76재">#REF!</definedName>
    <definedName name="품77경" localSheetId="0">#REF!</definedName>
    <definedName name="품77경">#REF!</definedName>
    <definedName name="품77노" localSheetId="0">#REF!</definedName>
    <definedName name="품77노">#REF!</definedName>
    <definedName name="품77재" localSheetId="0">#REF!</definedName>
    <definedName name="품77재">#REF!</definedName>
    <definedName name="품78경" localSheetId="0">#REF!</definedName>
    <definedName name="품78경">#REF!</definedName>
    <definedName name="품78노" localSheetId="0">#REF!</definedName>
    <definedName name="품78노">#REF!</definedName>
    <definedName name="품78재" localSheetId="0">#REF!</definedName>
    <definedName name="품78재">#REF!</definedName>
    <definedName name="품79경" localSheetId="0">#REF!</definedName>
    <definedName name="품79경">#REF!</definedName>
    <definedName name="품79노" localSheetId="0">#REF!</definedName>
    <definedName name="품79노">#REF!</definedName>
    <definedName name="품79재" localSheetId="0">#REF!</definedName>
    <definedName name="품79재">#REF!</definedName>
    <definedName name="품7노" localSheetId="0">#REF!</definedName>
    <definedName name="품7노">#REF!</definedName>
    <definedName name="품7재" localSheetId="0">#REF!</definedName>
    <definedName name="품7재">#REF!</definedName>
    <definedName name="품80경" localSheetId="0">#REF!</definedName>
    <definedName name="품80경">#REF!</definedName>
    <definedName name="품80노" localSheetId="0">#REF!</definedName>
    <definedName name="품80노">#REF!</definedName>
    <definedName name="품80재" localSheetId="0">#REF!</definedName>
    <definedName name="품80재">#REF!</definedName>
    <definedName name="품81경" localSheetId="0">#REF!</definedName>
    <definedName name="품81경">#REF!</definedName>
    <definedName name="품81노" localSheetId="0">#REF!</definedName>
    <definedName name="품81노">#REF!</definedName>
    <definedName name="품81재" localSheetId="0">#REF!</definedName>
    <definedName name="품81재">#REF!</definedName>
    <definedName name="품82경" localSheetId="0">#REF!</definedName>
    <definedName name="품82경">#REF!</definedName>
    <definedName name="품82노" localSheetId="0">#REF!</definedName>
    <definedName name="품82노">#REF!</definedName>
    <definedName name="품82재" localSheetId="0">#REF!</definedName>
    <definedName name="품82재">#REF!</definedName>
    <definedName name="품83경" localSheetId="0">#REF!</definedName>
    <definedName name="품83경">#REF!</definedName>
    <definedName name="품83노" localSheetId="0">#REF!</definedName>
    <definedName name="품83노">#REF!</definedName>
    <definedName name="품83재" localSheetId="0">#REF!</definedName>
    <definedName name="품83재">#REF!</definedName>
    <definedName name="품84경" localSheetId="0">#REF!</definedName>
    <definedName name="품84경">#REF!</definedName>
    <definedName name="품84노" localSheetId="0">#REF!</definedName>
    <definedName name="품84노">#REF!</definedName>
    <definedName name="품84재" localSheetId="0">#REF!</definedName>
    <definedName name="품84재">#REF!</definedName>
    <definedName name="품85경" localSheetId="0">#REF!</definedName>
    <definedName name="품85경">#REF!</definedName>
    <definedName name="품85노" localSheetId="0">#REF!</definedName>
    <definedName name="품85노">#REF!</definedName>
    <definedName name="품85재" localSheetId="0">#REF!</definedName>
    <definedName name="품85재">#REF!</definedName>
    <definedName name="품86경" localSheetId="0">#REF!</definedName>
    <definedName name="품86경">#REF!</definedName>
    <definedName name="품86노" localSheetId="0">#REF!</definedName>
    <definedName name="품86노">#REF!</definedName>
    <definedName name="품86재" localSheetId="0">#REF!</definedName>
    <definedName name="품86재">#REF!</definedName>
    <definedName name="품87경" localSheetId="0">#REF!</definedName>
    <definedName name="품87경">#REF!</definedName>
    <definedName name="품87노" localSheetId="0">#REF!</definedName>
    <definedName name="품87노">#REF!</definedName>
    <definedName name="품87재" localSheetId="0">#REF!</definedName>
    <definedName name="품87재">#REF!</definedName>
    <definedName name="품88경" localSheetId="0">#REF!</definedName>
    <definedName name="품88경">#REF!</definedName>
    <definedName name="품88노" localSheetId="0">#REF!</definedName>
    <definedName name="품88노">#REF!</definedName>
    <definedName name="품88재" localSheetId="0">#REF!</definedName>
    <definedName name="품88재">#REF!</definedName>
    <definedName name="품89경" localSheetId="0">#REF!</definedName>
    <definedName name="품89경">#REF!</definedName>
    <definedName name="품89노" localSheetId="0">#REF!</definedName>
    <definedName name="품89노">#REF!</definedName>
    <definedName name="품89재" localSheetId="0">#REF!</definedName>
    <definedName name="품89재">#REF!</definedName>
    <definedName name="품8노" localSheetId="0">#REF!</definedName>
    <definedName name="품8노">#REF!</definedName>
    <definedName name="품8재" localSheetId="0">#REF!</definedName>
    <definedName name="품8재">#REF!</definedName>
    <definedName name="품90경" localSheetId="0">#REF!</definedName>
    <definedName name="품90경">#REF!</definedName>
    <definedName name="품90노" localSheetId="0">#REF!</definedName>
    <definedName name="품90노">#REF!</definedName>
    <definedName name="품90재" localSheetId="0">#REF!</definedName>
    <definedName name="품90재">#REF!</definedName>
    <definedName name="품91경" localSheetId="0">#REF!</definedName>
    <definedName name="품91경">#REF!</definedName>
    <definedName name="품91노" localSheetId="0">#REF!</definedName>
    <definedName name="품91노">#REF!</definedName>
    <definedName name="품91재" localSheetId="0">#REF!</definedName>
    <definedName name="품91재">#REF!</definedName>
    <definedName name="품92경" localSheetId="0">#REF!</definedName>
    <definedName name="품92경">#REF!</definedName>
    <definedName name="품92경1" localSheetId="0">#REF!</definedName>
    <definedName name="품92경1">#REF!</definedName>
    <definedName name="품92노" localSheetId="0">#REF!</definedName>
    <definedName name="품92노">#REF!</definedName>
    <definedName name="품92노1" localSheetId="0">#REF!</definedName>
    <definedName name="품92노1">#REF!</definedName>
    <definedName name="품92재" localSheetId="0">#REF!</definedName>
    <definedName name="품92재">#REF!</definedName>
    <definedName name="품92재1" localSheetId="0">#REF!</definedName>
    <definedName name="품92재1">#REF!</definedName>
    <definedName name="품93경" localSheetId="0">#REF!</definedName>
    <definedName name="품93경">#REF!</definedName>
    <definedName name="품93노" localSheetId="0">#REF!</definedName>
    <definedName name="품93노">#REF!</definedName>
    <definedName name="품93재" localSheetId="0">#REF!</definedName>
    <definedName name="품93재">#REF!</definedName>
    <definedName name="품94경" localSheetId="0">#REF!</definedName>
    <definedName name="품94경">#REF!</definedName>
    <definedName name="품94노" localSheetId="0">#REF!</definedName>
    <definedName name="품94노">#REF!</definedName>
    <definedName name="품94재" localSheetId="0">#REF!</definedName>
    <definedName name="품94재">#REF!</definedName>
    <definedName name="품95경" localSheetId="0">#REF!</definedName>
    <definedName name="품95경">#REF!</definedName>
    <definedName name="품95노" localSheetId="0">#REF!</definedName>
    <definedName name="품95노">#REF!</definedName>
    <definedName name="품95재" localSheetId="0">#REF!</definedName>
    <definedName name="품95재">#REF!</definedName>
    <definedName name="품96경" localSheetId="0">#REF!</definedName>
    <definedName name="품96경">#REF!</definedName>
    <definedName name="품96노" localSheetId="0">#REF!</definedName>
    <definedName name="품96노">#REF!</definedName>
    <definedName name="품96재" localSheetId="0">#REF!</definedName>
    <definedName name="품96재">#REF!</definedName>
    <definedName name="품97경" localSheetId="0">#REF!</definedName>
    <definedName name="품97경">#REF!</definedName>
    <definedName name="품97노" localSheetId="0">#REF!</definedName>
    <definedName name="품97노">#REF!</definedName>
    <definedName name="품97재" localSheetId="0">#REF!</definedName>
    <definedName name="품97재">#REF!</definedName>
    <definedName name="품98경" localSheetId="0">#REF!</definedName>
    <definedName name="품98경">#REF!</definedName>
    <definedName name="품98노" localSheetId="0">#REF!</definedName>
    <definedName name="품98노">#REF!</definedName>
    <definedName name="품98재" localSheetId="0">#REF!</definedName>
    <definedName name="품98재">#REF!</definedName>
    <definedName name="품99경" localSheetId="0">#REF!</definedName>
    <definedName name="품99경">#REF!</definedName>
    <definedName name="품99노" localSheetId="0">#REF!</definedName>
    <definedName name="품99노">#REF!</definedName>
    <definedName name="품99재" localSheetId="0">#REF!</definedName>
    <definedName name="품99재">#REF!</definedName>
    <definedName name="품9노" localSheetId="0">#REF!</definedName>
    <definedName name="품9노">#REF!</definedName>
    <definedName name="품9재" localSheetId="0">#REF!</definedName>
    <definedName name="품9재">#REF!</definedName>
    <definedName name="품의서" localSheetId="0">원가계산!품의서</definedName>
    <definedName name="품의서">원가계산!품의서</definedName>
    <definedName name="품총1" localSheetId="0" hidden="1">#REF!</definedName>
    <definedName name="품총1" hidden="1">#REF!</definedName>
    <definedName name="풍하중모멘트" localSheetId="0">#REF!</definedName>
    <definedName name="풍하중모멘트">#REF!</definedName>
    <definedName name="퓿" localSheetId="0">#REF!</definedName>
    <definedName name="퓿">#REF!</definedName>
    <definedName name="플라타너스B8">[11]데이타!$E$552</definedName>
    <definedName name="플랜트" localSheetId="0">#REF!</definedName>
    <definedName name="플랜트">#REF!</definedName>
    <definedName name="플랜트__전공" localSheetId="0">#REF!</definedName>
    <definedName name="플랜트__전공">#REF!</definedName>
    <definedName name="플랜트기계설치공" localSheetId="0">#REF!</definedName>
    <definedName name="플랜트기계설치공">#REF!</definedName>
    <definedName name="플랜트기계설치공001" localSheetId="0">#REF!</definedName>
    <definedName name="플랜트기계설치공001">#REF!</definedName>
    <definedName name="플랜트기계설치공002" localSheetId="0">#REF!</definedName>
    <definedName name="플랜트기계설치공002">#REF!</definedName>
    <definedName name="플랜트기계설치공011" localSheetId="0">#REF!</definedName>
    <definedName name="플랜트기계설치공011">#REF!</definedName>
    <definedName name="플랜트기계설치공982" localSheetId="0">#REF!</definedName>
    <definedName name="플랜트기계설치공982">#REF!</definedName>
    <definedName name="플랜트기계설치공991" localSheetId="0">#REF!</definedName>
    <definedName name="플랜트기계설치공991">#REF!</definedName>
    <definedName name="플랜트기계설치공992" localSheetId="0">#REF!</definedName>
    <definedName name="플랜트기계설치공992">#REF!</definedName>
    <definedName name="플랜트배관공" localSheetId="0">#REF!</definedName>
    <definedName name="플랜트배관공">#REF!</definedName>
    <definedName name="플랜트배관공001" localSheetId="0">#REF!</definedName>
    <definedName name="플랜트배관공001">#REF!</definedName>
    <definedName name="플랜트배관공002" localSheetId="0">#REF!</definedName>
    <definedName name="플랜트배관공002">#REF!</definedName>
    <definedName name="플랜트배관공011" localSheetId="0">#REF!</definedName>
    <definedName name="플랜트배관공011">#REF!</definedName>
    <definedName name="플랜트배관공982" localSheetId="0">#REF!</definedName>
    <definedName name="플랜트배관공982">#REF!</definedName>
    <definedName name="플랜트배관공991" localSheetId="0">#REF!</definedName>
    <definedName name="플랜트배관공991">#REF!</definedName>
    <definedName name="플랜트배관공992" localSheetId="0">#REF!</definedName>
    <definedName name="플랜트배관공992">#REF!</definedName>
    <definedName name="플랜트용접공" localSheetId="0">#REF!</definedName>
    <definedName name="플랜트용접공">#REF!</definedName>
    <definedName name="플랜트용접공001" localSheetId="0">#REF!</definedName>
    <definedName name="플랜트용접공001">#REF!</definedName>
    <definedName name="플랜트용접공002" localSheetId="0">#REF!</definedName>
    <definedName name="플랜트용접공002">#REF!</definedName>
    <definedName name="플랜트용접공011" localSheetId="0">#REF!</definedName>
    <definedName name="플랜트용접공011">#REF!</definedName>
    <definedName name="플랜트용접공982" localSheetId="0">#REF!</definedName>
    <definedName name="플랜트용접공982">#REF!</definedName>
    <definedName name="플랜트용접공991" localSheetId="0">#REF!</definedName>
    <definedName name="플랜트용접공991">#REF!</definedName>
    <definedName name="플랜트용접공992" localSheetId="0">#REF!</definedName>
    <definedName name="플랜트용접공992">#REF!</definedName>
    <definedName name="플랜트전공001" localSheetId="0">#REF!</definedName>
    <definedName name="플랜트전공001">#REF!</definedName>
    <definedName name="플랜트전공002" localSheetId="0">#REF!</definedName>
    <definedName name="플랜트전공002">#REF!</definedName>
    <definedName name="플랜트전공011" localSheetId="0">#REF!</definedName>
    <definedName name="플랜트전공011">#REF!</definedName>
    <definedName name="플랜트전공982" localSheetId="0">#REF!</definedName>
    <definedName name="플랜트전공982">#REF!</definedName>
    <definedName name="플랜트전공991" localSheetId="0">#REF!</definedName>
    <definedName name="플랜트전공991">#REF!</definedName>
    <definedName name="플랜트전공992" localSheetId="0">#REF!</definedName>
    <definedName name="플랜트전공992">#REF!</definedName>
    <definedName name="플랜트제관공" localSheetId="0">#REF!</definedName>
    <definedName name="플랜트제관공">#REF!</definedName>
    <definedName name="플랜트제관공001" localSheetId="0">#REF!</definedName>
    <definedName name="플랜트제관공001">#REF!</definedName>
    <definedName name="플랜트제관공002" localSheetId="0">#REF!</definedName>
    <definedName name="플랜트제관공002">#REF!</definedName>
    <definedName name="플랜트제관공011" localSheetId="0">#REF!</definedName>
    <definedName name="플랜트제관공011">#REF!</definedName>
    <definedName name="플랜트제관공982" localSheetId="0">#REF!</definedName>
    <definedName name="플랜트제관공982">#REF!</definedName>
    <definedName name="플랜트제관공991" localSheetId="0">#REF!</definedName>
    <definedName name="플랜트제관공991">#REF!</definedName>
    <definedName name="플랜트제관공992" localSheetId="0">#REF!</definedName>
    <definedName name="플랜트제관공992">#REF!</definedName>
    <definedName name="플랜트특수용접공" localSheetId="0">#REF!</definedName>
    <definedName name="플랜트특수용접공">#REF!</definedName>
    <definedName name="플랜트특수용접공001" localSheetId="0">#REF!</definedName>
    <definedName name="플랜트특수용접공001">#REF!</definedName>
    <definedName name="플랜트특수용접공002" localSheetId="0">#REF!</definedName>
    <definedName name="플랜트특수용접공002">#REF!</definedName>
    <definedName name="플랜트특수용접공011" localSheetId="0">#REF!</definedName>
    <definedName name="플랜트특수용접공011">#REF!</definedName>
    <definedName name="플랜트특수용접공982" localSheetId="0">#REF!</definedName>
    <definedName name="플랜트특수용접공982">#REF!</definedName>
    <definedName name="플랜트특수용접공991" localSheetId="0">#REF!</definedName>
    <definedName name="플랜트특수용접공991">#REF!</definedName>
    <definedName name="플랜트특수용접공992" localSheetId="0">#REF!</definedName>
    <definedName name="플랜트특수용접공992">#REF!</definedName>
    <definedName name="피라칸사스H1.5" localSheetId="0">#REF!</definedName>
    <definedName name="피라칸사스H1.5">#REF!</definedName>
    <definedName name="ㅎ" localSheetId="0">#REF!</definedName>
    <definedName name="ㅎ">#REF!</definedName>
    <definedName name="ㅎ314" localSheetId="0">#REF!</definedName>
    <definedName name="ㅎ314">#REF!</definedName>
    <definedName name="ㅎ384" localSheetId="0">#REF!</definedName>
    <definedName name="ㅎ384">#REF!</definedName>
    <definedName name="ㅎㄴㅁㄹㅇㄹㄴ" hidden="1">{#N/A,"수불부",FALSE,"사급자재수불서";#N/A,"수불부",FALSE,"사급자재수불서"}</definedName>
    <definedName name="ㅎㄹ" localSheetId="0" hidden="1">#REF!</definedName>
    <definedName name="ㅎㄹ" hidden="1">#REF!</definedName>
    <definedName name="ㅎㄹㅇ" localSheetId="0">#REF!</definedName>
    <definedName name="ㅎㄹㅇ">#REF!</definedName>
    <definedName name="ㅎㅇㄴ" localSheetId="0">#REF!</definedName>
    <definedName name="ㅎㅇㄴ">#REF!</definedName>
    <definedName name="ㅎㅎ" localSheetId="0">#REF!</definedName>
    <definedName name="ㅎㅎ">#REF!</definedName>
    <definedName name="ㅎㅎㅎ" hidden="1">{#N/A,#N/A,FALSE,"보고";#N/A,#N/A,FALSE,"유첨"}</definedName>
    <definedName name="ㅎㅎㅎㅎ" localSheetId="0">#REF!</definedName>
    <definedName name="ㅎㅎㅎㅎ">#REF!</definedName>
    <definedName name="ㅎㅎㅎㅎㅎㅎ" localSheetId="0">#REF!</definedName>
    <definedName name="ㅎㅎㅎㅎㅎㅎ">#REF!</definedName>
    <definedName name="ㅎㅎㅎㅎㅎㅎㅎㅎㅎㅎㅎㅎㅎ" localSheetId="0">#REF!</definedName>
    <definedName name="ㅎㅎㅎㅎㅎㅎㅎㅎㅎㅎㅎㅎㅎ">#REF!</definedName>
    <definedName name="하" hidden="1">{#N/A,#N/A,FALSE,"지침";#N/A,#N/A,FALSE,"환경분석";#N/A,#N/A,FALSE,"Sheet16"}</definedName>
    <definedName name="하도" localSheetId="0">#REF!</definedName>
    <definedName name="하도">#REF!</definedName>
    <definedName name="하도비율" localSheetId="0">#REF!</definedName>
    <definedName name="하도비율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부" localSheetId="0">#REF!</definedName>
    <definedName name="하부">#REF!</definedName>
    <definedName name="하부슬라브" localSheetId="0">#REF!</definedName>
    <definedName name="하부슬라브">#REF!</definedName>
    <definedName name="하중" localSheetId="0">#REF!</definedName>
    <definedName name="하중">#REF!</definedName>
    <definedName name="하하" localSheetId="0">#REF!</definedName>
    <definedName name="하하">#REF!</definedName>
    <definedName name="하하하" hidden="1">{#N/A,#N/A,FALSE,"명세표"}</definedName>
    <definedName name="한" hidden="1">{#N/A,#N/A,FALSE,"조골재"}</definedName>
    <definedName name="한_식__목_공" localSheetId="0">#REF!</definedName>
    <definedName name="한_식__목_공">#REF!</definedName>
    <definedName name="한_식__와_공" localSheetId="0">#REF!</definedName>
    <definedName name="한_식__와_공">#REF!</definedName>
    <definedName name="한글노무비" localSheetId="0">#REF!</definedName>
    <definedName name="한글노무비">#REF!</definedName>
    <definedName name="한동" hidden="1">{#N/A,#N/A,FALSE,"단가표지"}</definedName>
    <definedName name="한라구절초" localSheetId="0">#REF!</definedName>
    <definedName name="한라구절초">#REF!</definedName>
    <definedName name="한식__미장공" localSheetId="0">#REF!</definedName>
    <definedName name="한식__미장공">#REF!</definedName>
    <definedName name="한식목공001" localSheetId="0">#REF!</definedName>
    <definedName name="한식목공001">#REF!</definedName>
    <definedName name="한식목공002" localSheetId="0">#REF!</definedName>
    <definedName name="한식목공002">#REF!</definedName>
    <definedName name="한식목공011" localSheetId="0">#REF!</definedName>
    <definedName name="한식목공011">#REF!</definedName>
    <definedName name="한식목공982" localSheetId="0">#REF!</definedName>
    <definedName name="한식목공982">#REF!</definedName>
    <definedName name="한식목공991" localSheetId="0">#REF!</definedName>
    <definedName name="한식목공991">#REF!</definedName>
    <definedName name="한식목공992" localSheetId="0">#REF!</definedName>
    <definedName name="한식목공992">#REF!</definedName>
    <definedName name="한식목공조공" localSheetId="0">#REF!</definedName>
    <definedName name="한식목공조공">#REF!</definedName>
    <definedName name="한식목공조공001" localSheetId="0">#REF!</definedName>
    <definedName name="한식목공조공001">#REF!</definedName>
    <definedName name="한식목공조공002" localSheetId="0">#REF!</definedName>
    <definedName name="한식목공조공002">#REF!</definedName>
    <definedName name="한식목공조공011" localSheetId="0">#REF!</definedName>
    <definedName name="한식목공조공011">#REF!</definedName>
    <definedName name="한식목공조공982" localSheetId="0">#REF!</definedName>
    <definedName name="한식목공조공982">#REF!</definedName>
    <definedName name="한식목공조공991" localSheetId="0">#REF!</definedName>
    <definedName name="한식목공조공991">#REF!</definedName>
    <definedName name="한식목공조공992" localSheetId="0">#REF!</definedName>
    <definedName name="한식목공조공992">#REF!</definedName>
    <definedName name="한식미장공001" localSheetId="0">#REF!</definedName>
    <definedName name="한식미장공001">#REF!</definedName>
    <definedName name="한식미장공002" localSheetId="0">#REF!</definedName>
    <definedName name="한식미장공002">#REF!</definedName>
    <definedName name="한식미장공011" localSheetId="0">#REF!</definedName>
    <definedName name="한식미장공011">#REF!</definedName>
    <definedName name="한식미장공982" localSheetId="0">#REF!</definedName>
    <definedName name="한식미장공982">#REF!</definedName>
    <definedName name="한식미장공991" localSheetId="0">#REF!</definedName>
    <definedName name="한식미장공991">#REF!</definedName>
    <definedName name="한식미장공992" localSheetId="0">#REF!</definedName>
    <definedName name="한식미장공992">#REF!</definedName>
    <definedName name="한식와공001" localSheetId="0">#REF!</definedName>
    <definedName name="한식와공001">#REF!</definedName>
    <definedName name="한식와공002" localSheetId="0">#REF!</definedName>
    <definedName name="한식와공002">#REF!</definedName>
    <definedName name="한식와공011" localSheetId="0">#REF!</definedName>
    <definedName name="한식와공011">#REF!</definedName>
    <definedName name="한식와공982" localSheetId="0">#REF!</definedName>
    <definedName name="한식와공982">#REF!</definedName>
    <definedName name="한식와공991" localSheetId="0">#REF!</definedName>
    <definedName name="한식와공991">#REF!</definedName>
    <definedName name="한식와공992" localSheetId="0">#REF!</definedName>
    <definedName name="한식와공992">#REF!</definedName>
    <definedName name="한식와공조공" localSheetId="0">#REF!</definedName>
    <definedName name="한식와공조공">#REF!</definedName>
    <definedName name="한식와공조공001" localSheetId="0">#REF!</definedName>
    <definedName name="한식와공조공001">#REF!</definedName>
    <definedName name="한식와공조공002" localSheetId="0">#REF!</definedName>
    <definedName name="한식와공조공002">#REF!</definedName>
    <definedName name="한식와공조공011" localSheetId="0">#REF!</definedName>
    <definedName name="한식와공조공011">#REF!</definedName>
    <definedName name="한식와공조공982" localSheetId="0">#REF!</definedName>
    <definedName name="한식와공조공982">#REF!</definedName>
    <definedName name="한식와공조공991" localSheetId="0">#REF!</definedName>
    <definedName name="한식와공조공991">#REF!</definedName>
    <definedName name="한식와공조공992" localSheetId="0">#REF!</definedName>
    <definedName name="한식와공조공992">#REF!</definedName>
    <definedName name="한전공사비" localSheetId="0">#REF!,#REF!</definedName>
    <definedName name="한전공사비">#REF!,#REF!</definedName>
    <definedName name="할___석___공" localSheetId="0">#REF!</definedName>
    <definedName name="할___석___공">#REF!</definedName>
    <definedName name="할석공" localSheetId="0">#REF!</definedName>
    <definedName name="할석공">#REF!</definedName>
    <definedName name="할석공001" localSheetId="0">#REF!</definedName>
    <definedName name="할석공001">#REF!</definedName>
    <definedName name="할석공002" localSheetId="0">#REF!</definedName>
    <definedName name="할석공002">#REF!</definedName>
    <definedName name="할석공982" localSheetId="0">#REF!</definedName>
    <definedName name="할석공982">#REF!</definedName>
    <definedName name="할석공991" localSheetId="0">#REF!</definedName>
    <definedName name="할석공991">#REF!</definedName>
    <definedName name="할석공992" localSheetId="0">#REF!</definedName>
    <definedName name="할석공992">#REF!</definedName>
    <definedName name="함" localSheetId="0">#REF!</definedName>
    <definedName name="함">#REF!</definedName>
    <definedName name="함___석___공" localSheetId="0">#REF!</definedName>
    <definedName name="함___석___공">#REF!</definedName>
    <definedName name="함1" localSheetId="0">#REF!</definedName>
    <definedName name="함1">#REF!</definedName>
    <definedName name="함2" localSheetId="0">#REF!</definedName>
    <definedName name="함2">#REF!</definedName>
    <definedName name="함석공001" localSheetId="0">#REF!</definedName>
    <definedName name="함석공001">#REF!</definedName>
    <definedName name="함석공002" localSheetId="0">#REF!</definedName>
    <definedName name="함석공002">#REF!</definedName>
    <definedName name="함석공011" localSheetId="0">#REF!</definedName>
    <definedName name="함석공011">#REF!</definedName>
    <definedName name="함석공982" localSheetId="0">#REF!</definedName>
    <definedName name="함석공982">#REF!</definedName>
    <definedName name="함석공991" localSheetId="0">#REF!</definedName>
    <definedName name="함석공991">#REF!</definedName>
    <definedName name="함석공992" localSheetId="0">#REF!</definedName>
    <definedName name="함석공992">#REF!</definedName>
    <definedName name="합37a" localSheetId="0">#REF!</definedName>
    <definedName name="합37a">#REF!</definedName>
    <definedName name="합37함" localSheetId="0">#REF!</definedName>
    <definedName name="합37함">#REF!</definedName>
    <definedName name="합3함7" localSheetId="0">#REF!</definedName>
    <definedName name="합3함7">#REF!</definedName>
    <definedName name="합계" localSheetId="0">#REF!</definedName>
    <definedName name="합계">#REF!</definedName>
    <definedName name="합판1회1" localSheetId="0">#REF!</definedName>
    <definedName name="합판1회1">#REF!</definedName>
    <definedName name="합판1회2" localSheetId="0">#REF!</definedName>
    <definedName name="합판1회2">#REF!</definedName>
    <definedName name="합판31" localSheetId="0">#REF!</definedName>
    <definedName name="합판31">#REF!</definedName>
    <definedName name="합판317" localSheetId="0">#REF!</definedName>
    <definedName name="합판317">#REF!</definedName>
    <definedName name="합판371" localSheetId="0">#REF!</definedName>
    <definedName name="합판371">#REF!</definedName>
    <definedName name="합판3함" localSheetId="0">#REF!</definedName>
    <definedName name="합판3함">#REF!</definedName>
    <definedName name="합판3회1" localSheetId="0">#REF!</definedName>
    <definedName name="합판3회1">#REF!</definedName>
    <definedName name="합판3회2" localSheetId="0">#REF!</definedName>
    <definedName name="합판3회2">#REF!</definedName>
    <definedName name="합판4회1" localSheetId="0">#REF!</definedName>
    <definedName name="합판4회1">#REF!</definedName>
    <definedName name="합판4회2" localSheetId="0">#REF!</definedName>
    <definedName name="합판4회2">#REF!</definedName>
    <definedName name="합판6회1" localSheetId="0">#REF!</definedName>
    <definedName name="합판6회1">#REF!</definedName>
    <definedName name="합판6회2" localSheetId="0">#REF!</definedName>
    <definedName name="합판6회2">#REF!</definedName>
    <definedName name="합판731" localSheetId="0">#REF!</definedName>
    <definedName name="합판731">#REF!</definedName>
    <definedName name="합판노" localSheetId="0">#REF!</definedName>
    <definedName name="합판노">#REF!</definedName>
    <definedName name="합판재" localSheetId="0">#REF!</definedName>
    <definedName name="합판재">#REF!</definedName>
    <definedName name="항타비1" localSheetId="0">#REF!</definedName>
    <definedName name="항타비1">#REF!</definedName>
    <definedName name="항타비2" localSheetId="0">#REF!</definedName>
    <definedName name="항타비2">#REF!</definedName>
    <definedName name="해당화" localSheetId="0">#REF!</definedName>
    <definedName name="해당화">#REF!</definedName>
    <definedName name="해송H3.0xW1.2xR10" localSheetId="0">#REF!</definedName>
    <definedName name="해송H3.0xW1.2xR10">#REF!</definedName>
    <definedName name="해송H3.5xW1.5xR12" localSheetId="0">#REF!</definedName>
    <definedName name="해송H3.5xW1.5xR12">#REF!</definedName>
    <definedName name="행" localSheetId="0">#REF!</definedName>
    <definedName name="행">#REF!</definedName>
    <definedName name="행선안내게시기설비" localSheetId="0">#REF!</definedName>
    <definedName name="행선안내게시기설비">#REF!</definedName>
    <definedName name="허용전류" localSheetId="0">#REF!</definedName>
    <definedName name="허용전류">#REF!</definedName>
    <definedName name="헌치1" localSheetId="0">#REF!</definedName>
    <definedName name="헌치1">#REF!</definedName>
    <definedName name="헌치2" localSheetId="0">#REF!</definedName>
    <definedName name="헌치2">#REF!</definedName>
    <definedName name="헌치H" localSheetId="0">#REF!</definedName>
    <definedName name="헌치H">#REF!</definedName>
    <definedName name="헌치V" localSheetId="0">#REF!</definedName>
    <definedName name="헌치V">#REF!</definedName>
    <definedName name="현도사" localSheetId="0">#REF!</definedName>
    <definedName name="현도사">#REF!</definedName>
    <definedName name="현도사001" localSheetId="0">#REF!</definedName>
    <definedName name="현도사001">#REF!</definedName>
    <definedName name="현도사002" localSheetId="0">#REF!</definedName>
    <definedName name="현도사002">#REF!</definedName>
    <definedName name="현도사011" localSheetId="0">#REF!</definedName>
    <definedName name="현도사011">#REF!</definedName>
    <definedName name="현도사982" localSheetId="0">#REF!</definedName>
    <definedName name="현도사982">#REF!</definedName>
    <definedName name="현도사991" localSheetId="0">#REF!</definedName>
    <definedName name="현도사991">#REF!</definedName>
    <definedName name="현도사992" localSheetId="0">#REF!</definedName>
    <definedName name="현도사992">#REF!</definedName>
    <definedName name="현장대리인" localSheetId="0">#REF!</definedName>
    <definedName name="현장대리인">#REF!</definedName>
    <definedName name="현천기자재비" localSheetId="0">#REF!</definedName>
    <definedName name="현천기자재비">#REF!</definedName>
    <definedName name="형" localSheetId="0">#REF!</definedName>
    <definedName name="형">#REF!</definedName>
    <definedName name="형1" localSheetId="0">#REF!</definedName>
    <definedName name="형1">#REF!</definedName>
    <definedName name="형2" localSheetId="0">#REF!</definedName>
    <definedName name="형2">#REF!</definedName>
    <definedName name="형상">[9]DATE!$D$24:$D$85</definedName>
    <definedName name="형틀" localSheetId="0">#REF!</definedName>
    <definedName name="형틀">#REF!</definedName>
    <definedName name="형틀목공" localSheetId="0">#REF!</definedName>
    <definedName name="형틀목공">#REF!</definedName>
    <definedName name="형틀목공001" localSheetId="0">#REF!</definedName>
    <definedName name="형틀목공001">#REF!</definedName>
    <definedName name="형틀목공002" localSheetId="0">#REF!</definedName>
    <definedName name="형틀목공002">#REF!</definedName>
    <definedName name="형틀목공011" localSheetId="0">#REF!</definedName>
    <definedName name="형틀목공011">#REF!</definedName>
    <definedName name="형틀목공982" localSheetId="0">#REF!</definedName>
    <definedName name="형틀목공982">#REF!</definedName>
    <definedName name="형틀목공991" localSheetId="0">#REF!</definedName>
    <definedName name="형틀목공991">#REF!</definedName>
    <definedName name="형틀목공992" localSheetId="0">#REF!</definedName>
    <definedName name="형틀목공992">#REF!</definedName>
    <definedName name="호로" localSheetId="0">#REF!</definedName>
    <definedName name="호로">#REF!</definedName>
    <definedName name="호박노" localSheetId="0">#REF!</definedName>
    <definedName name="호박노">#REF!</definedName>
    <definedName name="호박재" localSheetId="0">#REF!</definedName>
    <definedName name="호박재">#REF!</definedName>
    <definedName name="호표" localSheetId="0">#REF!</definedName>
    <definedName name="호표">#REF!</definedName>
    <definedName name="호호호" hidden="1">{#N/A,#N/A,FALSE,"명세표"}</definedName>
    <definedName name="홍단풍" localSheetId="0">#REF!</definedName>
    <definedName name="홍단풍">#REF!</definedName>
    <definedName name="홍단풍H3.5xR12" localSheetId="0">#REF!</definedName>
    <definedName name="홍단풍H3.5xR12">#REF!</definedName>
    <definedName name="홍ㄹㄴㄷㄱ" localSheetId="0" hidden="1">#REF!</definedName>
    <definedName name="홍ㄹㄴㄷㄱ" hidden="1">#REF!</definedName>
    <definedName name="화" localSheetId="0">#REF!</definedName>
    <definedName name="화">#REF!</definedName>
    <definedName name="화________공" localSheetId="0">#REF!</definedName>
    <definedName name="화________공">#REF!</definedName>
    <definedName name="화공001" localSheetId="0">#REF!</definedName>
    <definedName name="화공001">#REF!</definedName>
    <definedName name="화공002" localSheetId="0">#REF!</definedName>
    <definedName name="화공002">#REF!</definedName>
    <definedName name="화공011" localSheetId="0">#REF!</definedName>
    <definedName name="화공011">#REF!</definedName>
    <definedName name="화공982" localSheetId="0">#REF!</definedName>
    <definedName name="화공982">#REF!</definedName>
    <definedName name="화공991" localSheetId="0">#REF!</definedName>
    <definedName name="화공991">#REF!</definedName>
    <definedName name="화공992" localSheetId="0">#REF!</definedName>
    <definedName name="화공992">#REF!</definedName>
    <definedName name="화약__취급공" localSheetId="0">#REF!</definedName>
    <definedName name="화약__취급공">#REF!</definedName>
    <definedName name="화약취급공001" localSheetId="0">#REF!</definedName>
    <definedName name="화약취급공001">#REF!</definedName>
    <definedName name="화약취급공002" localSheetId="0">#REF!</definedName>
    <definedName name="화약취급공002">#REF!</definedName>
    <definedName name="화약취급공011" localSheetId="0">#REF!</definedName>
    <definedName name="화약취급공011">#REF!</definedName>
    <definedName name="화약취급공982" localSheetId="0">#REF!</definedName>
    <definedName name="화약취급공982">#REF!</definedName>
    <definedName name="화약취급공991" localSheetId="0">#REF!</definedName>
    <definedName name="화약취급공991">#REF!</definedName>
    <definedName name="화약취급공992" localSheetId="0">#REF!</definedName>
    <definedName name="화약취급공992">#REF!</definedName>
    <definedName name="확" localSheetId="0">#REF!</definedName>
    <definedName name="확">#REF!</definedName>
    <definedName name="환" localSheetId="0">#REF!</definedName>
    <definedName name="환">#REF!</definedName>
    <definedName name="환율" localSheetId="0">#REF!</definedName>
    <definedName name="환율">#REF!</definedName>
    <definedName name="활석공011" localSheetId="0">#REF!</definedName>
    <definedName name="활석공011">#REF!</definedName>
    <definedName name="활하중" localSheetId="0">#REF!</definedName>
    <definedName name="활하중">#REF!</definedName>
    <definedName name="활하중1" localSheetId="0">#REF!</definedName>
    <definedName name="활하중1">#REF!</definedName>
    <definedName name="활하중2" localSheetId="0">#REF!</definedName>
    <definedName name="활하중2">#REF!</definedName>
    <definedName name="활하중재하시풍하중" localSheetId="0">#REF!</definedName>
    <definedName name="활하중재하시풍하중">#REF!</definedName>
    <definedName name="회양목H0.3" localSheetId="0">#REF!</definedName>
    <definedName name="회양목H0.3">#REF!</definedName>
    <definedName name="효석" hidden="1">{"'Firr(선)'!$AS$1:$AY$62","'Firr(사)'!$AS$1:$AY$62","'Firr(회)'!$AS$1:$AY$62","'Firr(선)'!$L$1:$V$62","'Firr(사)'!$L$1:$V$62","'Firr(회)'!$L$1:$V$62"}</definedName>
    <definedName name="후박나무H4.0" localSheetId="0">#REF!</definedName>
    <definedName name="후박나무H4.0">#REF!</definedName>
    <definedName name="후피향나무H1.8" localSheetId="0">#REF!</definedName>
    <definedName name="후피향나무H1.8">#REF!</definedName>
    <definedName name="휘발유">[12]기본단가표!$L$47</definedName>
    <definedName name="희영" localSheetId="0">BlankMacro1</definedName>
    <definedName name="희영">BlankMacro1</definedName>
    <definedName name="히" hidden="1">{#N/A,#N/A,FALSE,"명세표"}</definedName>
    <definedName name="히말라야시다6노무" localSheetId="0">#REF!</definedName>
    <definedName name="히말라야시다6노무">#REF!</definedName>
    <definedName name="히말라야시다6재료" localSheetId="0">#REF!</definedName>
    <definedName name="히말라야시다6재료">#REF!</definedName>
    <definedName name="히말라야시다8노무" localSheetId="0">#REF!</definedName>
    <definedName name="히말라야시다8노무">#REF!</definedName>
    <definedName name="히말라야시다8재료" localSheetId="0">#REF!</definedName>
    <definedName name="히말라야시다8재료">#REF!</definedName>
    <definedName name="ㅏㅏ" localSheetId="0">#REF!</definedName>
    <definedName name="ㅏㅏ">#REF!</definedName>
    <definedName name="ㅏㅏㅏ" hidden="1">{#N/A,#N/A,FALSE,"명세표"}</definedName>
    <definedName name="ㅐㅐㅐ" hidden="1">{#N/A,#N/A,FALSE,"명세표"}</definedName>
    <definedName name="ㅑ" localSheetId="0">#REF!</definedName>
    <definedName name="ㅑ">#REF!</definedName>
    <definedName name="ㅑ1262" localSheetId="0">#REF!</definedName>
    <definedName name="ㅑ1262">#REF!</definedName>
    <definedName name="ㅑ3081" localSheetId="0">#REF!</definedName>
    <definedName name="ㅑ3081">#REF!</definedName>
    <definedName name="ㅑㅕㅛ" localSheetId="0">#REF!</definedName>
    <definedName name="ㅑㅕㅛ">#REF!</definedName>
    <definedName name="ㅓ39" localSheetId="0">#REF!</definedName>
    <definedName name="ㅓ39">#REF!</definedName>
    <definedName name="ㅓㅓㅓ" hidden="1">{#N/A,#N/A,FALSE,"상재GS";#N/A,#N/A,FALSE,"상재GM";#N/A,#N/A,FALSE,"건재";#N/A,#N/A,FALSE,"SBR";#N/A,#N/A,FALSE,"부품";#N/A,#N/A,FALSE,"기능자재";#N/A,#N/A,FALSE,"특수"}</definedName>
    <definedName name="ㅓㅗ" hidden="1">{#N/A,"수불부",FALSE,"사급자재수불서";#N/A,"수불부",FALSE,"사급자재수불서"}</definedName>
    <definedName name="ㅓㅗㅎ" localSheetId="0">#REF!</definedName>
    <definedName name="ㅓㅗㅎ">#REF!</definedName>
    <definedName name="ㅓㅗㅓㅗ" localSheetId="0">BlankMacro1</definedName>
    <definedName name="ㅓㅗㅓㅗ">BlankMacro1</definedName>
    <definedName name="ㅓㅗㅕ" localSheetId="0">#REF!</definedName>
    <definedName name="ㅓㅗㅕ">#REF!</definedName>
    <definedName name="ㅔㅐㅔ" hidden="1">{#N/A,"수불부",FALSE,"사급자재수불서";#N/A,"수불부",FALSE,"사급자재수불서"}</definedName>
    <definedName name="ㅔㅔ" hidden="1">{#N/A,#N/A,FALSE,"명세표"}</definedName>
    <definedName name="ㅕ" localSheetId="0">#REF!</definedName>
    <definedName name="ㅕ">#REF!</definedName>
    <definedName name="ㅕ쇼" localSheetId="0">#REF!</definedName>
    <definedName name="ㅕ쇼">#REF!</definedName>
    <definedName name="ㅕㅑㅏㅐㅕㅑ" localSheetId="0">#REF!</definedName>
    <definedName name="ㅕㅑㅏㅐㅕㅑ">#REF!</definedName>
    <definedName name="ㅕㅓ">{#N/A,#N/A,FALSE,"상재GS";#N/A,#N/A,FALSE,"상재GM";#N/A,#N/A,FALSE,"건재";#N/A,#N/A,FALSE,"SBR";#N/A,#N/A,FALSE,"부품";#N/A,#N/A,FALSE,"기능자재";#N/A,#N/A,FALSE,"특수"}</definedName>
    <definedName name="ㅕㅛㅑㅕㅛ" localSheetId="0">#REF!</definedName>
    <definedName name="ㅕㅛㅑㅕㅛ">#REF!</definedName>
    <definedName name="ㅕㅛㅓ" localSheetId="0">#REF!</definedName>
    <definedName name="ㅕㅛㅓ">#REF!</definedName>
    <definedName name="ㅕㅣ" hidden="1">{#N/A,#N/A,FALSE,"명세표"}</definedName>
    <definedName name="ㅗ" localSheetId="0">#REF!</definedName>
    <definedName name="ㅗ">#REF!</definedName>
    <definedName name="ㅗ1019" localSheetId="0">#REF!</definedName>
    <definedName name="ㅗ1019">#REF!</definedName>
    <definedName name="ㅗ118" localSheetId="0">#REF!</definedName>
    <definedName name="ㅗ118">#REF!</definedName>
    <definedName name="ㅗㅅ20" localSheetId="0">#REF!</definedName>
    <definedName name="ㅗㅅ20">#REF!</definedName>
    <definedName name="ㅗㅎㄳ" localSheetId="0">#REF!</definedName>
    <definedName name="ㅗㅎㄳ">#REF!</definedName>
    <definedName name="ㅗㅎㅀ" localSheetId="0">#REF!</definedName>
    <definedName name="ㅗㅎㅀ">#REF!</definedName>
    <definedName name="ㅗㅎㅇㅁㄹㅇㅎ" hidden="1">{#N/A,"수불부",FALSE,"사급자재수불서";#N/A,"수불부",FALSE,"사급자재수불서"}</definedName>
    <definedName name="ㅗㅓㅗㅎ" localSheetId="0">#REF!</definedName>
    <definedName name="ㅗㅓㅗㅎ">#REF!</definedName>
    <definedName name="ㅗㅗ" hidden="1">{#N/A,#N/A,FALSE,"명세표"}</definedName>
    <definedName name="ㅗㅗㅗ" hidden="1">{#N/A,#N/A,FALSE,"상재GS";#N/A,#N/A,FALSE,"상재GM";#N/A,#N/A,FALSE,"건재";#N/A,#N/A,FALSE,"SBR";#N/A,#N/A,FALSE,"부품";#N/A,#N/A,FALSE,"기능자재";#N/A,#N/A,FALSE,"특수"}</definedName>
    <definedName name="ㅛ" localSheetId="0">#REF!</definedName>
    <definedName name="ㅛ">#REF!</definedName>
    <definedName name="ㅛㄳ" localSheetId="0">#REF!</definedName>
    <definedName name="ㅛㄳ">#REF!</definedName>
    <definedName name="ㅛㅅ" localSheetId="0">#REF!</definedName>
    <definedName name="ㅛㅅ">#REF!</definedName>
    <definedName name="ㅛㅅㄱ" localSheetId="0">#REF!</definedName>
    <definedName name="ㅛㅅㄱ">#REF!</definedName>
    <definedName name="ㅛ샤" localSheetId="0">#REF!</definedName>
    <definedName name="ㅛ샤">#REF!</definedName>
    <definedName name="ㅛ샤ㅕㅅ" localSheetId="0">#REF!</definedName>
    <definedName name="ㅛ샤ㅕㅅ">#REF!</definedName>
    <definedName name="ㅛ샤ㅕㅛ" localSheetId="0">#REF!</definedName>
    <definedName name="ㅛ샤ㅕㅛ">#REF!</definedName>
    <definedName name="ㅛ셔ㅑ쇼" localSheetId="0">#REF!</definedName>
    <definedName name="ㅛ셔ㅑ쇼">#REF!</definedName>
    <definedName name="ㅛㅑㅕㅛ" localSheetId="0">#REF!</definedName>
    <definedName name="ㅛㅑㅕㅛ">#REF!</definedName>
    <definedName name="ㅛㅕㅑㅕㅛ" localSheetId="0">#REF!</definedName>
    <definedName name="ㅛㅕㅑㅕㅛ">#REF!</definedName>
    <definedName name="ㅛㅗㄹ" localSheetId="0">#REF!</definedName>
    <definedName name="ㅛㅗㄹ">#REF!</definedName>
    <definedName name="ㅜ" hidden="1">{#N/A,#N/A,FALSE,"명세표"}</definedName>
    <definedName name="ㅠ121" localSheetId="0">#REF!</definedName>
    <definedName name="ㅠ121">#REF!</definedName>
    <definedName name="ㅠ239" localSheetId="0">#REF!</definedName>
    <definedName name="ㅠ239">#REF!</definedName>
    <definedName name="ㅠㅜㅍㅊ" localSheetId="0">#REF!</definedName>
    <definedName name="ㅠㅜㅍㅊ">#REF!</definedName>
    <definedName name="ㅠㅠㅠ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ㅡㅡ" hidden="1">{"'Sheet1'!$D$19","'Sheet1'!$B$22:$E$22"}</definedName>
    <definedName name="ㅣ" localSheetId="0">#REF!</definedName>
    <definedName name="ㅣ">#REF!</definedName>
    <definedName name="ㅣ15" localSheetId="0">#REF!</definedName>
    <definedName name="ㅣ15">#REF!</definedName>
    <definedName name="ㅣ2추" localSheetId="0">#REF!</definedName>
    <definedName name="ㅣ2추">#REF!</definedName>
    <definedName name="ㅣㄷㄷ" hidden="1">{#N/A,#N/A,FALSE,"단가표지"}</definedName>
    <definedName name="ㅣㅣ" hidden="1">{#N/A,#N/A,FALSE,"골재소요량";#N/A,#N/A,FALSE,"골재소요량"}</definedName>
    <definedName name="ㅣㅣㅣ" localSheetId="0">#REF!</definedName>
    <definedName name="ㅣㅣㅣ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9" l="1"/>
  <c r="J45" i="9" s="1"/>
  <c r="G45" i="9"/>
  <c r="H45" i="9" s="1"/>
  <c r="I42" i="9"/>
  <c r="J42" i="9" s="1"/>
  <c r="H42" i="9"/>
  <c r="I43" i="9"/>
  <c r="J43" i="9" s="1"/>
  <c r="G43" i="9"/>
  <c r="H43" i="9" s="1"/>
  <c r="H42" i="10"/>
  <c r="K45" i="9" l="1"/>
  <c r="K42" i="9"/>
  <c r="F45" i="9"/>
  <c r="L45" i="9" s="1"/>
  <c r="F42" i="9"/>
  <c r="H11" i="5"/>
  <c r="G11" i="5"/>
  <c r="F11" i="5"/>
  <c r="E11" i="5"/>
  <c r="H10" i="5"/>
  <c r="G10" i="5"/>
  <c r="I950" i="6" s="1"/>
  <c r="J950" i="6" s="1"/>
  <c r="J951" i="6" s="1"/>
  <c r="G168" i="7" s="1"/>
  <c r="I937" i="6" s="1"/>
  <c r="J937" i="6" s="1"/>
  <c r="J938" i="6" s="1"/>
  <c r="G166" i="7" s="1"/>
  <c r="I311" i="6" s="1"/>
  <c r="J311" i="6" s="1"/>
  <c r="F10" i="5"/>
  <c r="G959" i="6" s="1"/>
  <c r="H959" i="6" s="1"/>
  <c r="E10" i="5"/>
  <c r="H9" i="5"/>
  <c r="G9" i="5"/>
  <c r="F9" i="5"/>
  <c r="E9" i="5"/>
  <c r="H8" i="5"/>
  <c r="G8" i="5"/>
  <c r="F8" i="5"/>
  <c r="E8" i="5"/>
  <c r="H7" i="5"/>
  <c r="G7" i="5"/>
  <c r="F7" i="5"/>
  <c r="G131" i="6" s="1"/>
  <c r="H131" i="6" s="1"/>
  <c r="E7" i="5"/>
  <c r="E131" i="6" s="1"/>
  <c r="H6" i="5"/>
  <c r="G6" i="5"/>
  <c r="F6" i="5"/>
  <c r="E6" i="5"/>
  <c r="H5" i="5"/>
  <c r="G5" i="5"/>
  <c r="F5" i="5"/>
  <c r="E5" i="5"/>
  <c r="H4" i="5"/>
  <c r="G4" i="5"/>
  <c r="I318" i="8" s="1"/>
  <c r="J318" i="8" s="1"/>
  <c r="J339" i="8" s="1"/>
  <c r="I40" i="9" s="1"/>
  <c r="J40" i="9" s="1"/>
  <c r="F4" i="5"/>
  <c r="E4" i="5"/>
  <c r="E318" i="8" s="1"/>
  <c r="I342" i="8"/>
  <c r="G342" i="8"/>
  <c r="I341" i="8"/>
  <c r="G341" i="8"/>
  <c r="I319" i="8"/>
  <c r="G319" i="8"/>
  <c r="G318" i="8"/>
  <c r="I317" i="8"/>
  <c r="G317" i="8"/>
  <c r="I222" i="8"/>
  <c r="G222" i="8"/>
  <c r="I221" i="8"/>
  <c r="G221" i="8"/>
  <c r="I184" i="8"/>
  <c r="G184" i="8"/>
  <c r="I183" i="8"/>
  <c r="G183" i="8"/>
  <c r="I182" i="8"/>
  <c r="G182" i="8"/>
  <c r="I181" i="8"/>
  <c r="G181" i="8"/>
  <c r="I180" i="8"/>
  <c r="G180" i="8"/>
  <c r="I179" i="8"/>
  <c r="G179" i="8"/>
  <c r="E179" i="8"/>
  <c r="I173" i="8"/>
  <c r="G173" i="8"/>
  <c r="E173" i="8"/>
  <c r="I126" i="8"/>
  <c r="G126" i="8"/>
  <c r="I125" i="8"/>
  <c r="G125" i="8"/>
  <c r="I101" i="8"/>
  <c r="G101" i="8"/>
  <c r="I60" i="8"/>
  <c r="G60" i="8"/>
  <c r="I59" i="8"/>
  <c r="G59" i="8"/>
  <c r="I58" i="8"/>
  <c r="G58" i="8"/>
  <c r="I56" i="8"/>
  <c r="G56" i="8"/>
  <c r="I53" i="8"/>
  <c r="G53" i="8"/>
  <c r="E53" i="8"/>
  <c r="F53" i="8" s="1"/>
  <c r="I29" i="8"/>
  <c r="G29" i="8"/>
  <c r="H29" i="8" s="1"/>
  <c r="I1066" i="6"/>
  <c r="G1066" i="6"/>
  <c r="E1066" i="6"/>
  <c r="I1064" i="6"/>
  <c r="G1064" i="6"/>
  <c r="G1063" i="6"/>
  <c r="E1063" i="6"/>
  <c r="I1059" i="6"/>
  <c r="G1059" i="6"/>
  <c r="E1059" i="6"/>
  <c r="I1058" i="6"/>
  <c r="G1058" i="6"/>
  <c r="H1058" i="6" s="1"/>
  <c r="H1060" i="6" s="1"/>
  <c r="F186" i="7" s="1"/>
  <c r="G581" i="6" s="1"/>
  <c r="H581" i="6" s="1"/>
  <c r="H582" i="6" s="1"/>
  <c r="F107" i="7" s="1"/>
  <c r="G293" i="8" s="1"/>
  <c r="H293" i="8" s="1"/>
  <c r="E1058" i="6"/>
  <c r="I1054" i="6"/>
  <c r="G1054" i="6"/>
  <c r="E1054" i="6"/>
  <c r="I1052" i="6"/>
  <c r="G1052" i="6"/>
  <c r="G1051" i="6"/>
  <c r="E1051" i="6"/>
  <c r="G1047" i="6"/>
  <c r="E1047" i="6"/>
  <c r="I1043" i="6"/>
  <c r="G1043" i="6"/>
  <c r="H1043" i="6" s="1"/>
  <c r="E1043" i="6"/>
  <c r="I1042" i="6"/>
  <c r="G1042" i="6"/>
  <c r="E1042" i="6"/>
  <c r="I1038" i="6"/>
  <c r="G1038" i="6"/>
  <c r="E1038" i="6"/>
  <c r="I1037" i="6"/>
  <c r="G1037" i="6"/>
  <c r="E1037" i="6"/>
  <c r="G1033" i="6"/>
  <c r="E1033" i="6"/>
  <c r="I1027" i="6"/>
  <c r="G1027" i="6"/>
  <c r="E1027" i="6"/>
  <c r="F1027" i="6" s="1"/>
  <c r="I1026" i="6"/>
  <c r="G1026" i="6"/>
  <c r="E1026" i="6"/>
  <c r="I1021" i="6"/>
  <c r="G1021" i="6"/>
  <c r="E1021" i="6"/>
  <c r="I1020" i="6"/>
  <c r="G1020" i="6"/>
  <c r="E1020" i="6"/>
  <c r="I1015" i="6"/>
  <c r="G1015" i="6"/>
  <c r="E1015" i="6"/>
  <c r="I1014" i="6"/>
  <c r="G1014" i="6"/>
  <c r="E1014" i="6"/>
  <c r="I1010" i="6"/>
  <c r="G1010" i="6"/>
  <c r="E1010" i="6"/>
  <c r="I1009" i="6"/>
  <c r="G1009" i="6"/>
  <c r="E1009" i="6"/>
  <c r="I1004" i="6"/>
  <c r="G1004" i="6"/>
  <c r="E1004" i="6"/>
  <c r="I1003" i="6"/>
  <c r="G1003" i="6"/>
  <c r="E1003" i="6"/>
  <c r="I998" i="6"/>
  <c r="G998" i="6"/>
  <c r="E998" i="6"/>
  <c r="I997" i="6"/>
  <c r="G997" i="6"/>
  <c r="E997" i="6"/>
  <c r="I992" i="6"/>
  <c r="G992" i="6"/>
  <c r="E992" i="6"/>
  <c r="F992" i="6" s="1"/>
  <c r="F994" i="6" s="1"/>
  <c r="I991" i="6"/>
  <c r="G991" i="6"/>
  <c r="E991" i="6"/>
  <c r="I986" i="6"/>
  <c r="G986" i="6"/>
  <c r="E986" i="6"/>
  <c r="I985" i="6"/>
  <c r="G985" i="6"/>
  <c r="E985" i="6"/>
  <c r="I980" i="6"/>
  <c r="G980" i="6"/>
  <c r="E980" i="6"/>
  <c r="F980" i="6" s="1"/>
  <c r="F982" i="6" s="1"/>
  <c r="I979" i="6"/>
  <c r="G979" i="6"/>
  <c r="E979" i="6"/>
  <c r="I975" i="6"/>
  <c r="G975" i="6"/>
  <c r="H975" i="6" s="1"/>
  <c r="E975" i="6"/>
  <c r="I973" i="6"/>
  <c r="G973" i="6"/>
  <c r="I972" i="6"/>
  <c r="G972" i="6"/>
  <c r="I971" i="6"/>
  <c r="G971" i="6"/>
  <c r="I970" i="6"/>
  <c r="G970" i="6"/>
  <c r="I966" i="6"/>
  <c r="G966" i="6"/>
  <c r="E966" i="6"/>
  <c r="I964" i="6"/>
  <c r="G964" i="6"/>
  <c r="G963" i="6"/>
  <c r="E963" i="6"/>
  <c r="I957" i="6"/>
  <c r="G957" i="6"/>
  <c r="I956" i="6"/>
  <c r="G956" i="6"/>
  <c r="I955" i="6"/>
  <c r="G955" i="6"/>
  <c r="I954" i="6"/>
  <c r="G954" i="6"/>
  <c r="I948" i="6"/>
  <c r="G948" i="6"/>
  <c r="I947" i="6"/>
  <c r="G947" i="6"/>
  <c r="H947" i="6" s="1"/>
  <c r="I946" i="6"/>
  <c r="G946" i="6"/>
  <c r="I945" i="6"/>
  <c r="G945" i="6"/>
  <c r="I933" i="6"/>
  <c r="G933" i="6"/>
  <c r="E933" i="6"/>
  <c r="I931" i="6"/>
  <c r="G931" i="6"/>
  <c r="G930" i="6"/>
  <c r="E930" i="6"/>
  <c r="I926" i="6"/>
  <c r="G926" i="6"/>
  <c r="E926" i="6"/>
  <c r="I924" i="6"/>
  <c r="G924" i="6"/>
  <c r="G923" i="6"/>
  <c r="E923" i="6"/>
  <c r="I917" i="6"/>
  <c r="G917" i="6"/>
  <c r="E917" i="6"/>
  <c r="I916" i="6"/>
  <c r="G916" i="6"/>
  <c r="E916" i="6"/>
  <c r="I915" i="6"/>
  <c r="G915" i="6"/>
  <c r="E915" i="6"/>
  <c r="K915" i="6" s="1"/>
  <c r="I914" i="6"/>
  <c r="G914" i="6"/>
  <c r="E914" i="6"/>
  <c r="I904" i="6"/>
  <c r="G904" i="6"/>
  <c r="E904" i="6"/>
  <c r="I903" i="6"/>
  <c r="G903" i="6"/>
  <c r="E903" i="6"/>
  <c r="I902" i="6"/>
  <c r="G902" i="6"/>
  <c r="E902" i="6"/>
  <c r="F902" i="6" s="1"/>
  <c r="I892" i="6"/>
  <c r="G892" i="6"/>
  <c r="E892" i="6"/>
  <c r="I891" i="6"/>
  <c r="G891" i="6"/>
  <c r="E891" i="6"/>
  <c r="I890" i="6"/>
  <c r="G890" i="6"/>
  <c r="I880" i="6"/>
  <c r="G880" i="6"/>
  <c r="E880" i="6"/>
  <c r="I879" i="6"/>
  <c r="G879" i="6"/>
  <c r="E879" i="6"/>
  <c r="I878" i="6"/>
  <c r="G878" i="6"/>
  <c r="E878" i="6"/>
  <c r="I877" i="6"/>
  <c r="G877" i="6"/>
  <c r="E877" i="6"/>
  <c r="I868" i="6"/>
  <c r="G868" i="6"/>
  <c r="E868" i="6"/>
  <c r="I867" i="6"/>
  <c r="G867" i="6"/>
  <c r="E867" i="6"/>
  <c r="I866" i="6"/>
  <c r="G866" i="6"/>
  <c r="I857" i="6"/>
  <c r="G857" i="6"/>
  <c r="I852" i="6"/>
  <c r="G852" i="6"/>
  <c r="E852" i="6"/>
  <c r="I851" i="6"/>
  <c r="G851" i="6"/>
  <c r="E851" i="6"/>
  <c r="I847" i="6"/>
  <c r="G847" i="6"/>
  <c r="I846" i="6"/>
  <c r="G846" i="6"/>
  <c r="I845" i="6"/>
  <c r="G845" i="6"/>
  <c r="I844" i="6"/>
  <c r="G844" i="6"/>
  <c r="I839" i="6"/>
  <c r="G839" i="6"/>
  <c r="E839" i="6"/>
  <c r="I838" i="6"/>
  <c r="G838" i="6"/>
  <c r="E838" i="6"/>
  <c r="K838" i="6" s="1"/>
  <c r="I837" i="6"/>
  <c r="G837" i="6"/>
  <c r="E837" i="6"/>
  <c r="I836" i="6"/>
  <c r="G836" i="6"/>
  <c r="E836" i="6"/>
  <c r="I832" i="6"/>
  <c r="G832" i="6"/>
  <c r="I831" i="6"/>
  <c r="G831" i="6"/>
  <c r="I827" i="6"/>
  <c r="G827" i="6"/>
  <c r="I826" i="6"/>
  <c r="G826" i="6"/>
  <c r="I822" i="6"/>
  <c r="G822" i="6"/>
  <c r="E822" i="6"/>
  <c r="I817" i="6"/>
  <c r="G817" i="6"/>
  <c r="H817" i="6" s="1"/>
  <c r="E817" i="6"/>
  <c r="I816" i="6"/>
  <c r="G816" i="6"/>
  <c r="E816" i="6"/>
  <c r="I810" i="6"/>
  <c r="G810" i="6"/>
  <c r="E810" i="6"/>
  <c r="I809" i="6"/>
  <c r="G809" i="6"/>
  <c r="E809" i="6"/>
  <c r="I808" i="6"/>
  <c r="G808" i="6"/>
  <c r="H808" i="6" s="1"/>
  <c r="E808" i="6"/>
  <c r="F808" i="6" s="1"/>
  <c r="I807" i="6"/>
  <c r="G807" i="6"/>
  <c r="E807" i="6"/>
  <c r="I802" i="6"/>
  <c r="G802" i="6"/>
  <c r="E802" i="6"/>
  <c r="I801" i="6"/>
  <c r="G801" i="6"/>
  <c r="E801" i="6"/>
  <c r="I796" i="6"/>
  <c r="G796" i="6"/>
  <c r="H796" i="6" s="1"/>
  <c r="E796" i="6"/>
  <c r="I795" i="6"/>
  <c r="G795" i="6"/>
  <c r="E795" i="6"/>
  <c r="I791" i="6"/>
  <c r="G791" i="6"/>
  <c r="I790" i="6"/>
  <c r="G790" i="6"/>
  <c r="I780" i="6"/>
  <c r="G780" i="6"/>
  <c r="E780" i="6"/>
  <c r="I779" i="6"/>
  <c r="G779" i="6"/>
  <c r="E779" i="6"/>
  <c r="I778" i="6"/>
  <c r="G778" i="6"/>
  <c r="E778" i="6"/>
  <c r="I777" i="6"/>
  <c r="G777" i="6"/>
  <c r="E777" i="6"/>
  <c r="I772" i="6"/>
  <c r="G772" i="6"/>
  <c r="I770" i="6"/>
  <c r="G770" i="6"/>
  <c r="H770" i="6" s="1"/>
  <c r="I768" i="6"/>
  <c r="G768" i="6"/>
  <c r="I767" i="6"/>
  <c r="G767" i="6"/>
  <c r="G763" i="6"/>
  <c r="E763" i="6"/>
  <c r="I759" i="6"/>
  <c r="G759" i="6"/>
  <c r="E759" i="6"/>
  <c r="I757" i="6"/>
  <c r="G757" i="6"/>
  <c r="G756" i="6"/>
  <c r="H756" i="6" s="1"/>
  <c r="H760" i="6" s="1"/>
  <c r="F137" i="7" s="1"/>
  <c r="E756" i="6"/>
  <c r="I752" i="6"/>
  <c r="G752" i="6"/>
  <c r="E752" i="6"/>
  <c r="K752" i="6" s="1"/>
  <c r="I750" i="6"/>
  <c r="G750" i="6"/>
  <c r="G749" i="6"/>
  <c r="E749" i="6"/>
  <c r="I745" i="6"/>
  <c r="G745" i="6"/>
  <c r="E745" i="6"/>
  <c r="I743" i="6"/>
  <c r="G743" i="6"/>
  <c r="G742" i="6"/>
  <c r="E742" i="6"/>
  <c r="I737" i="6"/>
  <c r="G737" i="6"/>
  <c r="E737" i="6"/>
  <c r="I736" i="6"/>
  <c r="G736" i="6"/>
  <c r="E736" i="6"/>
  <c r="I732" i="6"/>
  <c r="G732" i="6"/>
  <c r="E732" i="6"/>
  <c r="F732" i="6" s="1"/>
  <c r="F733" i="6" s="1"/>
  <c r="I731" i="6"/>
  <c r="G731" i="6"/>
  <c r="E731" i="6"/>
  <c r="I726" i="6"/>
  <c r="G726" i="6"/>
  <c r="E726" i="6"/>
  <c r="I725" i="6"/>
  <c r="G725" i="6"/>
  <c r="E725" i="6"/>
  <c r="I720" i="6"/>
  <c r="G720" i="6"/>
  <c r="E720" i="6"/>
  <c r="I719" i="6"/>
  <c r="G719" i="6"/>
  <c r="E719" i="6"/>
  <c r="I715" i="6"/>
  <c r="G715" i="6"/>
  <c r="I714" i="6"/>
  <c r="G714" i="6"/>
  <c r="E714" i="6"/>
  <c r="I713" i="6"/>
  <c r="G713" i="6"/>
  <c r="E713" i="6"/>
  <c r="K713" i="6" s="1"/>
  <c r="I709" i="6"/>
  <c r="G709" i="6"/>
  <c r="E709" i="6"/>
  <c r="I704" i="6"/>
  <c r="G704" i="6"/>
  <c r="E704" i="6"/>
  <c r="I703" i="6"/>
  <c r="G703" i="6"/>
  <c r="E703" i="6"/>
  <c r="I697" i="6"/>
  <c r="G697" i="6"/>
  <c r="I696" i="6"/>
  <c r="G696" i="6"/>
  <c r="H696" i="6" s="1"/>
  <c r="I691" i="6"/>
  <c r="G691" i="6"/>
  <c r="K691" i="6" s="1"/>
  <c r="E691" i="6"/>
  <c r="I690" i="6"/>
  <c r="G690" i="6"/>
  <c r="E690" i="6"/>
  <c r="I686" i="6"/>
  <c r="G686" i="6"/>
  <c r="E686" i="6"/>
  <c r="I681" i="6"/>
  <c r="G681" i="6"/>
  <c r="E681" i="6"/>
  <c r="I680" i="6"/>
  <c r="G680" i="6"/>
  <c r="E680" i="6"/>
  <c r="I674" i="6"/>
  <c r="G674" i="6"/>
  <c r="I673" i="6"/>
  <c r="G673" i="6"/>
  <c r="I668" i="6"/>
  <c r="G668" i="6"/>
  <c r="E668" i="6"/>
  <c r="I667" i="6"/>
  <c r="G667" i="6"/>
  <c r="H667" i="6" s="1"/>
  <c r="E667" i="6"/>
  <c r="I663" i="6"/>
  <c r="G663" i="6"/>
  <c r="I661" i="6"/>
  <c r="G661" i="6"/>
  <c r="E661" i="6"/>
  <c r="I660" i="6"/>
  <c r="G660" i="6"/>
  <c r="E660" i="6"/>
  <c r="I655" i="6"/>
  <c r="G655" i="6"/>
  <c r="E655" i="6"/>
  <c r="I654" i="6"/>
  <c r="G654" i="6"/>
  <c r="E654" i="6"/>
  <c r="I650" i="6"/>
  <c r="G650" i="6"/>
  <c r="H650" i="6" s="1"/>
  <c r="E650" i="6"/>
  <c r="I645" i="6"/>
  <c r="G645" i="6"/>
  <c r="E645" i="6"/>
  <c r="I644" i="6"/>
  <c r="G644" i="6"/>
  <c r="E644" i="6"/>
  <c r="I634" i="6"/>
  <c r="G634" i="6"/>
  <c r="E634" i="6"/>
  <c r="I633" i="6"/>
  <c r="G633" i="6"/>
  <c r="E633" i="6"/>
  <c r="I627" i="6"/>
  <c r="G627" i="6"/>
  <c r="I626" i="6"/>
  <c r="G626" i="6"/>
  <c r="I622" i="6"/>
  <c r="G622" i="6"/>
  <c r="K622" i="6" s="1"/>
  <c r="E622" i="6"/>
  <c r="I621" i="6"/>
  <c r="G621" i="6"/>
  <c r="E621" i="6"/>
  <c r="I620" i="6"/>
  <c r="G620" i="6"/>
  <c r="E620" i="6"/>
  <c r="I616" i="6"/>
  <c r="G616" i="6"/>
  <c r="E616" i="6"/>
  <c r="I615" i="6"/>
  <c r="G615" i="6"/>
  <c r="H615" i="6" s="1"/>
  <c r="E615" i="6"/>
  <c r="I611" i="6"/>
  <c r="G611" i="6"/>
  <c r="E611" i="6"/>
  <c r="F611" i="6" s="1"/>
  <c r="I609" i="6"/>
  <c r="G609" i="6"/>
  <c r="G608" i="6"/>
  <c r="E608" i="6"/>
  <c r="I602" i="6"/>
  <c r="G602" i="6"/>
  <c r="E602" i="6"/>
  <c r="I601" i="6"/>
  <c r="G601" i="6"/>
  <c r="E601" i="6"/>
  <c r="F601" i="6" s="1"/>
  <c r="I597" i="6"/>
  <c r="G597" i="6"/>
  <c r="E597" i="6"/>
  <c r="I592" i="6"/>
  <c r="G592" i="6"/>
  <c r="E592" i="6"/>
  <c r="I591" i="6"/>
  <c r="G591" i="6"/>
  <c r="E591" i="6"/>
  <c r="I586" i="6"/>
  <c r="G586" i="6"/>
  <c r="E586" i="6"/>
  <c r="F586" i="6" s="1"/>
  <c r="I585" i="6"/>
  <c r="G585" i="6"/>
  <c r="E585" i="6"/>
  <c r="I576" i="6"/>
  <c r="G576" i="6"/>
  <c r="E576" i="6"/>
  <c r="I575" i="6"/>
  <c r="G575" i="6"/>
  <c r="E575" i="6"/>
  <c r="I570" i="6"/>
  <c r="G570" i="6"/>
  <c r="E570" i="6"/>
  <c r="I569" i="6"/>
  <c r="G569" i="6"/>
  <c r="E569" i="6"/>
  <c r="I564" i="6"/>
  <c r="G564" i="6"/>
  <c r="E564" i="6"/>
  <c r="I563" i="6"/>
  <c r="G563" i="6"/>
  <c r="E563" i="6"/>
  <c r="I558" i="6"/>
  <c r="G558" i="6"/>
  <c r="E558" i="6"/>
  <c r="I557" i="6"/>
  <c r="G557" i="6"/>
  <c r="E557" i="6"/>
  <c r="I552" i="6"/>
  <c r="G552" i="6"/>
  <c r="E552" i="6"/>
  <c r="I551" i="6"/>
  <c r="G551" i="6"/>
  <c r="E551" i="6"/>
  <c r="I546" i="6"/>
  <c r="G546" i="6"/>
  <c r="E546" i="6"/>
  <c r="F546" i="6" s="1"/>
  <c r="I545" i="6"/>
  <c r="G545" i="6"/>
  <c r="E545" i="6"/>
  <c r="I540" i="6"/>
  <c r="G540" i="6"/>
  <c r="E540" i="6"/>
  <c r="I539" i="6"/>
  <c r="G539" i="6"/>
  <c r="E539" i="6"/>
  <c r="I535" i="6"/>
  <c r="G535" i="6"/>
  <c r="E535" i="6"/>
  <c r="I534" i="6"/>
  <c r="G534" i="6"/>
  <c r="E534" i="6"/>
  <c r="I528" i="6"/>
  <c r="G528" i="6"/>
  <c r="E528" i="6"/>
  <c r="I527" i="6"/>
  <c r="G527" i="6"/>
  <c r="E527" i="6"/>
  <c r="I514" i="6"/>
  <c r="G514" i="6"/>
  <c r="E514" i="6"/>
  <c r="F514" i="6" s="1"/>
  <c r="I513" i="6"/>
  <c r="G513" i="6"/>
  <c r="E513" i="6"/>
  <c r="I483" i="6"/>
  <c r="G483" i="6"/>
  <c r="E483" i="6"/>
  <c r="I482" i="6"/>
  <c r="G482" i="6"/>
  <c r="E482" i="6"/>
  <c r="I473" i="6"/>
  <c r="G473" i="6"/>
  <c r="E473" i="6"/>
  <c r="I472" i="6"/>
  <c r="G472" i="6"/>
  <c r="H472" i="6" s="1"/>
  <c r="E472" i="6"/>
  <c r="I468" i="6"/>
  <c r="G468" i="6"/>
  <c r="E468" i="6"/>
  <c r="I467" i="6"/>
  <c r="G467" i="6"/>
  <c r="E467" i="6"/>
  <c r="I463" i="6"/>
  <c r="G463" i="6"/>
  <c r="E463" i="6"/>
  <c r="K463" i="6" s="1"/>
  <c r="I462" i="6"/>
  <c r="G462" i="6"/>
  <c r="E462" i="6"/>
  <c r="I457" i="6"/>
  <c r="G457" i="6"/>
  <c r="E457" i="6"/>
  <c r="I456" i="6"/>
  <c r="G456" i="6"/>
  <c r="E456" i="6"/>
  <c r="I451" i="6"/>
  <c r="G451" i="6"/>
  <c r="E451" i="6"/>
  <c r="I450" i="6"/>
  <c r="G450" i="6"/>
  <c r="E450" i="6"/>
  <c r="I429" i="6"/>
  <c r="G429" i="6"/>
  <c r="E429" i="6"/>
  <c r="I428" i="6"/>
  <c r="G428" i="6"/>
  <c r="E428" i="6"/>
  <c r="I423" i="6"/>
  <c r="G423" i="6"/>
  <c r="E423" i="6"/>
  <c r="I422" i="6"/>
  <c r="G422" i="6"/>
  <c r="E422" i="6"/>
  <c r="I417" i="6"/>
  <c r="G417" i="6"/>
  <c r="E417" i="6"/>
  <c r="I416" i="6"/>
  <c r="G416" i="6"/>
  <c r="E416" i="6"/>
  <c r="I412" i="6"/>
  <c r="G412" i="6"/>
  <c r="E412" i="6"/>
  <c r="K412" i="6" s="1"/>
  <c r="I411" i="6"/>
  <c r="G411" i="6"/>
  <c r="E411" i="6"/>
  <c r="I362" i="6"/>
  <c r="G362" i="6"/>
  <c r="E362" i="6"/>
  <c r="I361" i="6"/>
  <c r="G361" i="6"/>
  <c r="E361" i="6"/>
  <c r="G360" i="6"/>
  <c r="H360" i="6" s="1"/>
  <c r="E360" i="6"/>
  <c r="G359" i="6"/>
  <c r="E359" i="6"/>
  <c r="G358" i="6"/>
  <c r="E358" i="6"/>
  <c r="I353" i="6"/>
  <c r="G353" i="6"/>
  <c r="E353" i="6"/>
  <c r="I352" i="6"/>
  <c r="G352" i="6"/>
  <c r="E352" i="6"/>
  <c r="F352" i="6" s="1"/>
  <c r="F355" i="6" s="1"/>
  <c r="I347" i="6"/>
  <c r="G347" i="6"/>
  <c r="E347" i="6"/>
  <c r="I346" i="6"/>
  <c r="G346" i="6"/>
  <c r="E346" i="6"/>
  <c r="I341" i="6"/>
  <c r="G341" i="6"/>
  <c r="E341" i="6"/>
  <c r="I340" i="6"/>
  <c r="G340" i="6"/>
  <c r="E340" i="6"/>
  <c r="I336" i="6"/>
  <c r="G336" i="6"/>
  <c r="E336" i="6"/>
  <c r="I335" i="6"/>
  <c r="G335" i="6"/>
  <c r="E335" i="6"/>
  <c r="I334" i="6"/>
  <c r="G334" i="6"/>
  <c r="I330" i="6"/>
  <c r="G330" i="6"/>
  <c r="E330" i="6"/>
  <c r="I329" i="6"/>
  <c r="G329" i="6"/>
  <c r="H329" i="6" s="1"/>
  <c r="E329" i="6"/>
  <c r="I327" i="6"/>
  <c r="G327" i="6"/>
  <c r="I323" i="6"/>
  <c r="G323" i="6"/>
  <c r="E323" i="6"/>
  <c r="I322" i="6"/>
  <c r="G322" i="6"/>
  <c r="E322" i="6"/>
  <c r="I320" i="6"/>
  <c r="G320" i="6"/>
  <c r="I307" i="6"/>
  <c r="G307" i="6"/>
  <c r="E307" i="6"/>
  <c r="I303" i="6"/>
  <c r="G303" i="6"/>
  <c r="E303" i="6"/>
  <c r="I302" i="6"/>
  <c r="G302" i="6"/>
  <c r="E302" i="6"/>
  <c r="I301" i="6"/>
  <c r="G301" i="6"/>
  <c r="E301" i="6"/>
  <c r="I261" i="6"/>
  <c r="G261" i="6"/>
  <c r="I256" i="6"/>
  <c r="G256" i="6"/>
  <c r="E256" i="6"/>
  <c r="I255" i="6"/>
  <c r="G255" i="6"/>
  <c r="E255" i="6"/>
  <c r="I250" i="6"/>
  <c r="G250" i="6"/>
  <c r="E250" i="6"/>
  <c r="I246" i="6"/>
  <c r="G246" i="6"/>
  <c r="H246" i="6" s="1"/>
  <c r="H247" i="6" s="1"/>
  <c r="F41" i="7" s="1"/>
  <c r="G178" i="8" s="1"/>
  <c r="H178" i="8" s="1"/>
  <c r="I242" i="6"/>
  <c r="G242" i="6"/>
  <c r="I238" i="6"/>
  <c r="G238" i="6"/>
  <c r="G234" i="6"/>
  <c r="I233" i="6"/>
  <c r="G233" i="6"/>
  <c r="G229" i="6"/>
  <c r="I228" i="6"/>
  <c r="G228" i="6"/>
  <c r="H228" i="6" s="1"/>
  <c r="I224" i="6"/>
  <c r="G224" i="6"/>
  <c r="H224" i="6" s="1"/>
  <c r="E224" i="6"/>
  <c r="I223" i="6"/>
  <c r="G223" i="6"/>
  <c r="E223" i="6"/>
  <c r="I221" i="6"/>
  <c r="G221" i="6"/>
  <c r="E221" i="6"/>
  <c r="I220" i="6"/>
  <c r="G220" i="6"/>
  <c r="E220" i="6"/>
  <c r="K220" i="6" s="1"/>
  <c r="I216" i="6"/>
  <c r="G216" i="6"/>
  <c r="K216" i="6" s="1"/>
  <c r="E216" i="6"/>
  <c r="I211" i="6"/>
  <c r="G211" i="6"/>
  <c r="E211" i="6"/>
  <c r="I206" i="6"/>
  <c r="G206" i="6"/>
  <c r="E206" i="6"/>
  <c r="I201" i="6"/>
  <c r="G201" i="6"/>
  <c r="E201" i="6"/>
  <c r="K201" i="6" s="1"/>
  <c r="G182" i="6"/>
  <c r="E182" i="6"/>
  <c r="I181" i="6"/>
  <c r="G181" i="6"/>
  <c r="E181" i="6"/>
  <c r="I180" i="6"/>
  <c r="G180" i="6"/>
  <c r="I179" i="6"/>
  <c r="G179" i="6"/>
  <c r="I178" i="6"/>
  <c r="G178" i="6"/>
  <c r="I177" i="6"/>
  <c r="G177" i="6"/>
  <c r="I176" i="6"/>
  <c r="G176" i="6"/>
  <c r="I175" i="6"/>
  <c r="G175" i="6"/>
  <c r="E175" i="6"/>
  <c r="I174" i="6"/>
  <c r="G174" i="6"/>
  <c r="E174" i="6"/>
  <c r="I173" i="6"/>
  <c r="G173" i="6"/>
  <c r="I169" i="6"/>
  <c r="G169" i="6"/>
  <c r="I168" i="6"/>
  <c r="G168" i="6"/>
  <c r="I165" i="6"/>
  <c r="G165" i="6"/>
  <c r="I164" i="6"/>
  <c r="G164" i="6"/>
  <c r="I163" i="6"/>
  <c r="G163" i="6"/>
  <c r="I158" i="6"/>
  <c r="G158" i="6"/>
  <c r="I152" i="6"/>
  <c r="G152" i="6"/>
  <c r="E152" i="6"/>
  <c r="I151" i="6"/>
  <c r="G151" i="6"/>
  <c r="E151" i="6"/>
  <c r="I150" i="6"/>
  <c r="G150" i="6"/>
  <c r="E150" i="6"/>
  <c r="I149" i="6"/>
  <c r="G149" i="6"/>
  <c r="E149" i="6"/>
  <c r="I141" i="6"/>
  <c r="G141" i="6"/>
  <c r="E141" i="6"/>
  <c r="I140" i="6"/>
  <c r="G140" i="6"/>
  <c r="E140" i="6"/>
  <c r="I138" i="6"/>
  <c r="G138" i="6"/>
  <c r="I134" i="6"/>
  <c r="G134" i="6"/>
  <c r="E134" i="6"/>
  <c r="I133" i="6"/>
  <c r="G133" i="6"/>
  <c r="E133" i="6"/>
  <c r="I132" i="6"/>
  <c r="G132" i="6"/>
  <c r="I131" i="6"/>
  <c r="J131" i="6" s="1"/>
  <c r="I130" i="6"/>
  <c r="G130" i="6"/>
  <c r="E130" i="6"/>
  <c r="I129" i="6"/>
  <c r="G129" i="6"/>
  <c r="E129" i="6"/>
  <c r="I124" i="6"/>
  <c r="G124" i="6"/>
  <c r="I120" i="6"/>
  <c r="G120" i="6"/>
  <c r="H120" i="6" s="1"/>
  <c r="I119" i="6"/>
  <c r="G119" i="6"/>
  <c r="I118" i="6"/>
  <c r="G118" i="6"/>
  <c r="I116" i="6"/>
  <c r="G116" i="6"/>
  <c r="E116" i="6"/>
  <c r="I115" i="6"/>
  <c r="G115" i="6"/>
  <c r="E115" i="6"/>
  <c r="I110" i="6"/>
  <c r="G110" i="6"/>
  <c r="H110" i="6" s="1"/>
  <c r="I104" i="6"/>
  <c r="G104" i="6"/>
  <c r="I101" i="6"/>
  <c r="G101" i="6"/>
  <c r="I100" i="6"/>
  <c r="G100" i="6"/>
  <c r="I95" i="6"/>
  <c r="G95" i="6"/>
  <c r="I92" i="6"/>
  <c r="G92" i="6"/>
  <c r="I91" i="6"/>
  <c r="G91" i="6"/>
  <c r="H91" i="6" s="1"/>
  <c r="I86" i="6"/>
  <c r="G86" i="6"/>
  <c r="I56" i="6"/>
  <c r="G56" i="6"/>
  <c r="I54" i="6"/>
  <c r="G54" i="6"/>
  <c r="I53" i="6"/>
  <c r="G53" i="6"/>
  <c r="I52" i="6"/>
  <c r="G52" i="6"/>
  <c r="I45" i="6"/>
  <c r="G45" i="6"/>
  <c r="H45" i="6" s="1"/>
  <c r="E45" i="6"/>
  <c r="I43" i="6"/>
  <c r="G43" i="6"/>
  <c r="E43" i="6"/>
  <c r="I42" i="6"/>
  <c r="G42" i="6"/>
  <c r="E42" i="6"/>
  <c r="I38" i="6"/>
  <c r="G38" i="6"/>
  <c r="E38" i="6"/>
  <c r="I34" i="6"/>
  <c r="G34" i="6"/>
  <c r="H34" i="6" s="1"/>
  <c r="H35" i="6" s="1"/>
  <c r="F8" i="7" s="1"/>
  <c r="G9" i="8" s="1"/>
  <c r="H9" i="8" s="1"/>
  <c r="E34" i="6"/>
  <c r="I30" i="6"/>
  <c r="G30" i="6"/>
  <c r="E30" i="6"/>
  <c r="I26" i="6"/>
  <c r="G26" i="6"/>
  <c r="E26" i="6"/>
  <c r="I25" i="6"/>
  <c r="G25" i="6"/>
  <c r="I20" i="6"/>
  <c r="G20" i="6"/>
  <c r="I19" i="6"/>
  <c r="G19" i="6"/>
  <c r="I18" i="6"/>
  <c r="G18" i="6"/>
  <c r="I17" i="6"/>
  <c r="G17" i="6"/>
  <c r="I16" i="6"/>
  <c r="G16" i="6"/>
  <c r="I15" i="6"/>
  <c r="G15" i="6"/>
  <c r="I14" i="6"/>
  <c r="G14" i="6"/>
  <c r="I13" i="6"/>
  <c r="G13" i="6"/>
  <c r="I12" i="6"/>
  <c r="G12" i="6"/>
  <c r="I11" i="6"/>
  <c r="G11" i="6"/>
  <c r="I5" i="6"/>
  <c r="G5" i="6"/>
  <c r="V120" i="3"/>
  <c r="I360" i="6" s="1"/>
  <c r="V119" i="3"/>
  <c r="I359" i="6" s="1"/>
  <c r="V118" i="3"/>
  <c r="I358" i="6" s="1"/>
  <c r="O117" i="3"/>
  <c r="E126" i="8" s="1"/>
  <c r="K126" i="8" s="1"/>
  <c r="O116" i="3"/>
  <c r="E132" i="6" s="1"/>
  <c r="O115" i="3"/>
  <c r="E791" i="6" s="1"/>
  <c r="O114" i="3"/>
  <c r="E845" i="6" s="1"/>
  <c r="O113" i="3"/>
  <c r="E261" i="6" s="1"/>
  <c r="O112" i="3"/>
  <c r="E973" i="6" s="1"/>
  <c r="O111" i="3"/>
  <c r="E970" i="6" s="1"/>
  <c r="O110" i="3"/>
  <c r="E971" i="6" s="1"/>
  <c r="O109" i="3"/>
  <c r="E945" i="6" s="1"/>
  <c r="O108" i="3"/>
  <c r="E831" i="6" s="1"/>
  <c r="F831" i="6" s="1"/>
  <c r="O107" i="3"/>
  <c r="E790" i="6" s="1"/>
  <c r="O106" i="3"/>
  <c r="E826" i="6" s="1"/>
  <c r="K826" i="6" s="1"/>
  <c r="O105" i="3"/>
  <c r="E844" i="6" s="1"/>
  <c r="O104" i="3"/>
  <c r="E857" i="6" s="1"/>
  <c r="V103" i="3"/>
  <c r="I182" i="6" s="1"/>
  <c r="O101" i="3"/>
  <c r="E180" i="6" s="1"/>
  <c r="O100" i="3"/>
  <c r="E179" i="6" s="1"/>
  <c r="O99" i="3"/>
  <c r="E178" i="6" s="1"/>
  <c r="O98" i="3"/>
  <c r="E177" i="6" s="1"/>
  <c r="O97" i="3"/>
  <c r="E176" i="6" s="1"/>
  <c r="O94" i="3"/>
  <c r="E173" i="6" s="1"/>
  <c r="O93" i="3"/>
  <c r="E846" i="6" s="1"/>
  <c r="O92" i="3"/>
  <c r="E890" i="6" s="1"/>
  <c r="K890" i="6" s="1"/>
  <c r="O91" i="3"/>
  <c r="E715" i="6" s="1"/>
  <c r="F715" i="6" s="1"/>
  <c r="O90" i="3"/>
  <c r="E847" i="6" s="1"/>
  <c r="O89" i="3"/>
  <c r="E138" i="6" s="1"/>
  <c r="O88" i="3"/>
  <c r="E334" i="6" s="1"/>
  <c r="O87" i="3"/>
  <c r="E222" i="8" s="1"/>
  <c r="K222" i="8" s="1"/>
  <c r="O86" i="3"/>
  <c r="E221" i="8" s="1"/>
  <c r="O85" i="3"/>
  <c r="E327" i="6" s="1"/>
  <c r="O84" i="3"/>
  <c r="E320" i="6" s="1"/>
  <c r="O83" i="3"/>
  <c r="E183" i="8" s="1"/>
  <c r="O82" i="3"/>
  <c r="E184" i="8" s="1"/>
  <c r="O81" i="3"/>
  <c r="E182" i="8" s="1"/>
  <c r="O80" i="3"/>
  <c r="E181" i="8" s="1"/>
  <c r="O79" i="3"/>
  <c r="E663" i="6" s="1"/>
  <c r="O78" i="3"/>
  <c r="E120" i="6" s="1"/>
  <c r="F120" i="6" s="1"/>
  <c r="O77" i="3"/>
  <c r="E5" i="6" s="1"/>
  <c r="O76" i="3"/>
  <c r="E20" i="6" s="1"/>
  <c r="K20" i="6" s="1"/>
  <c r="O75" i="3"/>
  <c r="E19" i="6" s="1"/>
  <c r="K19" i="6" s="1"/>
  <c r="O74" i="3"/>
  <c r="E18" i="6" s="1"/>
  <c r="O73" i="3"/>
  <c r="E14" i="6" s="1"/>
  <c r="O72" i="3"/>
  <c r="E16" i="6" s="1"/>
  <c r="O71" i="3"/>
  <c r="E15" i="6" s="1"/>
  <c r="O70" i="3"/>
  <c r="E13" i="6" s="1"/>
  <c r="O69" i="3"/>
  <c r="E12" i="6" s="1"/>
  <c r="O68" i="3"/>
  <c r="E11" i="6" s="1"/>
  <c r="O67" i="3"/>
  <c r="E17" i="6" s="1"/>
  <c r="O66" i="3"/>
  <c r="E246" i="6" s="1"/>
  <c r="F246" i="6" s="1"/>
  <c r="F247" i="6" s="1"/>
  <c r="O65" i="3"/>
  <c r="E242" i="6" s="1"/>
  <c r="K242" i="6" s="1"/>
  <c r="O64" i="3"/>
  <c r="E238" i="6" s="1"/>
  <c r="O63" i="3"/>
  <c r="E180" i="8" s="1"/>
  <c r="F180" i="8" s="1"/>
  <c r="O62" i="3"/>
  <c r="E234" i="6" s="1"/>
  <c r="V62" i="3"/>
  <c r="I234" i="6" s="1"/>
  <c r="O61" i="3"/>
  <c r="E233" i="6" s="1"/>
  <c r="O60" i="3"/>
  <c r="E158" i="6" s="1"/>
  <c r="O59" i="3"/>
  <c r="E86" i="6" s="1"/>
  <c r="O58" i="3"/>
  <c r="E100" i="6" s="1"/>
  <c r="O57" i="3"/>
  <c r="E101" i="6" s="1"/>
  <c r="O56" i="3"/>
  <c r="E92" i="6" s="1"/>
  <c r="O55" i="3"/>
  <c r="E91" i="6" s="1"/>
  <c r="F91" i="6" s="1"/>
  <c r="O54" i="3"/>
  <c r="E104" i="6" s="1"/>
  <c r="O53" i="3"/>
  <c r="E95" i="6" s="1"/>
  <c r="K95" i="6" s="1"/>
  <c r="O52" i="3"/>
  <c r="E124" i="6" s="1"/>
  <c r="O51" i="3"/>
  <c r="E110" i="6" s="1"/>
  <c r="O50" i="3"/>
  <c r="E56" i="8" s="1"/>
  <c r="O49" i="3"/>
  <c r="O47" i="3"/>
  <c r="E29" i="8" s="1"/>
  <c r="O46" i="3"/>
  <c r="E59" i="8" s="1"/>
  <c r="O45" i="3"/>
  <c r="E60" i="8" s="1"/>
  <c r="O44" i="3"/>
  <c r="E58" i="8" s="1"/>
  <c r="O43" i="3"/>
  <c r="E25" i="6" s="1"/>
  <c r="O42" i="3"/>
  <c r="E674" i="6" s="1"/>
  <c r="F674" i="6" s="1"/>
  <c r="O41" i="3"/>
  <c r="E696" i="6" s="1"/>
  <c r="F696" i="6" s="1"/>
  <c r="O40" i="3"/>
  <c r="E317" i="8" s="1"/>
  <c r="O38" i="3"/>
  <c r="E56" i="6" s="1"/>
  <c r="O37" i="3"/>
  <c r="E627" i="6" s="1"/>
  <c r="O36" i="3"/>
  <c r="E770" i="6" s="1"/>
  <c r="O35" i="3"/>
  <c r="E118" i="6" s="1"/>
  <c r="O34" i="3"/>
  <c r="E163" i="6" s="1"/>
  <c r="O33" i="3"/>
  <c r="E164" i="6" s="1"/>
  <c r="O32" i="3"/>
  <c r="E165" i="6" s="1"/>
  <c r="O31" i="3"/>
  <c r="E125" i="8" s="1"/>
  <c r="O30" i="3"/>
  <c r="E53" i="6" s="1"/>
  <c r="O29" i="3"/>
  <c r="E52" i="6" s="1"/>
  <c r="F52" i="6" s="1"/>
  <c r="O28" i="3"/>
  <c r="E768" i="6" s="1"/>
  <c r="O27" i="3"/>
  <c r="E767" i="6" s="1"/>
  <c r="O26" i="3"/>
  <c r="E119" i="6" s="1"/>
  <c r="O25" i="3"/>
  <c r="E947" i="6" s="1"/>
  <c r="O24" i="3"/>
  <c r="E750" i="6" s="1"/>
  <c r="K750" i="6" s="1"/>
  <c r="O23" i="3"/>
  <c r="E931" i="6" s="1"/>
  <c r="O22" i="3"/>
  <c r="E101" i="8" s="1"/>
  <c r="O21" i="3"/>
  <c r="E342" i="8" s="1"/>
  <c r="O20" i="3"/>
  <c r="E54" i="6" s="1"/>
  <c r="O19" i="3"/>
  <c r="E626" i="6" s="1"/>
  <c r="O18" i="3"/>
  <c r="E319" i="8" s="1"/>
  <c r="V16" i="3"/>
  <c r="I923" i="6" s="1"/>
  <c r="J923" i="6" s="1"/>
  <c r="V15" i="3"/>
  <c r="I1033" i="6" s="1"/>
  <c r="V14" i="3"/>
  <c r="I1047" i="6" s="1"/>
  <c r="V13" i="3"/>
  <c r="I1051" i="6" s="1"/>
  <c r="V12" i="3"/>
  <c r="I608" i="6" s="1"/>
  <c r="J608" i="6" s="1"/>
  <c r="V11" i="3"/>
  <c r="I749" i="6" s="1"/>
  <c r="V10" i="3"/>
  <c r="I763" i="6" s="1"/>
  <c r="J763" i="6" s="1"/>
  <c r="J764" i="6" s="1"/>
  <c r="G138" i="7" s="1"/>
  <c r="V9" i="3"/>
  <c r="I756" i="6" s="1"/>
  <c r="V8" i="3"/>
  <c r="I1063" i="6" s="1"/>
  <c r="V7" i="3"/>
  <c r="I963" i="6" s="1"/>
  <c r="V6" i="3"/>
  <c r="I930" i="6" s="1"/>
  <c r="K930" i="6" s="1"/>
  <c r="V5" i="3"/>
  <c r="I742" i="6" s="1"/>
  <c r="K742" i="6" s="1"/>
  <c r="F1066" i="6"/>
  <c r="H1066" i="6"/>
  <c r="J1066" i="6"/>
  <c r="K1066" i="6"/>
  <c r="H1065" i="6"/>
  <c r="J1065" i="6"/>
  <c r="H1064" i="6"/>
  <c r="J1064" i="6"/>
  <c r="H1063" i="6"/>
  <c r="J1063" i="6"/>
  <c r="J1067" i="6" s="1"/>
  <c r="G187" i="7" s="1"/>
  <c r="F1059" i="6"/>
  <c r="H1059" i="6"/>
  <c r="J1059" i="6"/>
  <c r="K1059" i="6"/>
  <c r="F1058" i="6"/>
  <c r="F1060" i="6" s="1"/>
  <c r="E186" i="7" s="1"/>
  <c r="E581" i="6" s="1"/>
  <c r="J1058" i="6"/>
  <c r="J1060" i="6" s="1"/>
  <c r="G186" i="7" s="1"/>
  <c r="I581" i="6" s="1"/>
  <c r="J581" i="6" s="1"/>
  <c r="J582" i="6" s="1"/>
  <c r="G107" i="7" s="1"/>
  <c r="I293" i="8" s="1"/>
  <c r="F1054" i="6"/>
  <c r="H1054" i="6"/>
  <c r="J1054" i="6"/>
  <c r="K1054" i="6"/>
  <c r="H1053" i="6"/>
  <c r="J1053" i="6"/>
  <c r="H1052" i="6"/>
  <c r="J1052" i="6"/>
  <c r="F1051" i="6"/>
  <c r="H1051" i="6"/>
  <c r="H1055" i="6" s="1"/>
  <c r="F185" i="7" s="1"/>
  <c r="G530" i="6" s="1"/>
  <c r="H530" i="6" s="1"/>
  <c r="F1047" i="6"/>
  <c r="F1048" i="6" s="1"/>
  <c r="H1047" i="6"/>
  <c r="H1048" i="6" s="1"/>
  <c r="F184" i="7" s="1"/>
  <c r="G529" i="6" s="1"/>
  <c r="H529" i="6" s="1"/>
  <c r="J1044" i="6"/>
  <c r="G183" i="7" s="1"/>
  <c r="I523" i="6" s="1"/>
  <c r="J523" i="6" s="1"/>
  <c r="F1043" i="6"/>
  <c r="J1043" i="6"/>
  <c r="H1042" i="6"/>
  <c r="J1042" i="6"/>
  <c r="H1039" i="6"/>
  <c r="F182" i="7" s="1"/>
  <c r="F1038" i="6"/>
  <c r="H1038" i="6"/>
  <c r="J1038" i="6"/>
  <c r="K1038" i="6"/>
  <c r="F1037" i="6"/>
  <c r="F1039" i="6" s="1"/>
  <c r="H1037" i="6"/>
  <c r="J1037" i="6"/>
  <c r="K1037" i="6"/>
  <c r="H1034" i="6"/>
  <c r="F181" i="7" s="1"/>
  <c r="G1028" i="6" s="1"/>
  <c r="H1028" i="6" s="1"/>
  <c r="F1033" i="6"/>
  <c r="F1034" i="6" s="1"/>
  <c r="H1033" i="6"/>
  <c r="H1029" i="6"/>
  <c r="J1029" i="6"/>
  <c r="H1027" i="6"/>
  <c r="J1027" i="6"/>
  <c r="F1026" i="6"/>
  <c r="H1026" i="6"/>
  <c r="J1026" i="6"/>
  <c r="K1026" i="6"/>
  <c r="F1022" i="6"/>
  <c r="H1022" i="6"/>
  <c r="F1021" i="6"/>
  <c r="H1021" i="6"/>
  <c r="J1021" i="6"/>
  <c r="K1021" i="6"/>
  <c r="F1020" i="6"/>
  <c r="F1023" i="6" s="1"/>
  <c r="H1020" i="6"/>
  <c r="J1020" i="6"/>
  <c r="K1020" i="6"/>
  <c r="F1016" i="6"/>
  <c r="H1016" i="6"/>
  <c r="H1015" i="6"/>
  <c r="J1015" i="6"/>
  <c r="F1014" i="6"/>
  <c r="H1014" i="6"/>
  <c r="J1014" i="6"/>
  <c r="K1014" i="6"/>
  <c r="F1010" i="6"/>
  <c r="H1010" i="6"/>
  <c r="J1010" i="6"/>
  <c r="J1011" i="6" s="1"/>
  <c r="G177" i="7" s="1"/>
  <c r="I407" i="6" s="1"/>
  <c r="J407" i="6" s="1"/>
  <c r="J408" i="6" s="1"/>
  <c r="G73" i="7" s="1"/>
  <c r="I259" i="8" s="1"/>
  <c r="K1010" i="6"/>
  <c r="F1009" i="6"/>
  <c r="F1011" i="6" s="1"/>
  <c r="H1009" i="6"/>
  <c r="H1011" i="6" s="1"/>
  <c r="F177" i="7" s="1"/>
  <c r="G407" i="6" s="1"/>
  <c r="H407" i="6" s="1"/>
  <c r="H408" i="6" s="1"/>
  <c r="F73" i="7" s="1"/>
  <c r="G259" i="8" s="1"/>
  <c r="J1009" i="6"/>
  <c r="K1009" i="6"/>
  <c r="F1005" i="6"/>
  <c r="H1005" i="6"/>
  <c r="H1004" i="6"/>
  <c r="J1004" i="6"/>
  <c r="F1003" i="6"/>
  <c r="H1003" i="6"/>
  <c r="J1003" i="6"/>
  <c r="K1003" i="6"/>
  <c r="F999" i="6"/>
  <c r="H999" i="6"/>
  <c r="F998" i="6"/>
  <c r="H998" i="6"/>
  <c r="J998" i="6"/>
  <c r="K998" i="6"/>
  <c r="F997" i="6"/>
  <c r="H997" i="6"/>
  <c r="J997" i="6"/>
  <c r="K997" i="6"/>
  <c r="F993" i="6"/>
  <c r="H993" i="6"/>
  <c r="H992" i="6"/>
  <c r="J992" i="6"/>
  <c r="K992" i="6"/>
  <c r="F991" i="6"/>
  <c r="H991" i="6"/>
  <c r="J991" i="6"/>
  <c r="K991" i="6"/>
  <c r="F987" i="6"/>
  <c r="H987" i="6"/>
  <c r="F986" i="6"/>
  <c r="H986" i="6"/>
  <c r="J986" i="6"/>
  <c r="K986" i="6"/>
  <c r="F985" i="6"/>
  <c r="F988" i="6" s="1"/>
  <c r="H985" i="6"/>
  <c r="J985" i="6"/>
  <c r="K985" i="6"/>
  <c r="F981" i="6"/>
  <c r="H981" i="6"/>
  <c r="H980" i="6"/>
  <c r="J980" i="6"/>
  <c r="F979" i="6"/>
  <c r="H979" i="6"/>
  <c r="J979" i="6"/>
  <c r="K979" i="6"/>
  <c r="F975" i="6"/>
  <c r="J975" i="6"/>
  <c r="H974" i="6"/>
  <c r="J974" i="6"/>
  <c r="H973" i="6"/>
  <c r="J973" i="6"/>
  <c r="H972" i="6"/>
  <c r="J972" i="6"/>
  <c r="H971" i="6"/>
  <c r="J971" i="6"/>
  <c r="H970" i="6"/>
  <c r="J970" i="6"/>
  <c r="H966" i="6"/>
  <c r="J966" i="6"/>
  <c r="H965" i="6"/>
  <c r="J965" i="6"/>
  <c r="H964" i="6"/>
  <c r="J964" i="6"/>
  <c r="F963" i="6"/>
  <c r="H963" i="6"/>
  <c r="H958" i="6"/>
  <c r="J958" i="6"/>
  <c r="H957" i="6"/>
  <c r="J957" i="6"/>
  <c r="H956" i="6"/>
  <c r="J956" i="6"/>
  <c r="H955" i="6"/>
  <c r="J955" i="6"/>
  <c r="H954" i="6"/>
  <c r="J954" i="6"/>
  <c r="H949" i="6"/>
  <c r="J949" i="6"/>
  <c r="H948" i="6"/>
  <c r="J948" i="6"/>
  <c r="J947" i="6"/>
  <c r="H946" i="6"/>
  <c r="J946" i="6"/>
  <c r="H945" i="6"/>
  <c r="J945" i="6"/>
  <c r="H933" i="6"/>
  <c r="H934" i="6" s="1"/>
  <c r="F165" i="7" s="1"/>
  <c r="J933" i="6"/>
  <c r="H932" i="6"/>
  <c r="J932" i="6"/>
  <c r="H931" i="6"/>
  <c r="J931" i="6"/>
  <c r="F930" i="6"/>
  <c r="H930" i="6"/>
  <c r="J930" i="6"/>
  <c r="J934" i="6" s="1"/>
  <c r="G165" i="7" s="1"/>
  <c r="F926" i="6"/>
  <c r="H926" i="6"/>
  <c r="J926" i="6"/>
  <c r="K926" i="6"/>
  <c r="H925" i="6"/>
  <c r="J925" i="6"/>
  <c r="H924" i="6"/>
  <c r="J924" i="6"/>
  <c r="F923" i="6"/>
  <c r="H923" i="6"/>
  <c r="F919" i="6"/>
  <c r="J919" i="6"/>
  <c r="H918" i="6"/>
  <c r="J918" i="6"/>
  <c r="F917" i="6"/>
  <c r="H917" i="6"/>
  <c r="J917" i="6"/>
  <c r="K917" i="6"/>
  <c r="F916" i="6"/>
  <c r="H916" i="6"/>
  <c r="J916" i="6"/>
  <c r="K916" i="6"/>
  <c r="F915" i="6"/>
  <c r="H915" i="6"/>
  <c r="J915" i="6"/>
  <c r="F914" i="6"/>
  <c r="H914" i="6"/>
  <c r="J914" i="6"/>
  <c r="K914" i="6"/>
  <c r="F906" i="6"/>
  <c r="J906" i="6"/>
  <c r="H905" i="6"/>
  <c r="J905" i="6"/>
  <c r="F904" i="6"/>
  <c r="H904" i="6"/>
  <c r="J904" i="6"/>
  <c r="K904" i="6"/>
  <c r="F903" i="6"/>
  <c r="H903" i="6"/>
  <c r="J903" i="6"/>
  <c r="K903" i="6"/>
  <c r="H902" i="6"/>
  <c r="J902" i="6"/>
  <c r="H893" i="6"/>
  <c r="J893" i="6"/>
  <c r="F892" i="6"/>
  <c r="H892" i="6"/>
  <c r="J892" i="6"/>
  <c r="K892" i="6"/>
  <c r="F891" i="6"/>
  <c r="H891" i="6"/>
  <c r="J891" i="6"/>
  <c r="J894" i="6" s="1"/>
  <c r="G159" i="7" s="1"/>
  <c r="I885" i="6" s="1"/>
  <c r="J885" i="6" s="1"/>
  <c r="K891" i="6"/>
  <c r="F890" i="6"/>
  <c r="H890" i="6"/>
  <c r="J890" i="6"/>
  <c r="H881" i="6"/>
  <c r="J881" i="6"/>
  <c r="F880" i="6"/>
  <c r="H880" i="6"/>
  <c r="J880" i="6"/>
  <c r="K880" i="6"/>
  <c r="F879" i="6"/>
  <c r="H879" i="6"/>
  <c r="J879" i="6"/>
  <c r="L879" i="6" s="1"/>
  <c r="K879" i="6"/>
  <c r="F878" i="6"/>
  <c r="H878" i="6"/>
  <c r="L878" i="6" s="1"/>
  <c r="J878" i="6"/>
  <c r="K878" i="6"/>
  <c r="H877" i="6"/>
  <c r="J877" i="6"/>
  <c r="H869" i="6"/>
  <c r="J869" i="6"/>
  <c r="F868" i="6"/>
  <c r="H868" i="6"/>
  <c r="J868" i="6"/>
  <c r="K868" i="6"/>
  <c r="F867" i="6"/>
  <c r="H867" i="6"/>
  <c r="J867" i="6"/>
  <c r="J870" i="6" s="1"/>
  <c r="G155" i="7" s="1"/>
  <c r="I861" i="6" s="1"/>
  <c r="J861" i="6" s="1"/>
  <c r="K867" i="6"/>
  <c r="H866" i="6"/>
  <c r="J866" i="6"/>
  <c r="J858" i="6"/>
  <c r="G153" i="7" s="1"/>
  <c r="H857" i="6"/>
  <c r="H858" i="6" s="1"/>
  <c r="F153" i="7" s="1"/>
  <c r="J857" i="6"/>
  <c r="H853" i="6"/>
  <c r="J853" i="6"/>
  <c r="F852" i="6"/>
  <c r="H852" i="6"/>
  <c r="J852" i="6"/>
  <c r="K852" i="6"/>
  <c r="F851" i="6"/>
  <c r="H851" i="6"/>
  <c r="J851" i="6"/>
  <c r="K851" i="6"/>
  <c r="H847" i="6"/>
  <c r="J847" i="6"/>
  <c r="H846" i="6"/>
  <c r="J846" i="6"/>
  <c r="H845" i="6"/>
  <c r="J845" i="6"/>
  <c r="H844" i="6"/>
  <c r="J844" i="6"/>
  <c r="J841" i="6"/>
  <c r="G150" i="7" s="1"/>
  <c r="I277" i="6" s="1"/>
  <c r="J277" i="6" s="1"/>
  <c r="H840" i="6"/>
  <c r="J840" i="6"/>
  <c r="F839" i="6"/>
  <c r="H839" i="6"/>
  <c r="J839" i="6"/>
  <c r="K839" i="6"/>
  <c r="F838" i="6"/>
  <c r="H838" i="6"/>
  <c r="J838" i="6"/>
  <c r="F837" i="6"/>
  <c r="H837" i="6"/>
  <c r="J837" i="6"/>
  <c r="K837" i="6"/>
  <c r="F836" i="6"/>
  <c r="H836" i="6"/>
  <c r="L836" i="6" s="1"/>
  <c r="J836" i="6"/>
  <c r="K836" i="6"/>
  <c r="H832" i="6"/>
  <c r="J832" i="6"/>
  <c r="J833" i="6" s="1"/>
  <c r="G149" i="7" s="1"/>
  <c r="I276" i="6" s="1"/>
  <c r="J276" i="6" s="1"/>
  <c r="H831" i="6"/>
  <c r="J831" i="6"/>
  <c r="H828" i="6"/>
  <c r="F148" i="7" s="1"/>
  <c r="J828" i="6"/>
  <c r="G148" i="7" s="1"/>
  <c r="H827" i="6"/>
  <c r="J827" i="6"/>
  <c r="F826" i="6"/>
  <c r="H826" i="6"/>
  <c r="J826" i="6"/>
  <c r="F823" i="6"/>
  <c r="H823" i="6"/>
  <c r="F147" i="7" s="1"/>
  <c r="G262" i="6" s="1"/>
  <c r="H262" i="6" s="1"/>
  <c r="J823" i="6"/>
  <c r="G147" i="7" s="1"/>
  <c r="I262" i="6" s="1"/>
  <c r="J262" i="6" s="1"/>
  <c r="F822" i="6"/>
  <c r="H822" i="6"/>
  <c r="J822" i="6"/>
  <c r="K822" i="6"/>
  <c r="F818" i="6"/>
  <c r="H818" i="6"/>
  <c r="F817" i="6"/>
  <c r="F819" i="6" s="1"/>
  <c r="J817" i="6"/>
  <c r="K817" i="6"/>
  <c r="F816" i="6"/>
  <c r="H816" i="6"/>
  <c r="J816" i="6"/>
  <c r="K816" i="6"/>
  <c r="H812" i="6"/>
  <c r="J812" i="6"/>
  <c r="F811" i="6"/>
  <c r="H811" i="6"/>
  <c r="F810" i="6"/>
  <c r="H810" i="6"/>
  <c r="J810" i="6"/>
  <c r="K810" i="6"/>
  <c r="F809" i="6"/>
  <c r="H809" i="6"/>
  <c r="J809" i="6"/>
  <c r="K809" i="6"/>
  <c r="J808" i="6"/>
  <c r="F807" i="6"/>
  <c r="H807" i="6"/>
  <c r="J807" i="6"/>
  <c r="K807" i="6"/>
  <c r="F803" i="6"/>
  <c r="H803" i="6"/>
  <c r="F802" i="6"/>
  <c r="H802" i="6"/>
  <c r="J802" i="6"/>
  <c r="K802" i="6"/>
  <c r="F801" i="6"/>
  <c r="F804" i="6" s="1"/>
  <c r="H801" i="6"/>
  <c r="J801" i="6"/>
  <c r="K801" i="6"/>
  <c r="H797" i="6"/>
  <c r="J797" i="6"/>
  <c r="F796" i="6"/>
  <c r="J796" i="6"/>
  <c r="F795" i="6"/>
  <c r="H795" i="6"/>
  <c r="J795" i="6"/>
  <c r="J798" i="6" s="1"/>
  <c r="G143" i="7" s="1"/>
  <c r="K795" i="6"/>
  <c r="H792" i="6"/>
  <c r="F142" i="7" s="1"/>
  <c r="G773" i="6" s="1"/>
  <c r="H773" i="6" s="1"/>
  <c r="H791" i="6"/>
  <c r="J791" i="6"/>
  <c r="J792" i="6" s="1"/>
  <c r="G142" i="7" s="1"/>
  <c r="I773" i="6" s="1"/>
  <c r="J773" i="6" s="1"/>
  <c r="H790" i="6"/>
  <c r="J790" i="6"/>
  <c r="H782" i="6"/>
  <c r="J782" i="6"/>
  <c r="F781" i="6"/>
  <c r="H781" i="6"/>
  <c r="H780" i="6"/>
  <c r="J780" i="6"/>
  <c r="F779" i="6"/>
  <c r="H779" i="6"/>
  <c r="J779" i="6"/>
  <c r="K779" i="6"/>
  <c r="F778" i="6"/>
  <c r="H778" i="6"/>
  <c r="J778" i="6"/>
  <c r="K778" i="6"/>
  <c r="F777" i="6"/>
  <c r="H777" i="6"/>
  <c r="J777" i="6"/>
  <c r="K777" i="6"/>
  <c r="H772" i="6"/>
  <c r="J772" i="6"/>
  <c r="J770" i="6"/>
  <c r="H768" i="6"/>
  <c r="J768" i="6"/>
  <c r="H767" i="6"/>
  <c r="J767" i="6"/>
  <c r="F763" i="6"/>
  <c r="F764" i="6" s="1"/>
  <c r="H763" i="6"/>
  <c r="H764" i="6" s="1"/>
  <c r="F138" i="7" s="1"/>
  <c r="F759" i="6"/>
  <c r="H759" i="6"/>
  <c r="J759" i="6"/>
  <c r="K759" i="6"/>
  <c r="H758" i="6"/>
  <c r="J758" i="6"/>
  <c r="H757" i="6"/>
  <c r="J757" i="6"/>
  <c r="F756" i="6"/>
  <c r="F752" i="6"/>
  <c r="H752" i="6"/>
  <c r="J752" i="6"/>
  <c r="H751" i="6"/>
  <c r="J751" i="6"/>
  <c r="F750" i="6"/>
  <c r="H750" i="6"/>
  <c r="J750" i="6"/>
  <c r="F749" i="6"/>
  <c r="H749" i="6"/>
  <c r="F745" i="6"/>
  <c r="H745" i="6"/>
  <c r="J745" i="6"/>
  <c r="K745" i="6"/>
  <c r="H744" i="6"/>
  <c r="J744" i="6"/>
  <c r="H743" i="6"/>
  <c r="J743" i="6"/>
  <c r="F742" i="6"/>
  <c r="H742" i="6"/>
  <c r="H746" i="6" s="1"/>
  <c r="F135" i="7" s="1"/>
  <c r="J742" i="6"/>
  <c r="J746" i="6" s="1"/>
  <c r="G135" i="7" s="1"/>
  <c r="F738" i="6"/>
  <c r="H738" i="6"/>
  <c r="F737" i="6"/>
  <c r="H737" i="6"/>
  <c r="J737" i="6"/>
  <c r="K737" i="6"/>
  <c r="F736" i="6"/>
  <c r="F739" i="6" s="1"/>
  <c r="H736" i="6"/>
  <c r="J736" i="6"/>
  <c r="K736" i="6"/>
  <c r="J733" i="6"/>
  <c r="G133" i="7" s="1"/>
  <c r="I111" i="6" s="1"/>
  <c r="J111" i="6" s="1"/>
  <c r="H732" i="6"/>
  <c r="J732" i="6"/>
  <c r="K732" i="6"/>
  <c r="F731" i="6"/>
  <c r="H731" i="6"/>
  <c r="H733" i="6" s="1"/>
  <c r="F133" i="7" s="1"/>
  <c r="G111" i="6" s="1"/>
  <c r="H111" i="6" s="1"/>
  <c r="J731" i="6"/>
  <c r="K731" i="6"/>
  <c r="F727" i="6"/>
  <c r="H727" i="6"/>
  <c r="F726" i="6"/>
  <c r="H726" i="6"/>
  <c r="J726" i="6"/>
  <c r="K726" i="6"/>
  <c r="F725" i="6"/>
  <c r="F728" i="6" s="1"/>
  <c r="H725" i="6"/>
  <c r="J725" i="6"/>
  <c r="K725" i="6"/>
  <c r="F721" i="6"/>
  <c r="H721" i="6"/>
  <c r="H720" i="6"/>
  <c r="J720" i="6"/>
  <c r="F719" i="6"/>
  <c r="H719" i="6"/>
  <c r="J719" i="6"/>
  <c r="K719" i="6"/>
  <c r="H715" i="6"/>
  <c r="J715" i="6"/>
  <c r="K715" i="6"/>
  <c r="F714" i="6"/>
  <c r="H714" i="6"/>
  <c r="J714" i="6"/>
  <c r="J716" i="6" s="1"/>
  <c r="G130" i="7" s="1"/>
  <c r="I87" i="6" s="1"/>
  <c r="J87" i="6" s="1"/>
  <c r="K714" i="6"/>
  <c r="F713" i="6"/>
  <c r="F716" i="6" s="1"/>
  <c r="H713" i="6"/>
  <c r="H716" i="6" s="1"/>
  <c r="F130" i="7" s="1"/>
  <c r="G87" i="6" s="1"/>
  <c r="H87" i="6" s="1"/>
  <c r="J713" i="6"/>
  <c r="H710" i="6"/>
  <c r="F129" i="7" s="1"/>
  <c r="G699" i="6" s="1"/>
  <c r="H699" i="6" s="1"/>
  <c r="J710" i="6"/>
  <c r="F709" i="6"/>
  <c r="F710" i="6" s="1"/>
  <c r="H709" i="6"/>
  <c r="J709" i="6"/>
  <c r="K709" i="6"/>
  <c r="G129" i="7"/>
  <c r="I699" i="6" s="1"/>
  <c r="J699" i="6" s="1"/>
  <c r="F705" i="6"/>
  <c r="H705" i="6"/>
  <c r="F704" i="6"/>
  <c r="F706" i="6" s="1"/>
  <c r="H704" i="6"/>
  <c r="H706" i="6" s="1"/>
  <c r="F128" i="7" s="1"/>
  <c r="G698" i="6" s="1"/>
  <c r="H698" i="6" s="1"/>
  <c r="J704" i="6"/>
  <c r="K704" i="6"/>
  <c r="F703" i="6"/>
  <c r="H703" i="6"/>
  <c r="J703" i="6"/>
  <c r="K703" i="6"/>
  <c r="H697" i="6"/>
  <c r="J697" i="6"/>
  <c r="J696" i="6"/>
  <c r="F692" i="6"/>
  <c r="H692" i="6"/>
  <c r="F691" i="6"/>
  <c r="H691" i="6"/>
  <c r="I692" i="6" s="1"/>
  <c r="K692" i="6" s="1"/>
  <c r="J691" i="6"/>
  <c r="F690" i="6"/>
  <c r="F693" i="6" s="1"/>
  <c r="H690" i="6"/>
  <c r="J690" i="6"/>
  <c r="K690" i="6"/>
  <c r="H686" i="6"/>
  <c r="J686" i="6"/>
  <c r="J687" i="6" s="1"/>
  <c r="G125" i="7" s="1"/>
  <c r="I676" i="6" s="1"/>
  <c r="J676" i="6" s="1"/>
  <c r="F682" i="6"/>
  <c r="H682" i="6"/>
  <c r="F681" i="6"/>
  <c r="F683" i="6" s="1"/>
  <c r="H681" i="6"/>
  <c r="J681" i="6"/>
  <c r="K681" i="6"/>
  <c r="F680" i="6"/>
  <c r="H680" i="6"/>
  <c r="J680" i="6"/>
  <c r="K680" i="6"/>
  <c r="H674" i="6"/>
  <c r="J674" i="6"/>
  <c r="H673" i="6"/>
  <c r="J673" i="6"/>
  <c r="F669" i="6"/>
  <c r="H669" i="6"/>
  <c r="F668" i="6"/>
  <c r="H668" i="6"/>
  <c r="J668" i="6"/>
  <c r="K668" i="6"/>
  <c r="F667" i="6"/>
  <c r="F670" i="6" s="1"/>
  <c r="J667" i="6"/>
  <c r="F663" i="6"/>
  <c r="H663" i="6"/>
  <c r="J663" i="6"/>
  <c r="K663" i="6"/>
  <c r="F662" i="6"/>
  <c r="H662" i="6"/>
  <c r="H661" i="6"/>
  <c r="J661" i="6"/>
  <c r="F660" i="6"/>
  <c r="H660" i="6"/>
  <c r="J660" i="6"/>
  <c r="K660" i="6"/>
  <c r="F656" i="6"/>
  <c r="H656" i="6"/>
  <c r="F655" i="6"/>
  <c r="F657" i="6" s="1"/>
  <c r="E120" i="7" s="1"/>
  <c r="E639" i="6" s="1"/>
  <c r="H655" i="6"/>
  <c r="J655" i="6"/>
  <c r="K655" i="6"/>
  <c r="F654" i="6"/>
  <c r="H654" i="6"/>
  <c r="J654" i="6"/>
  <c r="K654" i="6"/>
  <c r="J651" i="6"/>
  <c r="G119" i="7" s="1"/>
  <c r="I58" i="6" s="1"/>
  <c r="J58" i="6" s="1"/>
  <c r="F650" i="6"/>
  <c r="F651" i="6" s="1"/>
  <c r="J650" i="6"/>
  <c r="K650" i="6"/>
  <c r="E119" i="7"/>
  <c r="E58" i="6" s="1"/>
  <c r="F646" i="6"/>
  <c r="H646" i="6"/>
  <c r="F645" i="6"/>
  <c r="H645" i="6"/>
  <c r="J645" i="6"/>
  <c r="K645" i="6"/>
  <c r="F644" i="6"/>
  <c r="F647" i="6" s="1"/>
  <c r="H644" i="6"/>
  <c r="J644" i="6"/>
  <c r="K644" i="6"/>
  <c r="F636" i="6"/>
  <c r="H636" i="6"/>
  <c r="F116" i="7" s="1"/>
  <c r="G51" i="6" s="1"/>
  <c r="H51" i="6" s="1"/>
  <c r="F635" i="6"/>
  <c r="H635" i="6"/>
  <c r="F634" i="6"/>
  <c r="H634" i="6"/>
  <c r="J634" i="6"/>
  <c r="K634" i="6"/>
  <c r="F633" i="6"/>
  <c r="H633" i="6"/>
  <c r="I635" i="6" s="1"/>
  <c r="K635" i="6" s="1"/>
  <c r="J633" i="6"/>
  <c r="K633" i="6"/>
  <c r="H629" i="6"/>
  <c r="H630" i="6" s="1"/>
  <c r="F115" i="7" s="1"/>
  <c r="G50" i="6" s="1"/>
  <c r="H50" i="6" s="1"/>
  <c r="J629" i="6"/>
  <c r="J630" i="6" s="1"/>
  <c r="G115" i="7" s="1"/>
  <c r="I50" i="6" s="1"/>
  <c r="J50" i="6" s="1"/>
  <c r="H628" i="6"/>
  <c r="J628" i="6"/>
  <c r="F627" i="6"/>
  <c r="H627" i="6"/>
  <c r="J627" i="6"/>
  <c r="K627" i="6"/>
  <c r="H626" i="6"/>
  <c r="J626" i="6"/>
  <c r="F623" i="6"/>
  <c r="F622" i="6"/>
  <c r="H622" i="6"/>
  <c r="H623" i="6" s="1"/>
  <c r="F114" i="7" s="1"/>
  <c r="J622" i="6"/>
  <c r="F621" i="6"/>
  <c r="H621" i="6"/>
  <c r="J621" i="6"/>
  <c r="K621" i="6"/>
  <c r="F620" i="6"/>
  <c r="H620" i="6"/>
  <c r="J620" i="6"/>
  <c r="J623" i="6" s="1"/>
  <c r="G114" i="7" s="1"/>
  <c r="I196" i="6" s="1"/>
  <c r="J196" i="6" s="1"/>
  <c r="K620" i="6"/>
  <c r="J617" i="6"/>
  <c r="G113" i="7" s="1"/>
  <c r="I21" i="6" s="1"/>
  <c r="J21" i="6" s="1"/>
  <c r="F616" i="6"/>
  <c r="H616" i="6"/>
  <c r="J616" i="6"/>
  <c r="K616" i="6"/>
  <c r="F615" i="6"/>
  <c r="J615" i="6"/>
  <c r="H611" i="6"/>
  <c r="J611" i="6"/>
  <c r="J612" i="6" s="1"/>
  <c r="G112" i="7" s="1"/>
  <c r="I603" i="6" s="1"/>
  <c r="J603" i="6" s="1"/>
  <c r="K611" i="6"/>
  <c r="H610" i="6"/>
  <c r="J610" i="6"/>
  <c r="H609" i="6"/>
  <c r="H612" i="6" s="1"/>
  <c r="F112" i="7" s="1"/>
  <c r="G603" i="6" s="1"/>
  <c r="H603" i="6" s="1"/>
  <c r="J609" i="6"/>
  <c r="F608" i="6"/>
  <c r="H608" i="6"/>
  <c r="K608" i="6"/>
  <c r="H605" i="6"/>
  <c r="F111" i="7" s="1"/>
  <c r="G6" i="6" s="1"/>
  <c r="H6" i="6" s="1"/>
  <c r="F604" i="6"/>
  <c r="F605" i="6" s="1"/>
  <c r="H604" i="6"/>
  <c r="F602" i="6"/>
  <c r="H602" i="6"/>
  <c r="J602" i="6"/>
  <c r="K602" i="6"/>
  <c r="H601" i="6"/>
  <c r="J601" i="6"/>
  <c r="K601" i="6"/>
  <c r="F598" i="6"/>
  <c r="J598" i="6"/>
  <c r="G110" i="7" s="1"/>
  <c r="I296" i="8" s="1"/>
  <c r="F597" i="6"/>
  <c r="H597" i="6"/>
  <c r="H598" i="6" s="1"/>
  <c r="F110" i="7" s="1"/>
  <c r="G296" i="8" s="1"/>
  <c r="H296" i="8" s="1"/>
  <c r="J597" i="6"/>
  <c r="K597" i="6"/>
  <c r="F593" i="6"/>
  <c r="H593" i="6"/>
  <c r="F592" i="6"/>
  <c r="H592" i="6"/>
  <c r="J592" i="6"/>
  <c r="K592" i="6"/>
  <c r="F591" i="6"/>
  <c r="F594" i="6" s="1"/>
  <c r="H591" i="6"/>
  <c r="H594" i="6" s="1"/>
  <c r="F109" i="7" s="1"/>
  <c r="G295" i="8" s="1"/>
  <c r="H295" i="8" s="1"/>
  <c r="J591" i="6"/>
  <c r="K591" i="6"/>
  <c r="F587" i="6"/>
  <c r="H587" i="6"/>
  <c r="H586" i="6"/>
  <c r="I587" i="6" s="1"/>
  <c r="K587" i="6" s="1"/>
  <c r="J586" i="6"/>
  <c r="K586" i="6"/>
  <c r="F585" i="6"/>
  <c r="H585" i="6"/>
  <c r="J585" i="6"/>
  <c r="K585" i="6"/>
  <c r="F578" i="6"/>
  <c r="F577" i="6"/>
  <c r="H577" i="6"/>
  <c r="F576" i="6"/>
  <c r="H576" i="6"/>
  <c r="J576" i="6"/>
  <c r="K576" i="6"/>
  <c r="F575" i="6"/>
  <c r="H575" i="6"/>
  <c r="J575" i="6"/>
  <c r="K575" i="6"/>
  <c r="F571" i="6"/>
  <c r="H571" i="6"/>
  <c r="H570" i="6"/>
  <c r="J570" i="6"/>
  <c r="F569" i="6"/>
  <c r="H569" i="6"/>
  <c r="J569" i="6"/>
  <c r="K569" i="6"/>
  <c r="F565" i="6"/>
  <c r="H565" i="6"/>
  <c r="F564" i="6"/>
  <c r="H564" i="6"/>
  <c r="J564" i="6"/>
  <c r="K564" i="6"/>
  <c r="F563" i="6"/>
  <c r="F566" i="6" s="1"/>
  <c r="H563" i="6"/>
  <c r="J563" i="6"/>
  <c r="K563" i="6"/>
  <c r="F559" i="6"/>
  <c r="H559" i="6"/>
  <c r="H558" i="6"/>
  <c r="J558" i="6"/>
  <c r="F557" i="6"/>
  <c r="H557" i="6"/>
  <c r="H560" i="6" s="1"/>
  <c r="F103" i="7" s="1"/>
  <c r="G289" i="8" s="1"/>
  <c r="J557" i="6"/>
  <c r="K557" i="6"/>
  <c r="F553" i="6"/>
  <c r="H553" i="6"/>
  <c r="F552" i="6"/>
  <c r="H552" i="6"/>
  <c r="J552" i="6"/>
  <c r="K552" i="6"/>
  <c r="F551" i="6"/>
  <c r="F554" i="6" s="1"/>
  <c r="H551" i="6"/>
  <c r="J551" i="6"/>
  <c r="K551" i="6"/>
  <c r="F547" i="6"/>
  <c r="H547" i="6"/>
  <c r="H546" i="6"/>
  <c r="J546" i="6"/>
  <c r="F545" i="6"/>
  <c r="H545" i="6"/>
  <c r="J545" i="6"/>
  <c r="K545" i="6"/>
  <c r="F541" i="6"/>
  <c r="H541" i="6"/>
  <c r="F540" i="6"/>
  <c r="H540" i="6"/>
  <c r="J540" i="6"/>
  <c r="K540" i="6"/>
  <c r="F539" i="6"/>
  <c r="F542" i="6" s="1"/>
  <c r="H539" i="6"/>
  <c r="J539" i="6"/>
  <c r="K539" i="6"/>
  <c r="H535" i="6"/>
  <c r="J535" i="6"/>
  <c r="F534" i="6"/>
  <c r="H534" i="6"/>
  <c r="J534" i="6"/>
  <c r="J536" i="6" s="1"/>
  <c r="G99" i="7" s="1"/>
  <c r="I285" i="8" s="1"/>
  <c r="J285" i="8" s="1"/>
  <c r="K534" i="6"/>
  <c r="F528" i="6"/>
  <c r="H528" i="6"/>
  <c r="J528" i="6"/>
  <c r="K528" i="6"/>
  <c r="F527" i="6"/>
  <c r="H527" i="6"/>
  <c r="J527" i="6"/>
  <c r="K527" i="6"/>
  <c r="H514" i="6"/>
  <c r="H515" i="6" s="1"/>
  <c r="F95" i="7" s="1"/>
  <c r="G281" i="8" s="1"/>
  <c r="J514" i="6"/>
  <c r="F513" i="6"/>
  <c r="H513" i="6"/>
  <c r="J513" i="6"/>
  <c r="J515" i="6" s="1"/>
  <c r="G95" i="7" s="1"/>
  <c r="I281" i="8" s="1"/>
  <c r="K513" i="6"/>
  <c r="F484" i="6"/>
  <c r="H484" i="6"/>
  <c r="F483" i="6"/>
  <c r="H483" i="6"/>
  <c r="J483" i="6"/>
  <c r="K483" i="6"/>
  <c r="F482" i="6"/>
  <c r="H482" i="6"/>
  <c r="J482" i="6"/>
  <c r="K482" i="6"/>
  <c r="F474" i="6"/>
  <c r="H474" i="6"/>
  <c r="H473" i="6"/>
  <c r="J473" i="6"/>
  <c r="F472" i="6"/>
  <c r="J472" i="6"/>
  <c r="F469" i="6"/>
  <c r="F468" i="6"/>
  <c r="H468" i="6"/>
  <c r="J468" i="6"/>
  <c r="K468" i="6"/>
  <c r="F467" i="6"/>
  <c r="H467" i="6"/>
  <c r="H469" i="6" s="1"/>
  <c r="F85" i="7" s="1"/>
  <c r="G271" i="8" s="1"/>
  <c r="H271" i="8" s="1"/>
  <c r="J467" i="6"/>
  <c r="J469" i="6" s="1"/>
  <c r="G85" i="7" s="1"/>
  <c r="I271" i="8" s="1"/>
  <c r="K467" i="6"/>
  <c r="J464" i="6"/>
  <c r="G84" i="7" s="1"/>
  <c r="I270" i="8" s="1"/>
  <c r="J270" i="8" s="1"/>
  <c r="H463" i="6"/>
  <c r="H464" i="6" s="1"/>
  <c r="F84" i="7" s="1"/>
  <c r="G270" i="8" s="1"/>
  <c r="H270" i="8" s="1"/>
  <c r="J463" i="6"/>
  <c r="F462" i="6"/>
  <c r="H462" i="6"/>
  <c r="J462" i="6"/>
  <c r="K462" i="6"/>
  <c r="F458" i="6"/>
  <c r="H458" i="6"/>
  <c r="H459" i="6" s="1"/>
  <c r="F83" i="7" s="1"/>
  <c r="G269" i="8" s="1"/>
  <c r="F457" i="6"/>
  <c r="F459" i="6" s="1"/>
  <c r="H457" i="6"/>
  <c r="J457" i="6"/>
  <c r="K457" i="6"/>
  <c r="F456" i="6"/>
  <c r="H456" i="6"/>
  <c r="I458" i="6" s="1"/>
  <c r="K458" i="6" s="1"/>
  <c r="J456" i="6"/>
  <c r="K456" i="6"/>
  <c r="F452" i="6"/>
  <c r="H452" i="6"/>
  <c r="H451" i="6"/>
  <c r="J451" i="6"/>
  <c r="F450" i="6"/>
  <c r="H450" i="6"/>
  <c r="H453" i="6" s="1"/>
  <c r="F82" i="7" s="1"/>
  <c r="G268" i="8" s="1"/>
  <c r="H268" i="8" s="1"/>
  <c r="J450" i="6"/>
  <c r="K450" i="6"/>
  <c r="F431" i="6"/>
  <c r="F430" i="6"/>
  <c r="H430" i="6"/>
  <c r="F429" i="6"/>
  <c r="H429" i="6"/>
  <c r="J429" i="6"/>
  <c r="K429" i="6"/>
  <c r="F428" i="6"/>
  <c r="H428" i="6"/>
  <c r="J428" i="6"/>
  <c r="K428" i="6"/>
  <c r="F424" i="6"/>
  <c r="H424" i="6"/>
  <c r="H423" i="6"/>
  <c r="J423" i="6"/>
  <c r="F422" i="6"/>
  <c r="H422" i="6"/>
  <c r="J422" i="6"/>
  <c r="K422" i="6"/>
  <c r="F419" i="6"/>
  <c r="F418" i="6"/>
  <c r="H418" i="6"/>
  <c r="H419" i="6" s="1"/>
  <c r="F75" i="7" s="1"/>
  <c r="G261" i="8" s="1"/>
  <c r="H261" i="8" s="1"/>
  <c r="F417" i="6"/>
  <c r="H417" i="6"/>
  <c r="J417" i="6"/>
  <c r="K417" i="6"/>
  <c r="F416" i="6"/>
  <c r="H416" i="6"/>
  <c r="J416" i="6"/>
  <c r="L416" i="6" s="1"/>
  <c r="K416" i="6"/>
  <c r="H412" i="6"/>
  <c r="J412" i="6"/>
  <c r="F411" i="6"/>
  <c r="H411" i="6"/>
  <c r="J411" i="6"/>
  <c r="J413" i="6" s="1"/>
  <c r="G74" i="7" s="1"/>
  <c r="I260" i="8" s="1"/>
  <c r="K411" i="6"/>
  <c r="F363" i="6"/>
  <c r="H363" i="6"/>
  <c r="F362" i="6"/>
  <c r="H362" i="6"/>
  <c r="I363" i="6" s="1"/>
  <c r="K363" i="6" s="1"/>
  <c r="J362" i="6"/>
  <c r="K362" i="6"/>
  <c r="F361" i="6"/>
  <c r="H361" i="6"/>
  <c r="J361" i="6"/>
  <c r="K361" i="6"/>
  <c r="F360" i="6"/>
  <c r="J360" i="6"/>
  <c r="F359" i="6"/>
  <c r="H359" i="6"/>
  <c r="J359" i="6"/>
  <c r="K359" i="6"/>
  <c r="F358" i="6"/>
  <c r="H358" i="6"/>
  <c r="J358" i="6"/>
  <c r="K358" i="6"/>
  <c r="F354" i="6"/>
  <c r="H354" i="6"/>
  <c r="F353" i="6"/>
  <c r="H353" i="6"/>
  <c r="J353" i="6"/>
  <c r="K353" i="6"/>
  <c r="H352" i="6"/>
  <c r="J352" i="6"/>
  <c r="K352" i="6"/>
  <c r="F349" i="6"/>
  <c r="H349" i="6"/>
  <c r="F60" i="7" s="1"/>
  <c r="G246" i="8" s="1"/>
  <c r="H246" i="8" s="1"/>
  <c r="F348" i="6"/>
  <c r="H348" i="6"/>
  <c r="F347" i="6"/>
  <c r="H347" i="6"/>
  <c r="J347" i="6"/>
  <c r="K347" i="6"/>
  <c r="F346" i="6"/>
  <c r="H346" i="6"/>
  <c r="I348" i="6" s="1"/>
  <c r="K348" i="6" s="1"/>
  <c r="J346" i="6"/>
  <c r="K346" i="6"/>
  <c r="F343" i="6"/>
  <c r="F342" i="6"/>
  <c r="H342" i="6"/>
  <c r="F341" i="6"/>
  <c r="H341" i="6"/>
  <c r="J341" i="6"/>
  <c r="K341" i="6"/>
  <c r="F340" i="6"/>
  <c r="H340" i="6"/>
  <c r="J340" i="6"/>
  <c r="K340" i="6"/>
  <c r="F336" i="6"/>
  <c r="H336" i="6"/>
  <c r="J336" i="6"/>
  <c r="K336" i="6"/>
  <c r="F335" i="6"/>
  <c r="H335" i="6"/>
  <c r="J335" i="6"/>
  <c r="K335" i="6"/>
  <c r="F334" i="6"/>
  <c r="F337" i="6" s="1"/>
  <c r="H334" i="6"/>
  <c r="J334" i="6"/>
  <c r="K334" i="6"/>
  <c r="F330" i="6"/>
  <c r="H330" i="6"/>
  <c r="J330" i="6"/>
  <c r="K330" i="6"/>
  <c r="F329" i="6"/>
  <c r="J329" i="6"/>
  <c r="E328" i="6"/>
  <c r="F328" i="6" s="1"/>
  <c r="H328" i="6"/>
  <c r="J328" i="6"/>
  <c r="F327" i="6"/>
  <c r="H327" i="6"/>
  <c r="J327" i="6"/>
  <c r="K327" i="6"/>
  <c r="F323" i="6"/>
  <c r="H323" i="6"/>
  <c r="J323" i="6"/>
  <c r="K323" i="6"/>
  <c r="F322" i="6"/>
  <c r="H322" i="6"/>
  <c r="J322" i="6"/>
  <c r="K322" i="6"/>
  <c r="H321" i="6"/>
  <c r="J321" i="6"/>
  <c r="F320" i="6"/>
  <c r="E321" i="6" s="1"/>
  <c r="F321" i="6" s="1"/>
  <c r="L321" i="6" s="1"/>
  <c r="H320" i="6"/>
  <c r="J320" i="6"/>
  <c r="J324" i="6" s="1"/>
  <c r="G56" i="7" s="1"/>
  <c r="I227" i="8" s="1"/>
  <c r="J227" i="8" s="1"/>
  <c r="K320" i="6"/>
  <c r="H308" i="6"/>
  <c r="F53" i="7" s="1"/>
  <c r="G224" i="8" s="1"/>
  <c r="H224" i="8" s="1"/>
  <c r="J308" i="6"/>
  <c r="G53" i="7" s="1"/>
  <c r="I224" i="8" s="1"/>
  <c r="J224" i="8" s="1"/>
  <c r="F307" i="6"/>
  <c r="F308" i="6" s="1"/>
  <c r="H307" i="6"/>
  <c r="J307" i="6"/>
  <c r="K307" i="6"/>
  <c r="F303" i="6"/>
  <c r="H303" i="6"/>
  <c r="J303" i="6"/>
  <c r="K303" i="6"/>
  <c r="F302" i="6"/>
  <c r="H302" i="6"/>
  <c r="J302" i="6"/>
  <c r="K302" i="6"/>
  <c r="H301" i="6"/>
  <c r="J301" i="6"/>
  <c r="F261" i="6"/>
  <c r="H261" i="6"/>
  <c r="J261" i="6"/>
  <c r="K261" i="6"/>
  <c r="F257" i="6"/>
  <c r="H257" i="6"/>
  <c r="F256" i="6"/>
  <c r="F258" i="6" s="1"/>
  <c r="H256" i="6"/>
  <c r="J256" i="6"/>
  <c r="K256" i="6"/>
  <c r="F255" i="6"/>
  <c r="H255" i="6"/>
  <c r="I257" i="6" s="1"/>
  <c r="K257" i="6" s="1"/>
  <c r="J255" i="6"/>
  <c r="K255" i="6"/>
  <c r="H252" i="6"/>
  <c r="F42" i="7" s="1"/>
  <c r="G185" i="8" s="1"/>
  <c r="F251" i="6"/>
  <c r="F252" i="6" s="1"/>
  <c r="H251" i="6"/>
  <c r="I251" i="6"/>
  <c r="K251" i="6" s="1"/>
  <c r="F250" i="6"/>
  <c r="H250" i="6"/>
  <c r="J250" i="6"/>
  <c r="K250" i="6"/>
  <c r="J246" i="6"/>
  <c r="J247" i="6" s="1"/>
  <c r="G41" i="7" s="1"/>
  <c r="I178" i="8" s="1"/>
  <c r="J178" i="8" s="1"/>
  <c r="J243" i="6"/>
  <c r="G40" i="7" s="1"/>
  <c r="I177" i="8" s="1"/>
  <c r="F242" i="6"/>
  <c r="F243" i="6" s="1"/>
  <c r="H242" i="6"/>
  <c r="H243" i="6" s="1"/>
  <c r="F40" i="7" s="1"/>
  <c r="G177" i="8" s="1"/>
  <c r="H177" i="8" s="1"/>
  <c r="J242" i="6"/>
  <c r="F238" i="6"/>
  <c r="F239" i="6" s="1"/>
  <c r="H238" i="6"/>
  <c r="H239" i="6" s="1"/>
  <c r="F39" i="7" s="1"/>
  <c r="G176" i="8" s="1"/>
  <c r="H176" i="8" s="1"/>
  <c r="J238" i="6"/>
  <c r="J239" i="6" s="1"/>
  <c r="G39" i="7" s="1"/>
  <c r="I176" i="8" s="1"/>
  <c r="J176" i="8" s="1"/>
  <c r="K238" i="6"/>
  <c r="F234" i="6"/>
  <c r="H234" i="6"/>
  <c r="J234" i="6"/>
  <c r="K234" i="6"/>
  <c r="F233" i="6"/>
  <c r="F235" i="6" s="1"/>
  <c r="E38" i="7" s="1"/>
  <c r="E175" i="8" s="1"/>
  <c r="H233" i="6"/>
  <c r="J233" i="6"/>
  <c r="J235" i="6" s="1"/>
  <c r="G38" i="7" s="1"/>
  <c r="I175" i="8" s="1"/>
  <c r="J175" i="8" s="1"/>
  <c r="K233" i="6"/>
  <c r="H229" i="6"/>
  <c r="J228" i="6"/>
  <c r="F224" i="6"/>
  <c r="J224" i="6"/>
  <c r="F223" i="6"/>
  <c r="H223" i="6"/>
  <c r="J223" i="6"/>
  <c r="K223" i="6"/>
  <c r="F222" i="6"/>
  <c r="H222" i="6"/>
  <c r="F221" i="6"/>
  <c r="H221" i="6"/>
  <c r="I222" i="6" s="1"/>
  <c r="K222" i="6" s="1"/>
  <c r="J221" i="6"/>
  <c r="K221" i="6"/>
  <c r="F220" i="6"/>
  <c r="F225" i="6" s="1"/>
  <c r="H220" i="6"/>
  <c r="J220" i="6"/>
  <c r="F216" i="6"/>
  <c r="F217" i="6" s="1"/>
  <c r="H216" i="6"/>
  <c r="H217" i="6" s="1"/>
  <c r="F35" i="7" s="1"/>
  <c r="G155" i="8" s="1"/>
  <c r="H155" i="8" s="1"/>
  <c r="J216" i="6"/>
  <c r="J217" i="6" s="1"/>
  <c r="G35" i="7" s="1"/>
  <c r="I155" i="8" s="1"/>
  <c r="J155" i="8" s="1"/>
  <c r="F213" i="6"/>
  <c r="F212" i="6"/>
  <c r="H212" i="6"/>
  <c r="F211" i="6"/>
  <c r="H211" i="6"/>
  <c r="J211" i="6"/>
  <c r="K211" i="6"/>
  <c r="H208" i="6"/>
  <c r="F33" i="7" s="1"/>
  <c r="G153" i="8" s="1"/>
  <c r="H153" i="8" s="1"/>
  <c r="F207" i="6"/>
  <c r="F208" i="6" s="1"/>
  <c r="H207" i="6"/>
  <c r="F206" i="6"/>
  <c r="H206" i="6"/>
  <c r="I207" i="6" s="1"/>
  <c r="K207" i="6" s="1"/>
  <c r="J206" i="6"/>
  <c r="K206" i="6"/>
  <c r="F203" i="6"/>
  <c r="F202" i="6"/>
  <c r="H202" i="6"/>
  <c r="F201" i="6"/>
  <c r="H201" i="6"/>
  <c r="H203" i="6" s="1"/>
  <c r="F32" i="7" s="1"/>
  <c r="G152" i="8" s="1"/>
  <c r="H152" i="8" s="1"/>
  <c r="J201" i="6"/>
  <c r="F182" i="6"/>
  <c r="H182" i="6"/>
  <c r="J182" i="6"/>
  <c r="K182" i="6"/>
  <c r="F181" i="6"/>
  <c r="H181" i="6"/>
  <c r="J181" i="6"/>
  <c r="K181" i="6"/>
  <c r="H180" i="6"/>
  <c r="J180" i="6"/>
  <c r="H179" i="6"/>
  <c r="J179" i="6"/>
  <c r="F178" i="6"/>
  <c r="H178" i="6"/>
  <c r="J178" i="6"/>
  <c r="K178" i="6"/>
  <c r="F177" i="6"/>
  <c r="H177" i="6"/>
  <c r="J177" i="6"/>
  <c r="K177" i="6"/>
  <c r="F176" i="6"/>
  <c r="H176" i="6"/>
  <c r="J176" i="6"/>
  <c r="K176" i="6"/>
  <c r="F175" i="6"/>
  <c r="H175" i="6"/>
  <c r="J175" i="6"/>
  <c r="K175" i="6"/>
  <c r="F174" i="6"/>
  <c r="H174" i="6"/>
  <c r="J174" i="6"/>
  <c r="K174" i="6"/>
  <c r="F173" i="6"/>
  <c r="H173" i="6"/>
  <c r="J173" i="6"/>
  <c r="K173" i="6"/>
  <c r="H169" i="6"/>
  <c r="J169" i="6"/>
  <c r="H168" i="6"/>
  <c r="J168" i="6"/>
  <c r="F165" i="6"/>
  <c r="H165" i="6"/>
  <c r="J165" i="6"/>
  <c r="K165" i="6"/>
  <c r="F164" i="6"/>
  <c r="H164" i="6"/>
  <c r="J164" i="6"/>
  <c r="K164" i="6"/>
  <c r="F163" i="6"/>
  <c r="H163" i="6"/>
  <c r="J163" i="6"/>
  <c r="K163" i="6"/>
  <c r="H158" i="6"/>
  <c r="J158" i="6"/>
  <c r="H154" i="6"/>
  <c r="J154" i="6"/>
  <c r="F153" i="6"/>
  <c r="H153" i="6"/>
  <c r="F152" i="6"/>
  <c r="H152" i="6"/>
  <c r="J152" i="6"/>
  <c r="K152" i="6"/>
  <c r="F151" i="6"/>
  <c r="H151" i="6"/>
  <c r="J151" i="6"/>
  <c r="K151" i="6"/>
  <c r="F150" i="6"/>
  <c r="H150" i="6"/>
  <c r="J150" i="6"/>
  <c r="K150" i="6"/>
  <c r="H149" i="6"/>
  <c r="J149" i="6"/>
  <c r="F141" i="6"/>
  <c r="H141" i="6"/>
  <c r="J141" i="6"/>
  <c r="K141" i="6"/>
  <c r="F140" i="6"/>
  <c r="H140" i="6"/>
  <c r="J140" i="6"/>
  <c r="K140" i="6"/>
  <c r="H139" i="6"/>
  <c r="J139" i="6"/>
  <c r="F138" i="6"/>
  <c r="H138" i="6"/>
  <c r="H142" i="6" s="1"/>
  <c r="F23" i="7" s="1"/>
  <c r="G127" i="8" s="1"/>
  <c r="H127" i="8" s="1"/>
  <c r="J138" i="6"/>
  <c r="K138" i="6"/>
  <c r="F134" i="6"/>
  <c r="H134" i="6"/>
  <c r="J134" i="6"/>
  <c r="K134" i="6"/>
  <c r="F133" i="6"/>
  <c r="H133" i="6"/>
  <c r="J133" i="6"/>
  <c r="K133" i="6"/>
  <c r="F132" i="6"/>
  <c r="H132" i="6"/>
  <c r="J132" i="6"/>
  <c r="K132" i="6"/>
  <c r="F130" i="6"/>
  <c r="H130" i="6"/>
  <c r="J130" i="6"/>
  <c r="K130" i="6"/>
  <c r="F129" i="6"/>
  <c r="H129" i="6"/>
  <c r="J129" i="6"/>
  <c r="K129" i="6"/>
  <c r="H124" i="6"/>
  <c r="J124" i="6"/>
  <c r="J120" i="6"/>
  <c r="H119" i="6"/>
  <c r="J119" i="6"/>
  <c r="F118" i="6"/>
  <c r="H118" i="6"/>
  <c r="J118" i="6"/>
  <c r="K118" i="6"/>
  <c r="F117" i="6"/>
  <c r="H117" i="6"/>
  <c r="F116" i="6"/>
  <c r="H116" i="6"/>
  <c r="J116" i="6"/>
  <c r="K116" i="6"/>
  <c r="F115" i="6"/>
  <c r="H115" i="6"/>
  <c r="J115" i="6"/>
  <c r="K115" i="6"/>
  <c r="J110" i="6"/>
  <c r="H105" i="6"/>
  <c r="J105" i="6"/>
  <c r="F104" i="6"/>
  <c r="E105" i="6" s="1"/>
  <c r="F105" i="6" s="1"/>
  <c r="L105" i="6" s="1"/>
  <c r="H104" i="6"/>
  <c r="J104" i="6"/>
  <c r="K104" i="6"/>
  <c r="H102" i="6"/>
  <c r="J102" i="6"/>
  <c r="F101" i="6"/>
  <c r="H101" i="6"/>
  <c r="J101" i="6"/>
  <c r="K101" i="6"/>
  <c r="F100" i="6"/>
  <c r="E102" i="6" s="1"/>
  <c r="F102" i="6" s="1"/>
  <c r="L102" i="6" s="1"/>
  <c r="H100" i="6"/>
  <c r="J100" i="6"/>
  <c r="K100" i="6"/>
  <c r="F95" i="6"/>
  <c r="H95" i="6"/>
  <c r="J95" i="6"/>
  <c r="H93" i="6"/>
  <c r="J93" i="6"/>
  <c r="F92" i="6"/>
  <c r="H92" i="6"/>
  <c r="J92" i="6"/>
  <c r="K92" i="6"/>
  <c r="J91" i="6"/>
  <c r="F86" i="6"/>
  <c r="H86" i="6"/>
  <c r="J86" i="6"/>
  <c r="K86" i="6"/>
  <c r="H56" i="6"/>
  <c r="J56" i="6"/>
  <c r="F54" i="6"/>
  <c r="H54" i="6"/>
  <c r="J54" i="6"/>
  <c r="K54" i="6"/>
  <c r="F53" i="6"/>
  <c r="H53" i="6"/>
  <c r="J53" i="6"/>
  <c r="K53" i="6"/>
  <c r="H52" i="6"/>
  <c r="J52" i="6"/>
  <c r="F45" i="6"/>
  <c r="J45" i="6"/>
  <c r="F44" i="6"/>
  <c r="H44" i="6"/>
  <c r="F43" i="6"/>
  <c r="H43" i="6"/>
  <c r="J43" i="6"/>
  <c r="L43" i="6" s="1"/>
  <c r="K43" i="6"/>
  <c r="F42" i="6"/>
  <c r="H42" i="6"/>
  <c r="J42" i="6"/>
  <c r="K42" i="6"/>
  <c r="F38" i="6"/>
  <c r="F39" i="6" s="1"/>
  <c r="H38" i="6"/>
  <c r="J38" i="6"/>
  <c r="J39" i="6" s="1"/>
  <c r="G9" i="7" s="1"/>
  <c r="I30" i="8" s="1"/>
  <c r="K38" i="6"/>
  <c r="J35" i="6"/>
  <c r="G8" i="7" s="1"/>
  <c r="I9" i="8" s="1"/>
  <c r="J9" i="8" s="1"/>
  <c r="F34" i="6"/>
  <c r="F35" i="6" s="1"/>
  <c r="J34" i="6"/>
  <c r="F30" i="6"/>
  <c r="H30" i="6"/>
  <c r="H31" i="6" s="1"/>
  <c r="F7" i="7" s="1"/>
  <c r="G8" i="8" s="1"/>
  <c r="H8" i="8" s="1"/>
  <c r="J30" i="6"/>
  <c r="J31" i="6" s="1"/>
  <c r="G7" i="7" s="1"/>
  <c r="I8" i="8" s="1"/>
  <c r="J8" i="8" s="1"/>
  <c r="K30" i="6"/>
  <c r="F26" i="6"/>
  <c r="H26" i="6"/>
  <c r="J26" i="6"/>
  <c r="K26" i="6"/>
  <c r="F25" i="6"/>
  <c r="H25" i="6"/>
  <c r="H27" i="6" s="1"/>
  <c r="F6" i="7" s="1"/>
  <c r="G7" i="8" s="1"/>
  <c r="H7" i="8" s="1"/>
  <c r="J25" i="6"/>
  <c r="J27" i="6" s="1"/>
  <c r="G6" i="7" s="1"/>
  <c r="I7" i="8" s="1"/>
  <c r="J7" i="8" s="1"/>
  <c r="K25" i="6"/>
  <c r="F20" i="6"/>
  <c r="H20" i="6"/>
  <c r="J20" i="6"/>
  <c r="H19" i="6"/>
  <c r="J19" i="6"/>
  <c r="F18" i="6"/>
  <c r="H18" i="6"/>
  <c r="J18" i="6"/>
  <c r="K18" i="6"/>
  <c r="F17" i="6"/>
  <c r="H17" i="6"/>
  <c r="J17" i="6"/>
  <c r="K17" i="6"/>
  <c r="H16" i="6"/>
  <c r="J16" i="6"/>
  <c r="F15" i="6"/>
  <c r="H15" i="6"/>
  <c r="J15" i="6"/>
  <c r="K15" i="6"/>
  <c r="F14" i="6"/>
  <c r="H14" i="6"/>
  <c r="J14" i="6"/>
  <c r="K14" i="6"/>
  <c r="F13" i="6"/>
  <c r="H13" i="6"/>
  <c r="J13" i="6"/>
  <c r="K13" i="6"/>
  <c r="H12" i="6"/>
  <c r="J12" i="6"/>
  <c r="F11" i="6"/>
  <c r="H11" i="6"/>
  <c r="J11" i="6"/>
  <c r="K11" i="6"/>
  <c r="F8" i="6"/>
  <c r="H8" i="6"/>
  <c r="F4" i="7" s="1"/>
  <c r="G5" i="8" s="1"/>
  <c r="H5" i="8" s="1"/>
  <c r="F7" i="6"/>
  <c r="H7" i="6"/>
  <c r="F5" i="6"/>
  <c r="H5" i="6"/>
  <c r="J5" i="6"/>
  <c r="K5" i="6"/>
  <c r="F342" i="8"/>
  <c r="H342" i="8"/>
  <c r="J342" i="8"/>
  <c r="J363" i="8" s="1"/>
  <c r="I44" i="9" s="1"/>
  <c r="J44" i="9" s="1"/>
  <c r="K342" i="8"/>
  <c r="H341" i="8"/>
  <c r="J341" i="8"/>
  <c r="F319" i="8"/>
  <c r="H319" i="8"/>
  <c r="J319" i="8"/>
  <c r="K319" i="8"/>
  <c r="H318" i="8"/>
  <c r="H317" i="8"/>
  <c r="J317" i="8"/>
  <c r="J296" i="8"/>
  <c r="J293" i="8"/>
  <c r="H289" i="8"/>
  <c r="H281" i="8"/>
  <c r="J281" i="8"/>
  <c r="J271" i="8"/>
  <c r="H269" i="8"/>
  <c r="J260" i="8"/>
  <c r="H259" i="8"/>
  <c r="J259" i="8"/>
  <c r="F222" i="8"/>
  <c r="H222" i="8"/>
  <c r="J222" i="8"/>
  <c r="H221" i="8"/>
  <c r="J221" i="8"/>
  <c r="H185" i="8"/>
  <c r="F184" i="8"/>
  <c r="H184" i="8"/>
  <c r="J184" i="8"/>
  <c r="K184" i="8"/>
  <c r="F183" i="8"/>
  <c r="H183" i="8"/>
  <c r="J183" i="8"/>
  <c r="K183" i="8"/>
  <c r="F182" i="8"/>
  <c r="H182" i="8"/>
  <c r="J182" i="8"/>
  <c r="K182" i="8"/>
  <c r="H181" i="8"/>
  <c r="J181" i="8"/>
  <c r="H180" i="8"/>
  <c r="J180" i="8"/>
  <c r="F179" i="8"/>
  <c r="H179" i="8"/>
  <c r="J179" i="8"/>
  <c r="K179" i="8"/>
  <c r="J177" i="8"/>
  <c r="F173" i="8"/>
  <c r="H173" i="8"/>
  <c r="J173" i="8"/>
  <c r="K173" i="8"/>
  <c r="H126" i="8"/>
  <c r="J126" i="8"/>
  <c r="H125" i="8"/>
  <c r="J125" i="8"/>
  <c r="F101" i="8"/>
  <c r="H101" i="8"/>
  <c r="J101" i="8"/>
  <c r="K101" i="8"/>
  <c r="F60" i="8"/>
  <c r="H60" i="8"/>
  <c r="J60" i="8"/>
  <c r="K60" i="8"/>
  <c r="F59" i="8"/>
  <c r="H59" i="8"/>
  <c r="J59" i="8"/>
  <c r="K59" i="8"/>
  <c r="F58" i="8"/>
  <c r="H58" i="8"/>
  <c r="J58" i="8"/>
  <c r="K58" i="8"/>
  <c r="F56" i="8"/>
  <c r="H56" i="8"/>
  <c r="J56" i="8"/>
  <c r="K56" i="8"/>
  <c r="H53" i="8"/>
  <c r="J53" i="8"/>
  <c r="J30" i="8"/>
  <c r="J29" i="8"/>
  <c r="H819" i="6" l="1"/>
  <c r="F146" i="7" s="1"/>
  <c r="G187" i="6" s="1"/>
  <c r="H187" i="6" s="1"/>
  <c r="H235" i="6"/>
  <c r="F38" i="7" s="1"/>
  <c r="G175" i="8" s="1"/>
  <c r="H175" i="8" s="1"/>
  <c r="H331" i="6"/>
  <c r="F57" i="7" s="1"/>
  <c r="G228" i="8" s="1"/>
  <c r="H228" i="8" s="1"/>
  <c r="I430" i="6"/>
  <c r="K430" i="6" s="1"/>
  <c r="K696" i="6"/>
  <c r="L807" i="6"/>
  <c r="H813" i="6"/>
  <c r="F145" i="7" s="1"/>
  <c r="G166" i="6" s="1"/>
  <c r="H166" i="6" s="1"/>
  <c r="K667" i="6"/>
  <c r="I705" i="6"/>
  <c r="K705" i="6" s="1"/>
  <c r="H1044" i="6"/>
  <c r="F183" i="7" s="1"/>
  <c r="G523" i="6" s="1"/>
  <c r="H523" i="6" s="1"/>
  <c r="H230" i="6"/>
  <c r="F37" i="7" s="1"/>
  <c r="G174" i="8" s="1"/>
  <c r="H174" i="8" s="1"/>
  <c r="I202" i="6"/>
  <c r="K202" i="6" s="1"/>
  <c r="H647" i="6"/>
  <c r="F118" i="7" s="1"/>
  <c r="G57" i="6" s="1"/>
  <c r="H57" i="6" s="1"/>
  <c r="K1043" i="6"/>
  <c r="K224" i="6"/>
  <c r="H337" i="6"/>
  <c r="F58" i="7" s="1"/>
  <c r="G229" i="8" s="1"/>
  <c r="H229" i="8" s="1"/>
  <c r="I354" i="6"/>
  <c r="K354" i="6" s="1"/>
  <c r="I452" i="6"/>
  <c r="K452" i="6" s="1"/>
  <c r="H804" i="6"/>
  <c r="F144" i="7" s="1"/>
  <c r="G159" i="6" s="1"/>
  <c r="H159" i="6" s="1"/>
  <c r="K808" i="6"/>
  <c r="K45" i="6"/>
  <c r="K615" i="6"/>
  <c r="H870" i="6"/>
  <c r="F155" i="7" s="1"/>
  <c r="G861" i="6" s="1"/>
  <c r="H861" i="6" s="1"/>
  <c r="K329" i="6"/>
  <c r="I418" i="6"/>
  <c r="K418" i="6" s="1"/>
  <c r="K360" i="6"/>
  <c r="H431" i="6"/>
  <c r="F77" i="7" s="1"/>
  <c r="G263" i="8" s="1"/>
  <c r="H263" i="8" s="1"/>
  <c r="L777" i="6"/>
  <c r="I117" i="6"/>
  <c r="K117" i="6" s="1"/>
  <c r="H225" i="6"/>
  <c r="F36" i="7" s="1"/>
  <c r="G156" i="8" s="1"/>
  <c r="H156" i="8" s="1"/>
  <c r="H848" i="6"/>
  <c r="F151" i="7" s="1"/>
  <c r="G281" i="6" s="1"/>
  <c r="H281" i="6" s="1"/>
  <c r="E869" i="6"/>
  <c r="F869" i="6" s="1"/>
  <c r="L869" i="6" s="1"/>
  <c r="K1058" i="6"/>
  <c r="K34" i="6"/>
  <c r="H355" i="6"/>
  <c r="F61" i="7" s="1"/>
  <c r="G247" i="8" s="1"/>
  <c r="H247" i="8" s="1"/>
  <c r="H536" i="6"/>
  <c r="F99" i="7" s="1"/>
  <c r="G285" i="8" s="1"/>
  <c r="H285" i="8" s="1"/>
  <c r="I818" i="6"/>
  <c r="K818" i="6" s="1"/>
  <c r="H894" i="6"/>
  <c r="F159" i="7" s="1"/>
  <c r="G885" i="6" s="1"/>
  <c r="H885" i="6" s="1"/>
  <c r="H967" i="6"/>
  <c r="F170" i="7" s="1"/>
  <c r="H258" i="6"/>
  <c r="F43" i="7" s="1"/>
  <c r="G186" i="8" s="1"/>
  <c r="H186" i="8" s="1"/>
  <c r="L450" i="6"/>
  <c r="H753" i="6"/>
  <c r="F136" i="7" s="1"/>
  <c r="H1000" i="6"/>
  <c r="F175" i="7" s="1"/>
  <c r="K796" i="6"/>
  <c r="F125" i="8"/>
  <c r="K125" i="8"/>
  <c r="F181" i="8"/>
  <c r="K181" i="8"/>
  <c r="F12" i="6"/>
  <c r="K12" i="6"/>
  <c r="F29" i="8"/>
  <c r="K29" i="8"/>
  <c r="F158" i="6"/>
  <c r="K158" i="6"/>
  <c r="K16" i="6"/>
  <c r="F16" i="6"/>
  <c r="L16" i="6" s="1"/>
  <c r="F110" i="6"/>
  <c r="K110" i="6"/>
  <c r="K179" i="6"/>
  <c r="F179" i="6"/>
  <c r="K119" i="6"/>
  <c r="F119" i="6"/>
  <c r="K56" i="6"/>
  <c r="F56" i="6"/>
  <c r="K91" i="6"/>
  <c r="E673" i="6"/>
  <c r="E772" i="6"/>
  <c r="E956" i="6"/>
  <c r="F956" i="6" s="1"/>
  <c r="L956" i="6" s="1"/>
  <c r="F126" i="8"/>
  <c r="E1052" i="6"/>
  <c r="L91" i="6"/>
  <c r="L101" i="8"/>
  <c r="K120" i="6"/>
  <c r="E168" i="6"/>
  <c r="L663" i="6"/>
  <c r="E948" i="6"/>
  <c r="E972" i="6"/>
  <c r="K972" i="6" s="1"/>
  <c r="K52" i="6"/>
  <c r="K53" i="8"/>
  <c r="K246" i="6"/>
  <c r="K902" i="6"/>
  <c r="E964" i="6"/>
  <c r="L125" i="8"/>
  <c r="E228" i="6"/>
  <c r="E743" i="6"/>
  <c r="F743" i="6" s="1"/>
  <c r="E744" i="6" s="1"/>
  <c r="F744" i="6" s="1"/>
  <c r="L744" i="6" s="1"/>
  <c r="E697" i="6"/>
  <c r="E924" i="6"/>
  <c r="K975" i="6"/>
  <c r="I959" i="6"/>
  <c r="J959" i="6" s="1"/>
  <c r="J960" i="6"/>
  <c r="G169" i="7" s="1"/>
  <c r="I941" i="6" s="1"/>
  <c r="J941" i="6" s="1"/>
  <c r="J942" i="6" s="1"/>
  <c r="G167" i="7" s="1"/>
  <c r="I312" i="6" s="1"/>
  <c r="J312" i="6" s="1"/>
  <c r="J313" i="6" s="1"/>
  <c r="G54" i="7" s="1"/>
  <c r="I225" i="8" s="1"/>
  <c r="J225" i="8" s="1"/>
  <c r="H135" i="6"/>
  <c r="F22" i="7" s="1"/>
  <c r="G104" i="8" s="1"/>
  <c r="H104" i="8" s="1"/>
  <c r="J135" i="6"/>
  <c r="G22" i="7" s="1"/>
  <c r="I104" i="8" s="1"/>
  <c r="J104" i="8" s="1"/>
  <c r="K846" i="6"/>
  <c r="F846" i="6"/>
  <c r="F149" i="6"/>
  <c r="K149" i="6"/>
  <c r="F131" i="6"/>
  <c r="F135" i="6" s="1"/>
  <c r="K131" i="6"/>
  <c r="L53" i="8"/>
  <c r="K175" i="8"/>
  <c r="H324" i="6"/>
  <c r="F56" i="7" s="1"/>
  <c r="G227" i="8" s="1"/>
  <c r="H227" i="8" s="1"/>
  <c r="H364" i="6"/>
  <c r="F62" i="7" s="1"/>
  <c r="G248" i="8" s="1"/>
  <c r="H248" i="8" s="1"/>
  <c r="H548" i="6"/>
  <c r="F101" i="7" s="1"/>
  <c r="G287" i="8" s="1"/>
  <c r="H287" i="8" s="1"/>
  <c r="I547" i="6"/>
  <c r="K547" i="6" s="1"/>
  <c r="E93" i="6"/>
  <c r="F93" i="6" s="1"/>
  <c r="L93" i="6" s="1"/>
  <c r="F121" i="6"/>
  <c r="F548" i="6"/>
  <c r="I571" i="6"/>
  <c r="K571" i="6" s="1"/>
  <c r="H572" i="6"/>
  <c r="F105" i="7" s="1"/>
  <c r="G291" i="8" s="1"/>
  <c r="H291" i="8" s="1"/>
  <c r="L38" i="6"/>
  <c r="H39" i="6"/>
  <c r="F9" i="7" s="1"/>
  <c r="G30" i="8" s="1"/>
  <c r="H30" i="8" s="1"/>
  <c r="F318" i="8"/>
  <c r="K318" i="8"/>
  <c r="F423" i="6"/>
  <c r="F425" i="6" s="1"/>
  <c r="K423" i="6"/>
  <c r="F451" i="6"/>
  <c r="F453" i="6" s="1"/>
  <c r="E82" i="7" s="1"/>
  <c r="E268" i="8" s="1"/>
  <c r="K451" i="6"/>
  <c r="F558" i="6"/>
  <c r="K558" i="6"/>
  <c r="H542" i="6"/>
  <c r="F100" i="7" s="1"/>
  <c r="G286" i="8" s="1"/>
  <c r="H286" i="8" s="1"/>
  <c r="I541" i="6"/>
  <c r="K541" i="6" s="1"/>
  <c r="K546" i="6"/>
  <c r="K180" i="8"/>
  <c r="F331" i="6"/>
  <c r="H566" i="6"/>
  <c r="F104" i="7" s="1"/>
  <c r="G290" i="8" s="1"/>
  <c r="H290" i="8" s="1"/>
  <c r="I565" i="6"/>
  <c r="K565" i="6" s="1"/>
  <c r="J22" i="6"/>
  <c r="G5" i="7" s="1"/>
  <c r="I6" i="8" s="1"/>
  <c r="J6" i="8" s="1"/>
  <c r="J1047" i="6"/>
  <c r="J1048" i="6" s="1"/>
  <c r="G184" i="7" s="1"/>
  <c r="I529" i="6" s="1"/>
  <c r="J529" i="6" s="1"/>
  <c r="K1047" i="6"/>
  <c r="K767" i="6"/>
  <c r="F767" i="6"/>
  <c r="L767" i="6" s="1"/>
  <c r="K317" i="8"/>
  <c r="F317" i="8"/>
  <c r="F339" i="8" s="1"/>
  <c r="E40" i="9" s="1"/>
  <c r="F40" i="9" s="1"/>
  <c r="K535" i="6"/>
  <c r="F535" i="6"/>
  <c r="F536" i="6" s="1"/>
  <c r="J1051" i="6"/>
  <c r="J1055" i="6" s="1"/>
  <c r="G185" i="7" s="1"/>
  <c r="I530" i="6" s="1"/>
  <c r="J530" i="6" s="1"/>
  <c r="K1051" i="6"/>
  <c r="F124" i="6"/>
  <c r="L124" i="6" s="1"/>
  <c r="K124" i="6"/>
  <c r="F180" i="6"/>
  <c r="L180" i="6" s="1"/>
  <c r="K180" i="6"/>
  <c r="K845" i="6"/>
  <c r="F845" i="6"/>
  <c r="L845" i="6" s="1"/>
  <c r="F175" i="8"/>
  <c r="L179" i="6"/>
  <c r="J337" i="6"/>
  <c r="G58" i="7" s="1"/>
  <c r="I229" i="8" s="1"/>
  <c r="J229" i="8" s="1"/>
  <c r="E959" i="6"/>
  <c r="E950" i="6"/>
  <c r="E812" i="6"/>
  <c r="F570" i="6"/>
  <c r="K570" i="6"/>
  <c r="F183" i="6"/>
  <c r="H343" i="6"/>
  <c r="F59" i="7" s="1"/>
  <c r="G245" i="8" s="1"/>
  <c r="H245" i="8" s="1"/>
  <c r="I342" i="6"/>
  <c r="K342" i="6" s="1"/>
  <c r="L328" i="6"/>
  <c r="F515" i="6"/>
  <c r="L42" i="6"/>
  <c r="I44" i="6"/>
  <c r="K44" i="6" s="1"/>
  <c r="J142" i="6"/>
  <c r="G23" i="7" s="1"/>
  <c r="I127" i="8" s="1"/>
  <c r="J127" i="8" s="1"/>
  <c r="F412" i="6"/>
  <c r="F413" i="6" s="1"/>
  <c r="E74" i="7" s="1"/>
  <c r="E260" i="8" s="1"/>
  <c r="H485" i="6"/>
  <c r="F88" i="7" s="1"/>
  <c r="G274" i="8" s="1"/>
  <c r="H274" i="8" s="1"/>
  <c r="I484" i="6"/>
  <c r="K484" i="6" s="1"/>
  <c r="K514" i="6"/>
  <c r="H213" i="6"/>
  <c r="F34" i="7" s="1"/>
  <c r="G154" i="8" s="1"/>
  <c r="H154" i="8" s="1"/>
  <c r="I212" i="6"/>
  <c r="K212" i="6" s="1"/>
  <c r="F473" i="6"/>
  <c r="K473" i="6"/>
  <c r="H988" i="6"/>
  <c r="F173" i="7" s="1"/>
  <c r="G379" i="6" s="1"/>
  <c r="H379" i="6" s="1"/>
  <c r="H380" i="6" s="1"/>
  <c r="F66" i="7" s="1"/>
  <c r="G252" i="8" s="1"/>
  <c r="H252" i="8" s="1"/>
  <c r="I987" i="6"/>
  <c r="K987" i="6" s="1"/>
  <c r="F19" i="6"/>
  <c r="E139" i="6"/>
  <c r="F139" i="6" s="1"/>
  <c r="L139" i="6" s="1"/>
  <c r="F142" i="6"/>
  <c r="L142" i="6" s="1"/>
  <c r="F364" i="6"/>
  <c r="F463" i="6"/>
  <c r="F464" i="6" s="1"/>
  <c r="H554" i="6"/>
  <c r="F102" i="7" s="1"/>
  <c r="G288" i="8" s="1"/>
  <c r="H288" i="8" s="1"/>
  <c r="I553" i="6"/>
  <c r="K553" i="6" s="1"/>
  <c r="I577" i="6"/>
  <c r="K577" i="6" s="1"/>
  <c r="H578" i="6"/>
  <c r="F106" i="7" s="1"/>
  <c r="G292" i="8" s="1"/>
  <c r="H292" i="8" s="1"/>
  <c r="F588" i="6"/>
  <c r="F791" i="6"/>
  <c r="K791" i="6"/>
  <c r="K948" i="6"/>
  <c r="F948" i="6"/>
  <c r="L948" i="6" s="1"/>
  <c r="F1042" i="6"/>
  <c r="F1044" i="6" s="1"/>
  <c r="E183" i="7" s="1"/>
  <c r="E523" i="6" s="1"/>
  <c r="K523" i="6" s="1"/>
  <c r="K1042" i="6"/>
  <c r="H160" i="6"/>
  <c r="F26" i="7" s="1"/>
  <c r="G130" i="8" s="1"/>
  <c r="H130" i="8" s="1"/>
  <c r="H1017" i="6"/>
  <c r="F178" i="7" s="1"/>
  <c r="G434" i="6" s="1"/>
  <c r="H434" i="6" s="1"/>
  <c r="H435" i="6" s="1"/>
  <c r="F78" i="7" s="1"/>
  <c r="G264" i="8" s="1"/>
  <c r="H264" i="8" s="1"/>
  <c r="I1016" i="6"/>
  <c r="K1016" i="6" s="1"/>
  <c r="J1033" i="6"/>
  <c r="J1034" i="6" s="1"/>
  <c r="G181" i="7" s="1"/>
  <c r="I1028" i="6" s="1"/>
  <c r="J1028" i="6" s="1"/>
  <c r="J1030" i="6" s="1"/>
  <c r="G180" i="7" s="1"/>
  <c r="I488" i="6" s="1"/>
  <c r="J488" i="6" s="1"/>
  <c r="J489" i="6" s="1"/>
  <c r="G89" i="7" s="1"/>
  <c r="I275" i="8" s="1"/>
  <c r="J275" i="8" s="1"/>
  <c r="K1033" i="6"/>
  <c r="F768" i="6"/>
  <c r="L768" i="6" s="1"/>
  <c r="K768" i="6"/>
  <c r="F1004" i="6"/>
  <c r="K1004" i="6"/>
  <c r="F1015" i="6"/>
  <c r="F1017" i="6" s="1"/>
  <c r="E178" i="7" s="1"/>
  <c r="K1015" i="6"/>
  <c r="F847" i="6"/>
  <c r="K847" i="6"/>
  <c r="F844" i="6"/>
  <c r="K844" i="6"/>
  <c r="H121" i="6"/>
  <c r="F20" i="7" s="1"/>
  <c r="G102" i="8" s="1"/>
  <c r="H102" i="8" s="1"/>
  <c r="F485" i="6"/>
  <c r="L570" i="6"/>
  <c r="H88" i="6"/>
  <c r="F16" i="7" s="1"/>
  <c r="G77" i="8" s="1"/>
  <c r="H77" i="8" s="1"/>
  <c r="F722" i="6"/>
  <c r="E131" i="7" s="1"/>
  <c r="K743" i="6"/>
  <c r="F720" i="6"/>
  <c r="K720" i="6"/>
  <c r="F933" i="6"/>
  <c r="K933" i="6"/>
  <c r="H339" i="8"/>
  <c r="G40" i="9" s="1"/>
  <c r="H40" i="9" s="1"/>
  <c r="F27" i="6"/>
  <c r="L335" i="6"/>
  <c r="L456" i="6"/>
  <c r="L667" i="6"/>
  <c r="H739" i="6"/>
  <c r="F134" i="7" s="1"/>
  <c r="G125" i="6" s="1"/>
  <c r="H125" i="6" s="1"/>
  <c r="H126" i="6" s="1"/>
  <c r="F21" i="7" s="1"/>
  <c r="G103" i="8" s="1"/>
  <c r="H103" i="8" s="1"/>
  <c r="I738" i="6"/>
  <c r="K738" i="6" s="1"/>
  <c r="K923" i="6"/>
  <c r="H960" i="6"/>
  <c r="F169" i="7" s="1"/>
  <c r="G941" i="6" s="1"/>
  <c r="H941" i="6" s="1"/>
  <c r="H942" i="6" s="1"/>
  <c r="F167" i="7" s="1"/>
  <c r="G312" i="6" s="1"/>
  <c r="H312" i="6" s="1"/>
  <c r="F972" i="6"/>
  <c r="F626" i="6"/>
  <c r="E628" i="6" s="1"/>
  <c r="F628" i="6" s="1"/>
  <c r="K626" i="6"/>
  <c r="F790" i="6"/>
  <c r="K790" i="6"/>
  <c r="F964" i="6"/>
  <c r="E965" i="6" s="1"/>
  <c r="F965" i="6" s="1"/>
  <c r="L965" i="6" s="1"/>
  <c r="K964" i="6"/>
  <c r="F746" i="6"/>
  <c r="L746" i="6" s="1"/>
  <c r="L184" i="8"/>
  <c r="E154" i="6"/>
  <c r="K154" i="6" s="1"/>
  <c r="J331" i="6"/>
  <c r="G57" i="7" s="1"/>
  <c r="I228" i="8" s="1"/>
  <c r="J228" i="8" s="1"/>
  <c r="L615" i="6"/>
  <c r="H617" i="6"/>
  <c r="F113" i="7" s="1"/>
  <c r="G21" i="6" s="1"/>
  <c r="H21" i="6" s="1"/>
  <c r="H664" i="6"/>
  <c r="F121" i="7" s="1"/>
  <c r="G640" i="6" s="1"/>
  <c r="H640" i="6" s="1"/>
  <c r="K980" i="6"/>
  <c r="H1006" i="6"/>
  <c r="F176" i="7" s="1"/>
  <c r="G403" i="6" s="1"/>
  <c r="H403" i="6" s="1"/>
  <c r="H404" i="6" s="1"/>
  <c r="F72" i="7" s="1"/>
  <c r="G258" i="8" s="1"/>
  <c r="H258" i="8" s="1"/>
  <c r="J963" i="6"/>
  <c r="J967" i="6" s="1"/>
  <c r="G170" i="7" s="1"/>
  <c r="K963" i="6"/>
  <c r="F686" i="6"/>
  <c r="F687" i="6" s="1"/>
  <c r="E125" i="7" s="1"/>
  <c r="E676" i="6" s="1"/>
  <c r="K686" i="6"/>
  <c r="F924" i="6"/>
  <c r="E925" i="6" s="1"/>
  <c r="F925" i="6" s="1"/>
  <c r="L925" i="6" s="1"/>
  <c r="K924" i="6"/>
  <c r="H363" i="8"/>
  <c r="G44" i="9" s="1"/>
  <c r="H44" i="9" s="1"/>
  <c r="L118" i="6"/>
  <c r="L134" i="6"/>
  <c r="H413" i="6"/>
  <c r="F74" i="7" s="1"/>
  <c r="G260" i="8" s="1"/>
  <c r="H260" i="8" s="1"/>
  <c r="H588" i="6"/>
  <c r="F108" i="7" s="1"/>
  <c r="G294" i="8" s="1"/>
  <c r="H294" i="8" s="1"/>
  <c r="F617" i="6"/>
  <c r="J88" i="6"/>
  <c r="G16" i="7" s="1"/>
  <c r="I77" i="8" s="1"/>
  <c r="J77" i="8" s="1"/>
  <c r="G919" i="6"/>
  <c r="K919" i="6" s="1"/>
  <c r="F927" i="6"/>
  <c r="L927" i="6" s="1"/>
  <c r="H1023" i="6"/>
  <c r="F179" i="7" s="1"/>
  <c r="G438" i="6" s="1"/>
  <c r="H438" i="6" s="1"/>
  <c r="H439" i="6" s="1"/>
  <c r="F79" i="7" s="1"/>
  <c r="G265" i="8" s="1"/>
  <c r="H265" i="8" s="1"/>
  <c r="I1022" i="6"/>
  <c r="K1022" i="6" s="1"/>
  <c r="K1027" i="6"/>
  <c r="K945" i="6"/>
  <c r="F945" i="6"/>
  <c r="F780" i="6"/>
  <c r="L780" i="6" s="1"/>
  <c r="K780" i="6"/>
  <c r="K674" i="6"/>
  <c r="H783" i="6"/>
  <c r="F140" i="7" s="1"/>
  <c r="G769" i="6" s="1"/>
  <c r="H769" i="6" s="1"/>
  <c r="I803" i="6"/>
  <c r="K803" i="6" s="1"/>
  <c r="K831" i="6"/>
  <c r="J756" i="6"/>
  <c r="J760" i="6" s="1"/>
  <c r="G137" i="7" s="1"/>
  <c r="K756" i="6"/>
  <c r="F971" i="6"/>
  <c r="K971" i="6"/>
  <c r="F661" i="6"/>
  <c r="L661" i="6" s="1"/>
  <c r="K661" i="6"/>
  <c r="J304" i="6"/>
  <c r="G52" i="7" s="1"/>
  <c r="I223" i="8" s="1"/>
  <c r="J223" i="8" s="1"/>
  <c r="L513" i="6"/>
  <c r="H112" i="6"/>
  <c r="F19" i="7" s="1"/>
  <c r="G80" i="8" s="1"/>
  <c r="H80" i="8" s="1"/>
  <c r="E751" i="6"/>
  <c r="F751" i="6" s="1"/>
  <c r="L751" i="6" s="1"/>
  <c r="E905" i="6"/>
  <c r="F905" i="6" s="1"/>
  <c r="K931" i="6"/>
  <c r="F931" i="6"/>
  <c r="E932" i="6" s="1"/>
  <c r="F932" i="6" s="1"/>
  <c r="L932" i="6" s="1"/>
  <c r="F970" i="6"/>
  <c r="L970" i="6" s="1"/>
  <c r="K970" i="6"/>
  <c r="J183" i="6"/>
  <c r="G28" i="7" s="1"/>
  <c r="I132" i="8" s="1"/>
  <c r="J132" i="8" s="1"/>
  <c r="L256" i="6"/>
  <c r="L59" i="8"/>
  <c r="H183" i="6"/>
  <c r="F28" i="7" s="1"/>
  <c r="G132" i="8" s="1"/>
  <c r="H132" i="8" s="1"/>
  <c r="H304" i="6"/>
  <c r="F52" i="7" s="1"/>
  <c r="G223" i="8" s="1"/>
  <c r="H223" i="8" s="1"/>
  <c r="I662" i="6"/>
  <c r="K662" i="6" s="1"/>
  <c r="J263" i="6"/>
  <c r="G44" i="7" s="1"/>
  <c r="I187" i="8" s="1"/>
  <c r="J187" i="8" s="1"/>
  <c r="J749" i="6"/>
  <c r="K749" i="6"/>
  <c r="F770" i="6"/>
  <c r="K770" i="6"/>
  <c r="F973" i="6"/>
  <c r="K973" i="6"/>
  <c r="K877" i="6"/>
  <c r="F877" i="6"/>
  <c r="H728" i="6"/>
  <c r="F132" i="7" s="1"/>
  <c r="G442" i="6" s="1"/>
  <c r="H442" i="6" s="1"/>
  <c r="H443" i="6" s="1"/>
  <c r="F80" i="7" s="1"/>
  <c r="G266" i="8" s="1"/>
  <c r="H266" i="8" s="1"/>
  <c r="I727" i="6"/>
  <c r="K727" i="6" s="1"/>
  <c r="E853" i="6"/>
  <c r="F853" i="6" s="1"/>
  <c r="F947" i="6"/>
  <c r="L947" i="6" s="1"/>
  <c r="K947" i="6"/>
  <c r="K763" i="6"/>
  <c r="K857" i="6"/>
  <c r="F857" i="6"/>
  <c r="F858" i="6" s="1"/>
  <c r="K1052" i="6"/>
  <c r="F1052" i="6"/>
  <c r="E1053" i="6" s="1"/>
  <c r="F1053" i="6" s="1"/>
  <c r="L1053" i="6" s="1"/>
  <c r="K1063" i="6"/>
  <c r="F1063" i="6"/>
  <c r="J927" i="6"/>
  <c r="G164" i="7" s="1"/>
  <c r="F1000" i="6"/>
  <c r="E175" i="7" s="1"/>
  <c r="E391" i="6" s="1"/>
  <c r="L1026" i="6"/>
  <c r="H1067" i="6"/>
  <c r="F187" i="7" s="1"/>
  <c r="L660" i="6"/>
  <c r="L795" i="6"/>
  <c r="H263" i="6"/>
  <c r="F44" i="7" s="1"/>
  <c r="G187" i="8" s="1"/>
  <c r="H187" i="8" s="1"/>
  <c r="H195" i="8" s="1"/>
  <c r="G36" i="9" s="1"/>
  <c r="H36" i="9" s="1"/>
  <c r="J854" i="6"/>
  <c r="G152" i="7" s="1"/>
  <c r="I282" i="6" s="1"/>
  <c r="J282" i="6" s="1"/>
  <c r="H882" i="6"/>
  <c r="F157" i="7" s="1"/>
  <c r="G873" i="6" s="1"/>
  <c r="H873" i="6" s="1"/>
  <c r="H874" i="6" s="1"/>
  <c r="F156" i="7" s="1"/>
  <c r="J907" i="6"/>
  <c r="G161" i="7" s="1"/>
  <c r="I897" i="6" s="1"/>
  <c r="J897" i="6" s="1"/>
  <c r="J899" i="6" s="1"/>
  <c r="G160" i="7" s="1"/>
  <c r="I297" i="6" s="1"/>
  <c r="J297" i="6" s="1"/>
  <c r="H927" i="6"/>
  <c r="F164" i="7" s="1"/>
  <c r="J976" i="6"/>
  <c r="G171" i="7" s="1"/>
  <c r="I316" i="6" s="1"/>
  <c r="J316" i="6" s="1"/>
  <c r="J317" i="6" s="1"/>
  <c r="G55" i="7" s="1"/>
  <c r="I226" i="8" s="1"/>
  <c r="J226" i="8" s="1"/>
  <c r="E169" i="6"/>
  <c r="E229" i="6"/>
  <c r="E832" i="6"/>
  <c r="E866" i="6"/>
  <c r="E957" i="6"/>
  <c r="E1064" i="6"/>
  <c r="H683" i="6"/>
  <c r="F124" i="7" s="1"/>
  <c r="G675" i="6" s="1"/>
  <c r="H675" i="6" s="1"/>
  <c r="I721" i="6"/>
  <c r="K721" i="6" s="1"/>
  <c r="E782" i="6"/>
  <c r="F782" i="6" s="1"/>
  <c r="L802" i="6"/>
  <c r="L1010" i="6"/>
  <c r="G950" i="6"/>
  <c r="H950" i="6" s="1"/>
  <c r="F475" i="6"/>
  <c r="E86" i="7" s="1"/>
  <c r="E272" i="8" s="1"/>
  <c r="H657" i="6"/>
  <c r="F120" i="7" s="1"/>
  <c r="G639" i="6" s="1"/>
  <c r="H639" i="6" s="1"/>
  <c r="H641" i="6" s="1"/>
  <c r="F117" i="7" s="1"/>
  <c r="G55" i="6" s="1"/>
  <c r="H55" i="6" s="1"/>
  <c r="L831" i="6"/>
  <c r="I981" i="6"/>
  <c r="K981" i="6" s="1"/>
  <c r="I993" i="6"/>
  <c r="K993" i="6" s="1"/>
  <c r="I1005" i="6"/>
  <c r="K1005" i="6" s="1"/>
  <c r="J1039" i="6"/>
  <c r="G182" i="7" s="1"/>
  <c r="I229" i="6"/>
  <c r="J229" i="6" s="1"/>
  <c r="J230" i="6" s="1"/>
  <c r="G37" i="7" s="1"/>
  <c r="I174" i="8" s="1"/>
  <c r="J174" i="8" s="1"/>
  <c r="I781" i="6"/>
  <c r="J781" i="6" s="1"/>
  <c r="J783" i="6" s="1"/>
  <c r="G140" i="7" s="1"/>
  <c r="J920" i="6"/>
  <c r="G163" i="7" s="1"/>
  <c r="I910" i="6" s="1"/>
  <c r="J910" i="6" s="1"/>
  <c r="J911" i="6" s="1"/>
  <c r="G162" i="7" s="1"/>
  <c r="I898" i="6" s="1"/>
  <c r="J898" i="6" s="1"/>
  <c r="E757" i="6"/>
  <c r="E946" i="6"/>
  <c r="E954" i="6"/>
  <c r="E341" i="8"/>
  <c r="J848" i="6"/>
  <c r="G151" i="7" s="1"/>
  <c r="I281" i="6" s="1"/>
  <c r="J281" i="6" s="1"/>
  <c r="J283" i="6" s="1"/>
  <c r="G48" i="7" s="1"/>
  <c r="I200" i="8" s="1"/>
  <c r="J200" i="8" s="1"/>
  <c r="E609" i="6"/>
  <c r="E827" i="6"/>
  <c r="E955" i="6"/>
  <c r="J753" i="6"/>
  <c r="G136" i="7" s="1"/>
  <c r="E881" i="6"/>
  <c r="F881" i="6" s="1"/>
  <c r="L881" i="6" s="1"/>
  <c r="L1003" i="6"/>
  <c r="F1055" i="6"/>
  <c r="L1055" i="6" s="1"/>
  <c r="I424" i="6"/>
  <c r="K424" i="6" s="1"/>
  <c r="F560" i="6"/>
  <c r="F572" i="6"/>
  <c r="H833" i="6"/>
  <c r="F149" i="7" s="1"/>
  <c r="G276" i="6" s="1"/>
  <c r="H276" i="6" s="1"/>
  <c r="L42" i="9"/>
  <c r="K301" i="6"/>
  <c r="F301" i="6"/>
  <c r="F304" i="6" s="1"/>
  <c r="L129" i="6"/>
  <c r="L342" i="8"/>
  <c r="L319" i="8"/>
  <c r="L318" i="8"/>
  <c r="K40" i="9"/>
  <c r="L222" i="8"/>
  <c r="K221" i="8"/>
  <c r="F221" i="8"/>
  <c r="L183" i="8"/>
  <c r="L182" i="8"/>
  <c r="L181" i="8"/>
  <c r="L180" i="8"/>
  <c r="L179" i="8"/>
  <c r="L173" i="8"/>
  <c r="L126" i="8"/>
  <c r="L60" i="8"/>
  <c r="L58" i="8"/>
  <c r="L56" i="8"/>
  <c r="L29" i="8"/>
  <c r="L1066" i="6"/>
  <c r="L1063" i="6"/>
  <c r="L1059" i="6"/>
  <c r="L1058" i="6"/>
  <c r="L1060" i="6"/>
  <c r="K581" i="6"/>
  <c r="F581" i="6"/>
  <c r="F582" i="6" s="1"/>
  <c r="E107" i="7" s="1"/>
  <c r="H186" i="7"/>
  <c r="L1054" i="6"/>
  <c r="L1051" i="6"/>
  <c r="J531" i="6"/>
  <c r="G98" i="7" s="1"/>
  <c r="I284" i="8" s="1"/>
  <c r="J284" i="8" s="1"/>
  <c r="H531" i="6"/>
  <c r="F98" i="7" s="1"/>
  <c r="G284" i="8" s="1"/>
  <c r="H284" i="8" s="1"/>
  <c r="L1048" i="6"/>
  <c r="E184" i="7"/>
  <c r="L1047" i="6"/>
  <c r="L1043" i="6"/>
  <c r="L1042" i="6"/>
  <c r="L1038" i="6"/>
  <c r="I509" i="6"/>
  <c r="J509" i="6" s="1"/>
  <c r="J510" i="6" s="1"/>
  <c r="G94" i="7" s="1"/>
  <c r="I280" i="8" s="1"/>
  <c r="J280" i="8" s="1"/>
  <c r="I505" i="6"/>
  <c r="J505" i="6" s="1"/>
  <c r="L1037" i="6"/>
  <c r="G509" i="6"/>
  <c r="H509" i="6" s="1"/>
  <c r="H510" i="6" s="1"/>
  <c r="F94" i="7" s="1"/>
  <c r="G280" i="8" s="1"/>
  <c r="H280" i="8" s="1"/>
  <c r="G505" i="6"/>
  <c r="H505" i="6" s="1"/>
  <c r="L1039" i="6"/>
  <c r="E182" i="7"/>
  <c r="H182" i="7" s="1"/>
  <c r="L1033" i="6"/>
  <c r="E181" i="7"/>
  <c r="L1027" i="6"/>
  <c r="I500" i="6"/>
  <c r="J500" i="6" s="1"/>
  <c r="J501" i="6" s="1"/>
  <c r="G92" i="7" s="1"/>
  <c r="I278" i="8" s="1"/>
  <c r="J278" i="8" s="1"/>
  <c r="I522" i="6"/>
  <c r="J522" i="6" s="1"/>
  <c r="J524" i="6" s="1"/>
  <c r="G97" i="7" s="1"/>
  <c r="I283" i="8" s="1"/>
  <c r="J283" i="8" s="1"/>
  <c r="I496" i="6"/>
  <c r="J496" i="6" s="1"/>
  <c r="J497" i="6" s="1"/>
  <c r="G91" i="7" s="1"/>
  <c r="I277" i="8" s="1"/>
  <c r="J277" i="8" s="1"/>
  <c r="I518" i="6"/>
  <c r="J518" i="6" s="1"/>
  <c r="J519" i="6" s="1"/>
  <c r="G96" i="7" s="1"/>
  <c r="I282" i="8" s="1"/>
  <c r="J282" i="8" s="1"/>
  <c r="I492" i="6"/>
  <c r="J492" i="6" s="1"/>
  <c r="J493" i="6" s="1"/>
  <c r="G90" i="7" s="1"/>
  <c r="I276" i="8" s="1"/>
  <c r="J276" i="8" s="1"/>
  <c r="I478" i="6"/>
  <c r="J478" i="6" s="1"/>
  <c r="J479" i="6" s="1"/>
  <c r="G87" i="7" s="1"/>
  <c r="I273" i="8" s="1"/>
  <c r="J273" i="8" s="1"/>
  <c r="I504" i="6"/>
  <c r="J504" i="6" s="1"/>
  <c r="J506" i="6" s="1"/>
  <c r="G93" i="7" s="1"/>
  <c r="I279" i="8" s="1"/>
  <c r="J279" i="8" s="1"/>
  <c r="E1029" i="6"/>
  <c r="H1030" i="6"/>
  <c r="F180" i="7" s="1"/>
  <c r="L1021" i="6"/>
  <c r="J1022" i="6"/>
  <c r="L1020" i="6"/>
  <c r="E179" i="7"/>
  <c r="E438" i="6" s="1"/>
  <c r="L1014" i="6"/>
  <c r="L1009" i="6"/>
  <c r="L1011" i="6"/>
  <c r="E177" i="7"/>
  <c r="E407" i="6" s="1"/>
  <c r="L998" i="6"/>
  <c r="G399" i="6"/>
  <c r="H399" i="6" s="1"/>
  <c r="H400" i="6" s="1"/>
  <c r="F71" i="7" s="1"/>
  <c r="G257" i="8" s="1"/>
  <c r="H257" i="8" s="1"/>
  <c r="G391" i="6"/>
  <c r="H391" i="6" s="1"/>
  <c r="H392" i="6" s="1"/>
  <c r="F69" i="7" s="1"/>
  <c r="G255" i="8" s="1"/>
  <c r="H255" i="8" s="1"/>
  <c r="G395" i="6"/>
  <c r="H395" i="6" s="1"/>
  <c r="H396" i="6" s="1"/>
  <c r="F70" i="7" s="1"/>
  <c r="G256" i="8" s="1"/>
  <c r="H256" i="8" s="1"/>
  <c r="I999" i="6"/>
  <c r="L997" i="6"/>
  <c r="H994" i="6"/>
  <c r="F174" i="7" s="1"/>
  <c r="G387" i="6" s="1"/>
  <c r="H387" i="6" s="1"/>
  <c r="H388" i="6" s="1"/>
  <c r="F68" i="7" s="1"/>
  <c r="G254" i="8" s="1"/>
  <c r="H254" i="8" s="1"/>
  <c r="L992" i="6"/>
  <c r="L991" i="6"/>
  <c r="L986" i="6"/>
  <c r="L985" i="6"/>
  <c r="H982" i="6"/>
  <c r="F172" i="7" s="1"/>
  <c r="G367" i="6" s="1"/>
  <c r="H367" i="6" s="1"/>
  <c r="H368" i="6" s="1"/>
  <c r="F63" i="7" s="1"/>
  <c r="G249" i="8" s="1"/>
  <c r="H249" i="8" s="1"/>
  <c r="L980" i="6"/>
  <c r="L979" i="6"/>
  <c r="L975" i="6"/>
  <c r="L973" i="6"/>
  <c r="L972" i="6"/>
  <c r="L971" i="6"/>
  <c r="H976" i="6"/>
  <c r="F171" i="7" s="1"/>
  <c r="G316" i="6" s="1"/>
  <c r="H316" i="6" s="1"/>
  <c r="H317" i="6" s="1"/>
  <c r="F55" i="7" s="1"/>
  <c r="G226" i="8" s="1"/>
  <c r="H226" i="8" s="1"/>
  <c r="K966" i="6"/>
  <c r="F966" i="6"/>
  <c r="F967" i="6" s="1"/>
  <c r="E170" i="7" s="1"/>
  <c r="L964" i="6"/>
  <c r="L963" i="6"/>
  <c r="H951" i="6"/>
  <c r="F168" i="7" s="1"/>
  <c r="G937" i="6" s="1"/>
  <c r="H937" i="6" s="1"/>
  <c r="H938" i="6" s="1"/>
  <c r="F166" i="7" s="1"/>
  <c r="G311" i="6" s="1"/>
  <c r="H311" i="6" s="1"/>
  <c r="H313" i="6" s="1"/>
  <c r="F54" i="7" s="1"/>
  <c r="G225" i="8" s="1"/>
  <c r="H225" i="8" s="1"/>
  <c r="L945" i="6"/>
  <c r="L933" i="6"/>
  <c r="L930" i="6"/>
  <c r="L926" i="6"/>
  <c r="L924" i="6"/>
  <c r="L923" i="6"/>
  <c r="L917" i="6"/>
  <c r="E918" i="6"/>
  <c r="F918" i="6" s="1"/>
  <c r="L918" i="6" s="1"/>
  <c r="F920" i="6"/>
  <c r="E163" i="7" s="1"/>
  <c r="L916" i="6"/>
  <c r="L915" i="6"/>
  <c r="L914" i="6"/>
  <c r="L904" i="6"/>
  <c r="L903" i="6"/>
  <c r="L902" i="6"/>
  <c r="G906" i="6"/>
  <c r="K906" i="6" s="1"/>
  <c r="L892" i="6"/>
  <c r="L891" i="6"/>
  <c r="L890" i="6"/>
  <c r="E893" i="6"/>
  <c r="J882" i="6"/>
  <c r="G157" i="7" s="1"/>
  <c r="I873" i="6" s="1"/>
  <c r="J873" i="6" s="1"/>
  <c r="J874" i="6" s="1"/>
  <c r="G156" i="7" s="1"/>
  <c r="L880" i="6"/>
  <c r="F882" i="6"/>
  <c r="K881" i="6"/>
  <c r="L877" i="6"/>
  <c r="L868" i="6"/>
  <c r="L867" i="6"/>
  <c r="K869" i="6"/>
  <c r="I296" i="6"/>
  <c r="J296" i="6" s="1"/>
  <c r="I291" i="6"/>
  <c r="J291" i="6" s="1"/>
  <c r="I286" i="6"/>
  <c r="J286" i="6" s="1"/>
  <c r="G291" i="6"/>
  <c r="H291" i="6" s="1"/>
  <c r="G286" i="6"/>
  <c r="H286" i="6" s="1"/>
  <c r="G296" i="6"/>
  <c r="H296" i="6" s="1"/>
  <c r="L858" i="6"/>
  <c r="E153" i="7"/>
  <c r="H153" i="7" s="1"/>
  <c r="L857" i="6"/>
  <c r="L852" i="6"/>
  <c r="H854" i="6"/>
  <c r="F152" i="7" s="1"/>
  <c r="G282" i="6" s="1"/>
  <c r="H282" i="6" s="1"/>
  <c r="H283" i="6" s="1"/>
  <c r="F48" i="7" s="1"/>
  <c r="G200" i="8" s="1"/>
  <c r="H200" i="8" s="1"/>
  <c r="L851" i="6"/>
  <c r="L847" i="6"/>
  <c r="L846" i="6"/>
  <c r="L844" i="6"/>
  <c r="L839" i="6"/>
  <c r="L838" i="6"/>
  <c r="L837" i="6"/>
  <c r="J278" i="6"/>
  <c r="G47" i="7" s="1"/>
  <c r="I199" i="8" s="1"/>
  <c r="J199" i="8" s="1"/>
  <c r="E840" i="6"/>
  <c r="H841" i="6"/>
  <c r="F150" i="7" s="1"/>
  <c r="G277" i="6" s="1"/>
  <c r="H277" i="6" s="1"/>
  <c r="I272" i="6"/>
  <c r="J272" i="6" s="1"/>
  <c r="I267" i="6"/>
  <c r="J267" i="6" s="1"/>
  <c r="G272" i="6"/>
  <c r="H272" i="6" s="1"/>
  <c r="G267" i="6"/>
  <c r="H267" i="6" s="1"/>
  <c r="L826" i="6"/>
  <c r="L822" i="6"/>
  <c r="L823" i="6"/>
  <c r="E147" i="7"/>
  <c r="E262" i="6" s="1"/>
  <c r="L817" i="6"/>
  <c r="L816" i="6"/>
  <c r="I811" i="6"/>
  <c r="K811" i="6" s="1"/>
  <c r="L810" i="6"/>
  <c r="L809" i="6"/>
  <c r="L808" i="6"/>
  <c r="F812" i="6"/>
  <c r="K812" i="6"/>
  <c r="E144" i="7"/>
  <c r="E159" i="6" s="1"/>
  <c r="L801" i="6"/>
  <c r="L796" i="6"/>
  <c r="I786" i="6"/>
  <c r="J786" i="6" s="1"/>
  <c r="J787" i="6" s="1"/>
  <c r="G141" i="7" s="1"/>
  <c r="I771" i="6" s="1"/>
  <c r="J771" i="6" s="1"/>
  <c r="I271" i="6"/>
  <c r="J271" i="6" s="1"/>
  <c r="I266" i="6"/>
  <c r="J266" i="6" s="1"/>
  <c r="E797" i="6"/>
  <c r="H798" i="6"/>
  <c r="F143" i="7" s="1"/>
  <c r="L791" i="6"/>
  <c r="L779" i="6"/>
  <c r="L778" i="6"/>
  <c r="K782" i="6"/>
  <c r="I769" i="6"/>
  <c r="J769" i="6" s="1"/>
  <c r="I167" i="6"/>
  <c r="J167" i="6" s="1"/>
  <c r="L770" i="6"/>
  <c r="L764" i="6"/>
  <c r="E138" i="7"/>
  <c r="L763" i="6"/>
  <c r="L759" i="6"/>
  <c r="L752" i="6"/>
  <c r="L750" i="6"/>
  <c r="L749" i="6"/>
  <c r="L745" i="6"/>
  <c r="L743" i="6"/>
  <c r="L742" i="6"/>
  <c r="L737" i="6"/>
  <c r="J738" i="6"/>
  <c r="E134" i="7"/>
  <c r="E125" i="6" s="1"/>
  <c r="L736" i="6"/>
  <c r="L732" i="6"/>
  <c r="L731" i="6"/>
  <c r="J112" i="6"/>
  <c r="G19" i="7" s="1"/>
  <c r="I80" i="8" s="1"/>
  <c r="J80" i="8" s="1"/>
  <c r="L733" i="6"/>
  <c r="E133" i="7"/>
  <c r="E111" i="6" s="1"/>
  <c r="L726" i="6"/>
  <c r="G446" i="6"/>
  <c r="H446" i="6" s="1"/>
  <c r="H447" i="6" s="1"/>
  <c r="F81" i="7" s="1"/>
  <c r="G267" i="8" s="1"/>
  <c r="H267" i="8" s="1"/>
  <c r="G106" i="6"/>
  <c r="H106" i="6" s="1"/>
  <c r="G96" i="6"/>
  <c r="H96" i="6" s="1"/>
  <c r="L725" i="6"/>
  <c r="H722" i="6"/>
  <c r="F131" i="7" s="1"/>
  <c r="G103" i="6" s="1"/>
  <c r="H103" i="6" s="1"/>
  <c r="L720" i="6"/>
  <c r="L719" i="6"/>
  <c r="L715" i="6"/>
  <c r="L714" i="6"/>
  <c r="L716" i="6"/>
  <c r="E130" i="7"/>
  <c r="E87" i="6" s="1"/>
  <c r="L713" i="6"/>
  <c r="L709" i="6"/>
  <c r="L710" i="6"/>
  <c r="E129" i="7"/>
  <c r="E699" i="6" s="1"/>
  <c r="L704" i="6"/>
  <c r="L703" i="6"/>
  <c r="H700" i="6"/>
  <c r="F127" i="7" s="1"/>
  <c r="G76" i="6" s="1"/>
  <c r="H76" i="6" s="1"/>
  <c r="E128" i="7"/>
  <c r="E698" i="6" s="1"/>
  <c r="L696" i="6"/>
  <c r="H693" i="6"/>
  <c r="F126" i="7" s="1"/>
  <c r="G75" i="6" s="1"/>
  <c r="H75" i="6" s="1"/>
  <c r="L691" i="6"/>
  <c r="L690" i="6"/>
  <c r="L686" i="6"/>
  <c r="H687" i="6"/>
  <c r="F125" i="7" s="1"/>
  <c r="G676" i="6" s="1"/>
  <c r="H676" i="6" s="1"/>
  <c r="H677" i="6" s="1"/>
  <c r="F123" i="7" s="1"/>
  <c r="G82" i="6" s="1"/>
  <c r="H82" i="6" s="1"/>
  <c r="L681" i="6"/>
  <c r="I682" i="6"/>
  <c r="K682" i="6" s="1"/>
  <c r="L680" i="6"/>
  <c r="L674" i="6"/>
  <c r="L668" i="6"/>
  <c r="H670" i="6"/>
  <c r="F122" i="7" s="1"/>
  <c r="G192" i="6" s="1"/>
  <c r="H192" i="6" s="1"/>
  <c r="I669" i="6"/>
  <c r="K669" i="6" s="1"/>
  <c r="G81" i="6"/>
  <c r="H81" i="6" s="1"/>
  <c r="E122" i="7"/>
  <c r="L655" i="6"/>
  <c r="L654" i="6"/>
  <c r="I656" i="6"/>
  <c r="K656" i="6" s="1"/>
  <c r="F639" i="6"/>
  <c r="L650" i="6"/>
  <c r="H651" i="6"/>
  <c r="F119" i="7" s="1"/>
  <c r="G58" i="6" s="1"/>
  <c r="H58" i="6" s="1"/>
  <c r="F58" i="6"/>
  <c r="L645" i="6"/>
  <c r="I646" i="6"/>
  <c r="K646" i="6" s="1"/>
  <c r="L644" i="6"/>
  <c r="L634" i="6"/>
  <c r="L633" i="6"/>
  <c r="E116" i="7"/>
  <c r="L627" i="6"/>
  <c r="L628" i="6"/>
  <c r="L626" i="6"/>
  <c r="L622" i="6"/>
  <c r="L621" i="6"/>
  <c r="I68" i="6"/>
  <c r="J68" i="6" s="1"/>
  <c r="I46" i="6"/>
  <c r="J46" i="6" s="1"/>
  <c r="I62" i="6"/>
  <c r="J62" i="6" s="1"/>
  <c r="I80" i="6"/>
  <c r="J80" i="6" s="1"/>
  <c r="I74" i="6"/>
  <c r="J74" i="6" s="1"/>
  <c r="I186" i="6"/>
  <c r="J186" i="6" s="1"/>
  <c r="I191" i="6"/>
  <c r="J191" i="6" s="1"/>
  <c r="G196" i="6"/>
  <c r="H196" i="6" s="1"/>
  <c r="G80" i="6"/>
  <c r="H80" i="6" s="1"/>
  <c r="G74" i="6"/>
  <c r="H74" i="6" s="1"/>
  <c r="G68" i="6"/>
  <c r="H68" i="6" s="1"/>
  <c r="G62" i="6"/>
  <c r="H62" i="6" s="1"/>
  <c r="G191" i="6"/>
  <c r="H191" i="6" s="1"/>
  <c r="G46" i="6"/>
  <c r="H46" i="6" s="1"/>
  <c r="H47" i="6" s="1"/>
  <c r="F10" i="7" s="1"/>
  <c r="G31" i="8" s="1"/>
  <c r="H31" i="8" s="1"/>
  <c r="G186" i="6"/>
  <c r="H186" i="6" s="1"/>
  <c r="H188" i="6" s="1"/>
  <c r="F29" i="7" s="1"/>
  <c r="G149" i="8" s="1"/>
  <c r="H149" i="8" s="1"/>
  <c r="L623" i="6"/>
  <c r="L620" i="6"/>
  <c r="E114" i="7"/>
  <c r="L616" i="6"/>
  <c r="H22" i="6"/>
  <c r="F5" i="7" s="1"/>
  <c r="G6" i="8" s="1"/>
  <c r="H6" i="8" s="1"/>
  <c r="H27" i="8" s="1"/>
  <c r="G29" i="9" s="1"/>
  <c r="H29" i="9" s="1"/>
  <c r="E113" i="7"/>
  <c r="L617" i="6"/>
  <c r="L611" i="6"/>
  <c r="L608" i="6"/>
  <c r="L602" i="6"/>
  <c r="L601" i="6"/>
  <c r="L597" i="6"/>
  <c r="L598" i="6"/>
  <c r="E110" i="7"/>
  <c r="E296" i="8" s="1"/>
  <c r="L592" i="6"/>
  <c r="I593" i="6"/>
  <c r="E109" i="7"/>
  <c r="E295" i="8" s="1"/>
  <c r="L591" i="6"/>
  <c r="L586" i="6"/>
  <c r="L585" i="6"/>
  <c r="L581" i="6"/>
  <c r="L576" i="6"/>
  <c r="J577" i="6"/>
  <c r="L575" i="6"/>
  <c r="E106" i="7"/>
  <c r="E292" i="8" s="1"/>
  <c r="E105" i="7"/>
  <c r="E291" i="8" s="1"/>
  <c r="L569" i="6"/>
  <c r="L564" i="6"/>
  <c r="L563" i="6"/>
  <c r="E104" i="7"/>
  <c r="E290" i="8" s="1"/>
  <c r="L558" i="6"/>
  <c r="I559" i="6"/>
  <c r="E103" i="7"/>
  <c r="E289" i="8" s="1"/>
  <c r="L557" i="6"/>
  <c r="L552" i="6"/>
  <c r="L551" i="6"/>
  <c r="J553" i="6"/>
  <c r="E102" i="7"/>
  <c r="E288" i="8" s="1"/>
  <c r="L546" i="6"/>
  <c r="L545" i="6"/>
  <c r="L540" i="6"/>
  <c r="E100" i="7"/>
  <c r="E286" i="8" s="1"/>
  <c r="L539" i="6"/>
  <c r="L535" i="6"/>
  <c r="L534" i="6"/>
  <c r="E99" i="7"/>
  <c r="L528" i="6"/>
  <c r="L527" i="6"/>
  <c r="L514" i="6"/>
  <c r="L515" i="6"/>
  <c r="E95" i="7"/>
  <c r="L483" i="6"/>
  <c r="L482" i="6"/>
  <c r="L473" i="6"/>
  <c r="H475" i="6"/>
  <c r="F86" i="7" s="1"/>
  <c r="G272" i="8" s="1"/>
  <c r="H272" i="8" s="1"/>
  <c r="I474" i="6"/>
  <c r="K472" i="6"/>
  <c r="L472" i="6"/>
  <c r="L468" i="6"/>
  <c r="L467" i="6"/>
  <c r="L469" i="6"/>
  <c r="E85" i="7"/>
  <c r="L463" i="6"/>
  <c r="L462" i="6"/>
  <c r="L464" i="6"/>
  <c r="E84" i="7"/>
  <c r="E270" i="8" s="1"/>
  <c r="L457" i="6"/>
  <c r="L429" i="6"/>
  <c r="L428" i="6"/>
  <c r="L423" i="6"/>
  <c r="H425" i="6"/>
  <c r="F76" i="7" s="1"/>
  <c r="G262" i="8" s="1"/>
  <c r="H262" i="8" s="1"/>
  <c r="L422" i="6"/>
  <c r="E76" i="7"/>
  <c r="E262" i="8" s="1"/>
  <c r="L417" i="6"/>
  <c r="E75" i="7"/>
  <c r="E261" i="8" s="1"/>
  <c r="L412" i="6"/>
  <c r="L411" i="6"/>
  <c r="L362" i="6"/>
  <c r="L361" i="6"/>
  <c r="L360" i="6"/>
  <c r="L359" i="6"/>
  <c r="L358" i="6"/>
  <c r="E62" i="7"/>
  <c r="E248" i="8" s="1"/>
  <c r="L353" i="6"/>
  <c r="L352" i="6"/>
  <c r="L347" i="6"/>
  <c r="L346" i="6"/>
  <c r="L341" i="6"/>
  <c r="L340" i="6"/>
  <c r="L336" i="6"/>
  <c r="L337" i="6"/>
  <c r="E58" i="7"/>
  <c r="E229" i="8" s="1"/>
  <c r="L334" i="6"/>
  <c r="L330" i="6"/>
  <c r="L329" i="6"/>
  <c r="L327" i="6"/>
  <c r="L331" i="6"/>
  <c r="L323" i="6"/>
  <c r="L322" i="6"/>
  <c r="L320" i="6"/>
  <c r="F324" i="6"/>
  <c r="L308" i="6"/>
  <c r="E53" i="7"/>
  <c r="E224" i="8" s="1"/>
  <c r="L307" i="6"/>
  <c r="L303" i="6"/>
  <c r="L302" i="6"/>
  <c r="E52" i="7"/>
  <c r="L301" i="6"/>
  <c r="L261" i="6"/>
  <c r="L255" i="6"/>
  <c r="E43" i="7"/>
  <c r="E186" i="8" s="1"/>
  <c r="L250" i="6"/>
  <c r="L247" i="6"/>
  <c r="E41" i="7"/>
  <c r="E178" i="8" s="1"/>
  <c r="L246" i="6"/>
  <c r="L243" i="6"/>
  <c r="E40" i="7"/>
  <c r="L242" i="6"/>
  <c r="L238" i="6"/>
  <c r="E39" i="7"/>
  <c r="E176" i="8" s="1"/>
  <c r="L239" i="6"/>
  <c r="L234" i="6"/>
  <c r="L233" i="6"/>
  <c r="L235" i="6"/>
  <c r="H38" i="7"/>
  <c r="L224" i="6"/>
  <c r="L223" i="6"/>
  <c r="L221" i="6"/>
  <c r="L220" i="6"/>
  <c r="L217" i="6"/>
  <c r="E35" i="7"/>
  <c r="E155" i="8" s="1"/>
  <c r="L216" i="6"/>
  <c r="L211" i="6"/>
  <c r="L206" i="6"/>
  <c r="J207" i="6"/>
  <c r="E33" i="7"/>
  <c r="E153" i="8" s="1"/>
  <c r="L201" i="6"/>
  <c r="L182" i="6"/>
  <c r="L181" i="6"/>
  <c r="L178" i="6"/>
  <c r="L177" i="6"/>
  <c r="L176" i="6"/>
  <c r="L175" i="6"/>
  <c r="L174" i="6"/>
  <c r="L173" i="6"/>
  <c r="L165" i="6"/>
  <c r="L164" i="6"/>
  <c r="L163" i="6"/>
  <c r="L158" i="6"/>
  <c r="L152" i="6"/>
  <c r="L151" i="6"/>
  <c r="L150" i="6"/>
  <c r="I153" i="6"/>
  <c r="K153" i="6" s="1"/>
  <c r="H155" i="6"/>
  <c r="F25" i="7" s="1"/>
  <c r="G129" i="8" s="1"/>
  <c r="H129" i="8" s="1"/>
  <c r="L149" i="6"/>
  <c r="L141" i="6"/>
  <c r="L140" i="6"/>
  <c r="L138" i="6"/>
  <c r="L133" i="6"/>
  <c r="L132" i="6"/>
  <c r="L131" i="6"/>
  <c r="L130" i="6"/>
  <c r="L120" i="6"/>
  <c r="L119" i="6"/>
  <c r="L116" i="6"/>
  <c r="L115" i="6"/>
  <c r="L110" i="6"/>
  <c r="L104" i="6"/>
  <c r="L101" i="6"/>
  <c r="L100" i="6"/>
  <c r="L95" i="6"/>
  <c r="L92" i="6"/>
  <c r="L86" i="6"/>
  <c r="L56" i="6"/>
  <c r="L54" i="6"/>
  <c r="L53" i="6"/>
  <c r="L52" i="6"/>
  <c r="L45" i="6"/>
  <c r="L39" i="6"/>
  <c r="E9" i="7"/>
  <c r="E30" i="8" s="1"/>
  <c r="L35" i="6"/>
  <c r="E8" i="7"/>
  <c r="L34" i="6"/>
  <c r="L30" i="6"/>
  <c r="F31" i="6"/>
  <c r="L26" i="6"/>
  <c r="L27" i="6"/>
  <c r="E6" i="7"/>
  <c r="E7" i="8" s="1"/>
  <c r="L25" i="6"/>
  <c r="L20" i="6"/>
  <c r="L19" i="6"/>
  <c r="L18" i="6"/>
  <c r="L17" i="6"/>
  <c r="L15" i="6"/>
  <c r="L14" i="6"/>
  <c r="L13" i="6"/>
  <c r="L12" i="6"/>
  <c r="L11" i="6"/>
  <c r="L5" i="6"/>
  <c r="E185" i="7"/>
  <c r="K1053" i="6"/>
  <c r="J1016" i="6"/>
  <c r="J1005" i="6"/>
  <c r="E174" i="7"/>
  <c r="E387" i="6" s="1"/>
  <c r="J993" i="6"/>
  <c r="E173" i="7"/>
  <c r="J987" i="6"/>
  <c r="E172" i="7"/>
  <c r="K965" i="6"/>
  <c r="K925" i="6"/>
  <c r="H147" i="7"/>
  <c r="E146" i="7"/>
  <c r="J818" i="6"/>
  <c r="J803" i="6"/>
  <c r="K781" i="6"/>
  <c r="L781" i="6"/>
  <c r="H138" i="7"/>
  <c r="K751" i="6"/>
  <c r="E135" i="7"/>
  <c r="H135" i="7" s="1"/>
  <c r="K744" i="6"/>
  <c r="E132" i="7"/>
  <c r="J721" i="6"/>
  <c r="H129" i="7"/>
  <c r="J705" i="6"/>
  <c r="E126" i="7"/>
  <c r="J692" i="6"/>
  <c r="E124" i="7"/>
  <c r="J669" i="6"/>
  <c r="E118" i="7"/>
  <c r="E57" i="6" s="1"/>
  <c r="J635" i="6"/>
  <c r="K628" i="6"/>
  <c r="E629" i="6"/>
  <c r="E111" i="7"/>
  <c r="H110" i="7"/>
  <c r="E108" i="7"/>
  <c r="E294" i="8" s="1"/>
  <c r="J587" i="6"/>
  <c r="J565" i="6"/>
  <c r="E101" i="7"/>
  <c r="E287" i="8" s="1"/>
  <c r="J547" i="6"/>
  <c r="E88" i="7"/>
  <c r="E274" i="8" s="1"/>
  <c r="E83" i="7"/>
  <c r="E269" i="8" s="1"/>
  <c r="J458" i="6"/>
  <c r="J452" i="6"/>
  <c r="E77" i="7"/>
  <c r="E263" i="8" s="1"/>
  <c r="J430" i="6"/>
  <c r="J424" i="6"/>
  <c r="J418" i="6"/>
  <c r="J363" i="6"/>
  <c r="E61" i="7"/>
  <c r="E247" i="8" s="1"/>
  <c r="J354" i="6"/>
  <c r="E60" i="7"/>
  <c r="E246" i="8" s="1"/>
  <c r="J348" i="6"/>
  <c r="E59" i="7"/>
  <c r="E245" i="8" s="1"/>
  <c r="J342" i="6"/>
  <c r="E57" i="7"/>
  <c r="K328" i="6"/>
  <c r="K321" i="6"/>
  <c r="J257" i="6"/>
  <c r="E42" i="7"/>
  <c r="E185" i="8" s="1"/>
  <c r="J251" i="6"/>
  <c r="H41" i="7"/>
  <c r="E36" i="7"/>
  <c r="E156" i="8" s="1"/>
  <c r="J222" i="6"/>
  <c r="E34" i="7"/>
  <c r="E154" i="8" s="1"/>
  <c r="J212" i="6"/>
  <c r="E32" i="7"/>
  <c r="E152" i="8" s="1"/>
  <c r="E20" i="7"/>
  <c r="E102" i="8" s="1"/>
  <c r="J117" i="6"/>
  <c r="K105" i="6"/>
  <c r="K102" i="6"/>
  <c r="K93" i="6"/>
  <c r="J44" i="6"/>
  <c r="H9" i="7"/>
  <c r="E4" i="7"/>
  <c r="E5" i="8" s="1"/>
  <c r="G167" i="6" l="1"/>
  <c r="H167" i="6" s="1"/>
  <c r="H170" i="6" s="1"/>
  <c r="F27" i="7" s="1"/>
  <c r="G131" i="8" s="1"/>
  <c r="H131" i="8" s="1"/>
  <c r="J682" i="6"/>
  <c r="G197" i="6"/>
  <c r="H197" i="6" s="1"/>
  <c r="L183" i="6"/>
  <c r="J571" i="6"/>
  <c r="G94" i="6"/>
  <c r="H94" i="6" s="1"/>
  <c r="L756" i="6"/>
  <c r="L536" i="6"/>
  <c r="G371" i="6"/>
  <c r="H371" i="6" s="1"/>
  <c r="H372" i="6" s="1"/>
  <c r="F64" i="7" s="1"/>
  <c r="G250" i="8" s="1"/>
  <c r="H250" i="8" s="1"/>
  <c r="J202" i="6"/>
  <c r="L40" i="9"/>
  <c r="K772" i="6"/>
  <c r="F772" i="6"/>
  <c r="L772" i="6" s="1"/>
  <c r="F673" i="6"/>
  <c r="L673" i="6" s="1"/>
  <c r="K673" i="6"/>
  <c r="E974" i="6"/>
  <c r="F974" i="6" s="1"/>
  <c r="L974" i="6" s="1"/>
  <c r="K956" i="6"/>
  <c r="H58" i="7"/>
  <c r="K697" i="6"/>
  <c r="F697" i="6"/>
  <c r="L697" i="6" s="1"/>
  <c r="F168" i="6"/>
  <c r="L168" i="6" s="1"/>
  <c r="K168" i="6"/>
  <c r="F228" i="6"/>
  <c r="L228" i="6" s="1"/>
  <c r="K228" i="6"/>
  <c r="H39" i="7"/>
  <c r="E28" i="7"/>
  <c r="J243" i="8"/>
  <c r="I38" i="9" s="1"/>
  <c r="J38" i="9" s="1"/>
  <c r="H123" i="8"/>
  <c r="G33" i="9" s="1"/>
  <c r="H33" i="9" s="1"/>
  <c r="F272" i="8"/>
  <c r="F976" i="6"/>
  <c r="L976" i="6" s="1"/>
  <c r="E22" i="7"/>
  <c r="L135" i="6"/>
  <c r="F268" i="8"/>
  <c r="F155" i="6"/>
  <c r="E25" i="7" s="1"/>
  <c r="E129" i="8" s="1"/>
  <c r="L905" i="6"/>
  <c r="F907" i="6"/>
  <c r="E161" i="7" s="1"/>
  <c r="E897" i="6" s="1"/>
  <c r="F897" i="6" s="1"/>
  <c r="F289" i="8"/>
  <c r="F260" i="8"/>
  <c r="L260" i="8" s="1"/>
  <c r="K260" i="8"/>
  <c r="F30" i="8"/>
  <c r="L30" i="8" s="1"/>
  <c r="K30" i="8"/>
  <c r="F186" i="8"/>
  <c r="F286" i="8"/>
  <c r="F229" i="6"/>
  <c r="K229" i="6"/>
  <c r="F176" i="8"/>
  <c r="L176" i="8" s="1"/>
  <c r="K176" i="8"/>
  <c r="F262" i="8"/>
  <c r="J541" i="6"/>
  <c r="K169" i="6"/>
  <c r="F169" i="6"/>
  <c r="L169" i="6" s="1"/>
  <c r="F664" i="6"/>
  <c r="E121" i="7" s="1"/>
  <c r="F1006" i="6"/>
  <c r="E176" i="7" s="1"/>
  <c r="L1004" i="6"/>
  <c r="F154" i="8"/>
  <c r="J268" i="6"/>
  <c r="G45" i="7" s="1"/>
  <c r="I197" i="8" s="1"/>
  <c r="J197" i="8" s="1"/>
  <c r="H35" i="7"/>
  <c r="F290" i="8"/>
  <c r="J273" i="6"/>
  <c r="G46" i="7" s="1"/>
  <c r="I198" i="8" s="1"/>
  <c r="J198" i="8" s="1"/>
  <c r="E395" i="6"/>
  <c r="F395" i="6" s="1"/>
  <c r="K954" i="6"/>
  <c r="F954" i="6"/>
  <c r="F245" i="8"/>
  <c r="J981" i="6"/>
  <c r="F7" i="8"/>
  <c r="L7" i="8" s="1"/>
  <c r="K7" i="8"/>
  <c r="F248" i="8"/>
  <c r="H85" i="7"/>
  <c r="E271" i="8"/>
  <c r="H95" i="7"/>
  <c r="E281" i="8"/>
  <c r="F295" i="8"/>
  <c r="J774" i="6"/>
  <c r="G139" i="7" s="1"/>
  <c r="I145" i="6" s="1"/>
  <c r="J145" i="6" s="1"/>
  <c r="J146" i="6" s="1"/>
  <c r="G24" i="7" s="1"/>
  <c r="I128" i="8" s="1"/>
  <c r="J128" i="8" s="1"/>
  <c r="K905" i="6"/>
  <c r="E164" i="7"/>
  <c r="H164" i="7" s="1"/>
  <c r="H170" i="7"/>
  <c r="E399" i="6"/>
  <c r="L1015" i="6"/>
  <c r="F946" i="6"/>
  <c r="K946" i="6"/>
  <c r="F270" i="8"/>
  <c r="L270" i="8" s="1"/>
  <c r="K270" i="8"/>
  <c r="F866" i="6"/>
  <c r="K866" i="6"/>
  <c r="F263" i="8"/>
  <c r="K341" i="8"/>
  <c r="F341" i="8"/>
  <c r="F156" i="8"/>
  <c r="F269" i="8"/>
  <c r="F757" i="6"/>
  <c r="K757" i="6"/>
  <c r="H57" i="7"/>
  <c r="E228" i="8"/>
  <c r="F950" i="6"/>
  <c r="L950" i="6" s="1"/>
  <c r="K950" i="6"/>
  <c r="F246" i="8"/>
  <c r="H293" i="6"/>
  <c r="F50" i="7" s="1"/>
  <c r="G202" i="8" s="1"/>
  <c r="H202" i="8" s="1"/>
  <c r="H198" i="6"/>
  <c r="F31" i="7" s="1"/>
  <c r="G151" i="8" s="1"/>
  <c r="H151" i="8" s="1"/>
  <c r="H77" i="6"/>
  <c r="F14" i="7" s="1"/>
  <c r="G57" i="8" s="1"/>
  <c r="H57" i="8" s="1"/>
  <c r="H97" i="6"/>
  <c r="F17" i="7" s="1"/>
  <c r="G78" i="8" s="1"/>
  <c r="H78" i="8" s="1"/>
  <c r="H278" i="6"/>
  <c r="F47" i="7" s="1"/>
  <c r="G199" i="8" s="1"/>
  <c r="H199" i="8" s="1"/>
  <c r="G375" i="6"/>
  <c r="H375" i="6" s="1"/>
  <c r="H376" i="6" s="1"/>
  <c r="F65" i="7" s="1"/>
  <c r="G251" i="8" s="1"/>
  <c r="H251" i="8" s="1"/>
  <c r="G862" i="6"/>
  <c r="H862" i="6" s="1"/>
  <c r="H863" i="6" s="1"/>
  <c r="F154" i="7" s="1"/>
  <c r="G287" i="6" s="1"/>
  <c r="H287" i="6" s="1"/>
  <c r="G886" i="6"/>
  <c r="H886" i="6" s="1"/>
  <c r="H887" i="6" s="1"/>
  <c r="F158" i="7" s="1"/>
  <c r="G292" i="6" s="1"/>
  <c r="H292" i="6" s="1"/>
  <c r="F753" i="6"/>
  <c r="K959" i="6"/>
  <c r="F959" i="6"/>
  <c r="L959" i="6" s="1"/>
  <c r="F848" i="6"/>
  <c r="H107" i="7"/>
  <c r="E293" i="8"/>
  <c r="F609" i="6"/>
  <c r="K609" i="6"/>
  <c r="F832" i="6"/>
  <c r="K832" i="6"/>
  <c r="F294" i="8"/>
  <c r="J484" i="6"/>
  <c r="F153" i="8"/>
  <c r="K229" i="8"/>
  <c r="F229" i="8"/>
  <c r="L229" i="8" s="1"/>
  <c r="F291" i="8"/>
  <c r="K139" i="6"/>
  <c r="J727" i="6"/>
  <c r="F154" i="6"/>
  <c r="L154" i="6" s="1"/>
  <c r="G383" i="6"/>
  <c r="H383" i="6" s="1"/>
  <c r="H384" i="6" s="1"/>
  <c r="F67" i="7" s="1"/>
  <c r="G253" i="8" s="1"/>
  <c r="H253" i="8" s="1"/>
  <c r="E23" i="7"/>
  <c r="H99" i="7"/>
  <c r="E285" i="8"/>
  <c r="K853" i="6"/>
  <c r="F934" i="6"/>
  <c r="L934" i="6" s="1"/>
  <c r="F523" i="6"/>
  <c r="L523" i="6" s="1"/>
  <c r="L1052" i="6"/>
  <c r="F152" i="8"/>
  <c r="F155" i="8"/>
  <c r="L155" i="8" s="1"/>
  <c r="K155" i="8"/>
  <c r="F102" i="8"/>
  <c r="H84" i="7"/>
  <c r="H40" i="7"/>
  <c r="E177" i="8"/>
  <c r="H28" i="7"/>
  <c r="E132" i="8"/>
  <c r="K296" i="8"/>
  <c r="F296" i="8"/>
  <c r="L296" i="8" s="1"/>
  <c r="F247" i="8"/>
  <c r="F292" i="8"/>
  <c r="I862" i="6"/>
  <c r="J862" i="6" s="1"/>
  <c r="J863" i="6" s="1"/>
  <c r="G154" i="7" s="1"/>
  <c r="I287" i="6" s="1"/>
  <c r="J287" i="6" s="1"/>
  <c r="I886" i="6"/>
  <c r="J886" i="6" s="1"/>
  <c r="J887" i="6" s="1"/>
  <c r="G158" i="7" s="1"/>
  <c r="I292" i="6" s="1"/>
  <c r="J292" i="6" s="1"/>
  <c r="J293" i="6" s="1"/>
  <c r="G50" i="7" s="1"/>
  <c r="I202" i="8" s="1"/>
  <c r="J202" i="8" s="1"/>
  <c r="H183" i="7"/>
  <c r="F185" i="8"/>
  <c r="K178" i="8"/>
  <c r="F178" i="8"/>
  <c r="L178" i="8" s="1"/>
  <c r="F5" i="8"/>
  <c r="J153" i="6"/>
  <c r="H74" i="7"/>
  <c r="F287" i="8"/>
  <c r="J662" i="6"/>
  <c r="L662" i="6" s="1"/>
  <c r="H133" i="7"/>
  <c r="H8" i="7"/>
  <c r="E9" i="8"/>
  <c r="L413" i="6"/>
  <c r="L451" i="6"/>
  <c r="L1034" i="6"/>
  <c r="L317" i="8"/>
  <c r="L339" i="8" s="1"/>
  <c r="L304" i="6"/>
  <c r="F955" i="6"/>
  <c r="L955" i="6" s="1"/>
  <c r="K955" i="6"/>
  <c r="F1064" i="6"/>
  <c r="K1064" i="6"/>
  <c r="K932" i="6"/>
  <c r="F261" i="8"/>
  <c r="F792" i="6"/>
  <c r="L790" i="6"/>
  <c r="J811" i="6"/>
  <c r="L811" i="6" s="1"/>
  <c r="F288" i="8"/>
  <c r="F274" i="8"/>
  <c r="H6" i="7"/>
  <c r="H919" i="6"/>
  <c r="L931" i="6"/>
  <c r="L1044" i="6"/>
  <c r="L175" i="8"/>
  <c r="F827" i="6"/>
  <c r="K827" i="6"/>
  <c r="K957" i="6"/>
  <c r="F957" i="6"/>
  <c r="L957" i="6" s="1"/>
  <c r="H243" i="8"/>
  <c r="G38" i="9" s="1"/>
  <c r="H38" i="9" s="1"/>
  <c r="K974" i="6"/>
  <c r="F224" i="8"/>
  <c r="L224" i="8" s="1"/>
  <c r="K224" i="8"/>
  <c r="H53" i="7"/>
  <c r="H52" i="7"/>
  <c r="E223" i="8"/>
  <c r="L221" i="8"/>
  <c r="L582" i="6"/>
  <c r="H185" i="7"/>
  <c r="E530" i="6"/>
  <c r="H184" i="7"/>
  <c r="E529" i="6"/>
  <c r="E509" i="6"/>
  <c r="E505" i="6"/>
  <c r="H181" i="7"/>
  <c r="E1028" i="6"/>
  <c r="G522" i="6"/>
  <c r="H522" i="6" s="1"/>
  <c r="H524" i="6" s="1"/>
  <c r="F97" i="7" s="1"/>
  <c r="G283" i="8" s="1"/>
  <c r="H283" i="8" s="1"/>
  <c r="G504" i="6"/>
  <c r="H504" i="6" s="1"/>
  <c r="H506" i="6" s="1"/>
  <c r="F93" i="7" s="1"/>
  <c r="G279" i="8" s="1"/>
  <c r="H279" i="8" s="1"/>
  <c r="G496" i="6"/>
  <c r="H496" i="6" s="1"/>
  <c r="H497" i="6" s="1"/>
  <c r="F91" i="7" s="1"/>
  <c r="G277" i="8" s="1"/>
  <c r="H277" i="8" s="1"/>
  <c r="G488" i="6"/>
  <c r="H488" i="6" s="1"/>
  <c r="H489" i="6" s="1"/>
  <c r="F89" i="7" s="1"/>
  <c r="G275" i="8" s="1"/>
  <c r="H275" i="8" s="1"/>
  <c r="G478" i="6"/>
  <c r="H478" i="6" s="1"/>
  <c r="H479" i="6" s="1"/>
  <c r="F87" i="7" s="1"/>
  <c r="G273" i="8" s="1"/>
  <c r="H273" i="8" s="1"/>
  <c r="G518" i="6"/>
  <c r="H518" i="6" s="1"/>
  <c r="H519" i="6" s="1"/>
  <c r="F96" i="7" s="1"/>
  <c r="G282" i="8" s="1"/>
  <c r="H282" i="8" s="1"/>
  <c r="G500" i="6"/>
  <c r="H500" i="6" s="1"/>
  <c r="H501" i="6" s="1"/>
  <c r="F92" i="7" s="1"/>
  <c r="G278" i="8" s="1"/>
  <c r="H278" i="8" s="1"/>
  <c r="G492" i="6"/>
  <c r="H492" i="6" s="1"/>
  <c r="H493" i="6" s="1"/>
  <c r="F90" i="7" s="1"/>
  <c r="G276" i="8" s="1"/>
  <c r="H276" i="8" s="1"/>
  <c r="F1029" i="6"/>
  <c r="K1029" i="6"/>
  <c r="L1022" i="6"/>
  <c r="J1023" i="6"/>
  <c r="F438" i="6"/>
  <c r="L1016" i="6"/>
  <c r="J1017" i="6"/>
  <c r="E434" i="6"/>
  <c r="K407" i="6"/>
  <c r="F407" i="6"/>
  <c r="H177" i="7"/>
  <c r="L1005" i="6"/>
  <c r="J1006" i="6"/>
  <c r="E403" i="6"/>
  <c r="K999" i="6"/>
  <c r="J999" i="6"/>
  <c r="F399" i="6"/>
  <c r="F391" i="6"/>
  <c r="L993" i="6"/>
  <c r="J994" i="6"/>
  <c r="F387" i="6"/>
  <c r="L987" i="6"/>
  <c r="J988" i="6"/>
  <c r="E375" i="6"/>
  <c r="E379" i="6"/>
  <c r="E383" i="6"/>
  <c r="L981" i="6"/>
  <c r="J982" i="6"/>
  <c r="E371" i="6"/>
  <c r="E367" i="6"/>
  <c r="E171" i="7"/>
  <c r="L967" i="6"/>
  <c r="L966" i="6"/>
  <c r="K918" i="6"/>
  <c r="L919" i="6"/>
  <c r="H920" i="6"/>
  <c r="E910" i="6"/>
  <c r="J298" i="6"/>
  <c r="G51" i="7" s="1"/>
  <c r="I203" i="8" s="1"/>
  <c r="J203" i="8" s="1"/>
  <c r="H906" i="6"/>
  <c r="L906" i="6"/>
  <c r="H907" i="6"/>
  <c r="F161" i="7" s="1"/>
  <c r="G897" i="6" s="1"/>
  <c r="H897" i="6" s="1"/>
  <c r="F893" i="6"/>
  <c r="K893" i="6"/>
  <c r="L882" i="6"/>
  <c r="E157" i="7"/>
  <c r="H288" i="6"/>
  <c r="F49" i="7" s="1"/>
  <c r="G201" i="8" s="1"/>
  <c r="H201" i="8" s="1"/>
  <c r="J288" i="6"/>
  <c r="G49" i="7" s="1"/>
  <c r="I201" i="8" s="1"/>
  <c r="J201" i="8" s="1"/>
  <c r="E291" i="6"/>
  <c r="E296" i="6"/>
  <c r="E286" i="6"/>
  <c r="L853" i="6"/>
  <c r="F854" i="6"/>
  <c r="F840" i="6"/>
  <c r="K840" i="6"/>
  <c r="K262" i="6"/>
  <c r="F262" i="6"/>
  <c r="L818" i="6"/>
  <c r="J819" i="6"/>
  <c r="E187" i="6"/>
  <c r="L812" i="6"/>
  <c r="F813" i="6"/>
  <c r="L803" i="6"/>
  <c r="J804" i="6"/>
  <c r="F159" i="6"/>
  <c r="G271" i="6"/>
  <c r="H271" i="6" s="1"/>
  <c r="H273" i="6" s="1"/>
  <c r="F46" i="7" s="1"/>
  <c r="G198" i="8" s="1"/>
  <c r="H198" i="8" s="1"/>
  <c r="G786" i="6"/>
  <c r="H786" i="6" s="1"/>
  <c r="H787" i="6" s="1"/>
  <c r="F141" i="7" s="1"/>
  <c r="G771" i="6" s="1"/>
  <c r="H771" i="6" s="1"/>
  <c r="H774" i="6" s="1"/>
  <c r="F139" i="7" s="1"/>
  <c r="G145" i="6" s="1"/>
  <c r="H145" i="6" s="1"/>
  <c r="H146" i="6" s="1"/>
  <c r="F24" i="7" s="1"/>
  <c r="G128" i="8" s="1"/>
  <c r="H128" i="8" s="1"/>
  <c r="H147" i="8" s="1"/>
  <c r="G34" i="9" s="1"/>
  <c r="H34" i="9" s="1"/>
  <c r="G266" i="6"/>
  <c r="H266" i="6" s="1"/>
  <c r="H268" i="6" s="1"/>
  <c r="F45" i="7" s="1"/>
  <c r="G197" i="8" s="1"/>
  <c r="H197" i="8" s="1"/>
  <c r="F797" i="6"/>
  <c r="K797" i="6"/>
  <c r="L782" i="6"/>
  <c r="F783" i="6"/>
  <c r="L738" i="6"/>
  <c r="J739" i="6"/>
  <c r="F125" i="6"/>
  <c r="K111" i="6"/>
  <c r="F111" i="6"/>
  <c r="H107" i="6"/>
  <c r="F18" i="7" s="1"/>
  <c r="G79" i="8" s="1"/>
  <c r="H79" i="8" s="1"/>
  <c r="L727" i="6"/>
  <c r="J728" i="6"/>
  <c r="E106" i="6"/>
  <c r="E96" i="6"/>
  <c r="E442" i="6"/>
  <c r="E446" i="6"/>
  <c r="L721" i="6"/>
  <c r="J722" i="6"/>
  <c r="E103" i="6"/>
  <c r="E94" i="6"/>
  <c r="H130" i="7"/>
  <c r="F87" i="6"/>
  <c r="K87" i="6"/>
  <c r="K699" i="6"/>
  <c r="F699" i="6"/>
  <c r="L699" i="6" s="1"/>
  <c r="L705" i="6"/>
  <c r="J706" i="6"/>
  <c r="F698" i="6"/>
  <c r="L692" i="6"/>
  <c r="J693" i="6"/>
  <c r="E75" i="6"/>
  <c r="L687" i="6"/>
  <c r="K676" i="6"/>
  <c r="F676" i="6"/>
  <c r="L676" i="6" s="1"/>
  <c r="H125" i="7"/>
  <c r="L682" i="6"/>
  <c r="J683" i="6"/>
  <c r="G64" i="6"/>
  <c r="H64" i="6" s="1"/>
  <c r="G70" i="6"/>
  <c r="H70" i="6" s="1"/>
  <c r="E675" i="6"/>
  <c r="G69" i="6"/>
  <c r="H69" i="6" s="1"/>
  <c r="H71" i="6"/>
  <c r="F13" i="7" s="1"/>
  <c r="G55" i="8" s="1"/>
  <c r="H55" i="8" s="1"/>
  <c r="G63" i="6"/>
  <c r="H63" i="6" s="1"/>
  <c r="H193" i="6"/>
  <c r="F30" i="7" s="1"/>
  <c r="G150" i="8" s="1"/>
  <c r="H150" i="8" s="1"/>
  <c r="L669" i="6"/>
  <c r="J670" i="6"/>
  <c r="H83" i="6"/>
  <c r="F15" i="7" s="1"/>
  <c r="G61" i="8" s="1"/>
  <c r="H61" i="8" s="1"/>
  <c r="E81" i="6"/>
  <c r="E69" i="6"/>
  <c r="E192" i="6"/>
  <c r="E197" i="6"/>
  <c r="E63" i="6"/>
  <c r="H59" i="6"/>
  <c r="F11" i="7" s="1"/>
  <c r="G32" i="8" s="1"/>
  <c r="H32" i="8" s="1"/>
  <c r="H51" i="8" s="1"/>
  <c r="G30" i="9" s="1"/>
  <c r="H30" i="9" s="1"/>
  <c r="E640" i="6"/>
  <c r="J656" i="6"/>
  <c r="J657" i="6" s="1"/>
  <c r="L656" i="6"/>
  <c r="H119" i="7"/>
  <c r="K58" i="6"/>
  <c r="L651" i="6"/>
  <c r="L58" i="6"/>
  <c r="J646" i="6"/>
  <c r="J647" i="6" s="1"/>
  <c r="L646" i="6"/>
  <c r="F57" i="6"/>
  <c r="L635" i="6"/>
  <c r="J636" i="6"/>
  <c r="E51" i="6"/>
  <c r="H114" i="7"/>
  <c r="E196" i="6"/>
  <c r="E186" i="6"/>
  <c r="E74" i="6"/>
  <c r="E46" i="6"/>
  <c r="E68" i="6"/>
  <c r="E191" i="6"/>
  <c r="E62" i="6"/>
  <c r="E80" i="6"/>
  <c r="H113" i="7"/>
  <c r="E21" i="6"/>
  <c r="E6" i="6"/>
  <c r="K593" i="6"/>
  <c r="J593" i="6"/>
  <c r="L587" i="6"/>
  <c r="J588" i="6"/>
  <c r="L577" i="6"/>
  <c r="J578" i="6"/>
  <c r="L571" i="6"/>
  <c r="J572" i="6"/>
  <c r="L565" i="6"/>
  <c r="J566" i="6"/>
  <c r="K559" i="6"/>
  <c r="J559" i="6"/>
  <c r="L553" i="6"/>
  <c r="J554" i="6"/>
  <c r="L547" i="6"/>
  <c r="J548" i="6"/>
  <c r="L541" i="6"/>
  <c r="J542" i="6"/>
  <c r="L484" i="6"/>
  <c r="J485" i="6"/>
  <c r="K474" i="6"/>
  <c r="J474" i="6"/>
  <c r="L458" i="6"/>
  <c r="J459" i="6"/>
  <c r="L452" i="6"/>
  <c r="J453" i="6"/>
  <c r="L430" i="6"/>
  <c r="J431" i="6"/>
  <c r="L424" i="6"/>
  <c r="J425" i="6"/>
  <c r="L418" i="6"/>
  <c r="J419" i="6"/>
  <c r="L363" i="6"/>
  <c r="J364" i="6"/>
  <c r="L354" i="6"/>
  <c r="J355" i="6"/>
  <c r="L348" i="6"/>
  <c r="J349" i="6"/>
  <c r="L342" i="6"/>
  <c r="J343" i="6"/>
  <c r="L324" i="6"/>
  <c r="E56" i="7"/>
  <c r="L257" i="6"/>
  <c r="J258" i="6"/>
  <c r="L251" i="6"/>
  <c r="J252" i="6"/>
  <c r="L222" i="6"/>
  <c r="J225" i="6"/>
  <c r="L212" i="6"/>
  <c r="J213" i="6"/>
  <c r="L207" i="6"/>
  <c r="J208" i="6"/>
  <c r="L202" i="6"/>
  <c r="J203" i="6"/>
  <c r="L153" i="6"/>
  <c r="J155" i="6"/>
  <c r="G25" i="7" s="1"/>
  <c r="L117" i="6"/>
  <c r="J121" i="6"/>
  <c r="L44" i="6"/>
  <c r="J47" i="6"/>
  <c r="E7" i="7"/>
  <c r="L31" i="6"/>
  <c r="K629" i="6"/>
  <c r="F629" i="6"/>
  <c r="H65" i="6" l="1"/>
  <c r="F12" i="7" s="1"/>
  <c r="G54" i="8" s="1"/>
  <c r="H54" i="8" s="1"/>
  <c r="J813" i="6"/>
  <c r="G145" i="7" s="1"/>
  <c r="I166" i="6" s="1"/>
  <c r="J166" i="6" s="1"/>
  <c r="J170" i="6" s="1"/>
  <c r="G27" i="7" s="1"/>
  <c r="I131" i="8" s="1"/>
  <c r="J131" i="8" s="1"/>
  <c r="H315" i="8"/>
  <c r="G39" i="9" s="1"/>
  <c r="H39" i="9" s="1"/>
  <c r="H99" i="8"/>
  <c r="G32" i="9" s="1"/>
  <c r="H32" i="9" s="1"/>
  <c r="E165" i="7"/>
  <c r="H165" i="7" s="1"/>
  <c r="F129" i="8"/>
  <c r="K285" i="8"/>
  <c r="F285" i="8"/>
  <c r="L285" i="8" s="1"/>
  <c r="L946" i="6"/>
  <c r="F271" i="8"/>
  <c r="L271" i="8" s="1"/>
  <c r="K271" i="8"/>
  <c r="L848" i="6"/>
  <c r="E151" i="7"/>
  <c r="H56" i="7"/>
  <c r="E227" i="8"/>
  <c r="J664" i="6"/>
  <c r="G121" i="7" s="1"/>
  <c r="E1065" i="6"/>
  <c r="L1064" i="6"/>
  <c r="H23" i="7"/>
  <c r="E127" i="8"/>
  <c r="E104" i="8"/>
  <c r="H22" i="7"/>
  <c r="L753" i="6"/>
  <c r="E136" i="7"/>
  <c r="H136" i="7" s="1"/>
  <c r="L341" i="8"/>
  <c r="L363" i="8" s="1"/>
  <c r="F363" i="8"/>
  <c r="E44" i="9" s="1"/>
  <c r="F281" i="8"/>
  <c r="L281" i="8" s="1"/>
  <c r="K281" i="8"/>
  <c r="H75" i="8"/>
  <c r="G31" i="9" s="1"/>
  <c r="H31" i="9" s="1"/>
  <c r="H7" i="7"/>
  <c r="E8" i="8"/>
  <c r="E949" i="6"/>
  <c r="F828" i="6"/>
  <c r="L827" i="6"/>
  <c r="E142" i="7"/>
  <c r="L792" i="6"/>
  <c r="J219" i="8"/>
  <c r="I37" i="9" s="1"/>
  <c r="J37" i="9" s="1"/>
  <c r="F132" i="8"/>
  <c r="L132" i="8" s="1"/>
  <c r="K132" i="8"/>
  <c r="F833" i="6"/>
  <c r="L832" i="6"/>
  <c r="F228" i="8"/>
  <c r="L228" i="8" s="1"/>
  <c r="K228" i="8"/>
  <c r="K9" i="8"/>
  <c r="F9" i="8"/>
  <c r="L9" i="8" s="1"/>
  <c r="H171" i="8"/>
  <c r="G35" i="9" s="1"/>
  <c r="H35" i="9" s="1"/>
  <c r="F177" i="8"/>
  <c r="L177" i="8" s="1"/>
  <c r="K177" i="8"/>
  <c r="E610" i="6"/>
  <c r="L609" i="6"/>
  <c r="L866" i="6"/>
  <c r="F870" i="6"/>
  <c r="H25" i="7"/>
  <c r="I129" i="8"/>
  <c r="J129" i="8" s="1"/>
  <c r="L129" i="8" s="1"/>
  <c r="F293" i="8"/>
  <c r="L293" i="8" s="1"/>
  <c r="K293" i="8"/>
  <c r="E758" i="6"/>
  <c r="L757" i="6"/>
  <c r="L954" i="6"/>
  <c r="E958" i="6"/>
  <c r="F230" i="6"/>
  <c r="L229" i="6"/>
  <c r="F223" i="8"/>
  <c r="K223" i="8"/>
  <c r="K530" i="6"/>
  <c r="F530" i="6"/>
  <c r="L530" i="6" s="1"/>
  <c r="F529" i="6"/>
  <c r="K529" i="6"/>
  <c r="F505" i="6"/>
  <c r="L505" i="6" s="1"/>
  <c r="K505" i="6"/>
  <c r="K509" i="6"/>
  <c r="F509" i="6"/>
  <c r="K1028" i="6"/>
  <c r="F1028" i="6"/>
  <c r="L1028" i="6" s="1"/>
  <c r="L1029" i="6"/>
  <c r="F1030" i="6"/>
  <c r="G179" i="7"/>
  <c r="L1023" i="6"/>
  <c r="F439" i="6"/>
  <c r="G178" i="7"/>
  <c r="L1017" i="6"/>
  <c r="F434" i="6"/>
  <c r="F408" i="6"/>
  <c r="L407" i="6"/>
  <c r="G176" i="7"/>
  <c r="L1006" i="6"/>
  <c r="F403" i="6"/>
  <c r="L999" i="6"/>
  <c r="J1000" i="6"/>
  <c r="F400" i="6"/>
  <c r="F392" i="6"/>
  <c r="F396" i="6"/>
  <c r="G174" i="7"/>
  <c r="L994" i="6"/>
  <c r="F388" i="6"/>
  <c r="G173" i="7"/>
  <c r="L988" i="6"/>
  <c r="F379" i="6"/>
  <c r="F375" i="6"/>
  <c r="F383" i="6"/>
  <c r="G172" i="7"/>
  <c r="L982" i="6"/>
  <c r="F367" i="6"/>
  <c r="F371" i="6"/>
  <c r="H171" i="7"/>
  <c r="E316" i="6"/>
  <c r="F163" i="7"/>
  <c r="L920" i="6"/>
  <c r="F910" i="6"/>
  <c r="H161" i="7"/>
  <c r="K897" i="6"/>
  <c r="L907" i="6"/>
  <c r="L897" i="6"/>
  <c r="L893" i="6"/>
  <c r="F894" i="6"/>
  <c r="E873" i="6"/>
  <c r="H157" i="7"/>
  <c r="K296" i="6"/>
  <c r="F296" i="6"/>
  <c r="K286" i="6"/>
  <c r="F286" i="6"/>
  <c r="K291" i="6"/>
  <c r="F291" i="6"/>
  <c r="L854" i="6"/>
  <c r="E152" i="7"/>
  <c r="L840" i="6"/>
  <c r="F841" i="6"/>
  <c r="F263" i="6"/>
  <c r="L262" i="6"/>
  <c r="G146" i="7"/>
  <c r="L819" i="6"/>
  <c r="F187" i="6"/>
  <c r="L813" i="6"/>
  <c r="E145" i="7"/>
  <c r="G144" i="7"/>
  <c r="L804" i="6"/>
  <c r="F160" i="6"/>
  <c r="L797" i="6"/>
  <c r="F798" i="6"/>
  <c r="L783" i="6"/>
  <c r="E140" i="7"/>
  <c r="G134" i="7"/>
  <c r="L739" i="6"/>
  <c r="F126" i="6"/>
  <c r="F112" i="6"/>
  <c r="L111" i="6"/>
  <c r="G132" i="7"/>
  <c r="L728" i="6"/>
  <c r="F442" i="6"/>
  <c r="F96" i="6"/>
  <c r="F106" i="6"/>
  <c r="F446" i="6"/>
  <c r="G131" i="7"/>
  <c r="L722" i="6"/>
  <c r="F94" i="6"/>
  <c r="F103" i="6"/>
  <c r="F88" i="6"/>
  <c r="L87" i="6"/>
  <c r="G128" i="7"/>
  <c r="L706" i="6"/>
  <c r="F700" i="6"/>
  <c r="G126" i="7"/>
  <c r="L693" i="6"/>
  <c r="F75" i="6"/>
  <c r="G124" i="7"/>
  <c r="L683" i="6"/>
  <c r="F675" i="6"/>
  <c r="G122" i="7"/>
  <c r="L670" i="6"/>
  <c r="F69" i="6"/>
  <c r="F63" i="6"/>
  <c r="F197" i="6"/>
  <c r="F192" i="6"/>
  <c r="F81" i="6"/>
  <c r="F640" i="6"/>
  <c r="G120" i="7"/>
  <c r="L657" i="6"/>
  <c r="G118" i="7"/>
  <c r="L647" i="6"/>
  <c r="G116" i="7"/>
  <c r="L636" i="6"/>
  <c r="F51" i="6"/>
  <c r="L629" i="6"/>
  <c r="F630" i="6"/>
  <c r="F191" i="6"/>
  <c r="K191" i="6"/>
  <c r="F186" i="6"/>
  <c r="K186" i="6"/>
  <c r="K196" i="6"/>
  <c r="F196" i="6"/>
  <c r="K68" i="6"/>
  <c r="F68" i="6"/>
  <c r="K80" i="6"/>
  <c r="F80" i="6"/>
  <c r="K46" i="6"/>
  <c r="F46" i="6"/>
  <c r="F62" i="6"/>
  <c r="K62" i="6"/>
  <c r="F74" i="6"/>
  <c r="K74" i="6"/>
  <c r="K21" i="6"/>
  <c r="F21" i="6"/>
  <c r="F6" i="6"/>
  <c r="L593" i="6"/>
  <c r="J594" i="6"/>
  <c r="G108" i="7"/>
  <c r="L588" i="6"/>
  <c r="G106" i="7"/>
  <c r="L578" i="6"/>
  <c r="G105" i="7"/>
  <c r="L572" i="6"/>
  <c r="G104" i="7"/>
  <c r="L566" i="6"/>
  <c r="L559" i="6"/>
  <c r="J560" i="6"/>
  <c r="G102" i="7"/>
  <c r="L554" i="6"/>
  <c r="G101" i="7"/>
  <c r="L548" i="6"/>
  <c r="G100" i="7"/>
  <c r="L542" i="6"/>
  <c r="G88" i="7"/>
  <c r="L485" i="6"/>
  <c r="L474" i="6"/>
  <c r="J475" i="6"/>
  <c r="G83" i="7"/>
  <c r="L459" i="6"/>
  <c r="G82" i="7"/>
  <c r="L453" i="6"/>
  <c r="G77" i="7"/>
  <c r="L431" i="6"/>
  <c r="G76" i="7"/>
  <c r="L425" i="6"/>
  <c r="G75" i="7"/>
  <c r="L419" i="6"/>
  <c r="G62" i="7"/>
  <c r="L364" i="6"/>
  <c r="G61" i="7"/>
  <c r="L355" i="6"/>
  <c r="G60" i="7"/>
  <c r="L349" i="6"/>
  <c r="G59" i="7"/>
  <c r="L343" i="6"/>
  <c r="G43" i="7"/>
  <c r="L258" i="6"/>
  <c r="G42" i="7"/>
  <c r="L252" i="6"/>
  <c r="G36" i="7"/>
  <c r="L225" i="6"/>
  <c r="G34" i="7"/>
  <c r="L213" i="6"/>
  <c r="G33" i="7"/>
  <c r="L208" i="6"/>
  <c r="G32" i="7"/>
  <c r="L203" i="6"/>
  <c r="L155" i="6"/>
  <c r="G20" i="7"/>
  <c r="L121" i="6"/>
  <c r="G10" i="7"/>
  <c r="I31" i="8" s="1"/>
  <c r="J31" i="8" s="1"/>
  <c r="H33" i="7" l="1"/>
  <c r="I153" i="8"/>
  <c r="H60" i="7"/>
  <c r="I246" i="8"/>
  <c r="H82" i="7"/>
  <c r="I268" i="8"/>
  <c r="H102" i="7"/>
  <c r="I288" i="8"/>
  <c r="F958" i="6"/>
  <c r="K958" i="6"/>
  <c r="K227" i="8"/>
  <c r="F227" i="8"/>
  <c r="L227" i="8" s="1"/>
  <c r="F44" i="9"/>
  <c r="K44" i="9"/>
  <c r="F610" i="6"/>
  <c r="K610" i="6"/>
  <c r="H142" i="7"/>
  <c r="E773" i="6"/>
  <c r="H34" i="7"/>
  <c r="I154" i="8"/>
  <c r="H36" i="7"/>
  <c r="I156" i="8"/>
  <c r="H62" i="7"/>
  <c r="I248" i="8"/>
  <c r="H104" i="7"/>
  <c r="I290" i="8"/>
  <c r="K127" i="8"/>
  <c r="F127" i="8"/>
  <c r="H61" i="7"/>
  <c r="I247" i="8"/>
  <c r="F758" i="6"/>
  <c r="K758" i="6"/>
  <c r="L828" i="6"/>
  <c r="E148" i="7"/>
  <c r="H42" i="7"/>
  <c r="I185" i="8"/>
  <c r="H75" i="7"/>
  <c r="I261" i="8"/>
  <c r="H88" i="7"/>
  <c r="I274" i="8"/>
  <c r="H105" i="7"/>
  <c r="I291" i="8"/>
  <c r="L870" i="6"/>
  <c r="E155" i="7"/>
  <c r="H83" i="7"/>
  <c r="I269" i="8"/>
  <c r="H20" i="7"/>
  <c r="I102" i="8"/>
  <c r="L833" i="6"/>
  <c r="E149" i="7"/>
  <c r="F949" i="6"/>
  <c r="K949" i="6"/>
  <c r="H43" i="7"/>
  <c r="I186" i="8"/>
  <c r="H76" i="7"/>
  <c r="I262" i="8"/>
  <c r="H106" i="7"/>
  <c r="I292" i="8"/>
  <c r="L664" i="6"/>
  <c r="K8" i="8"/>
  <c r="F8" i="8"/>
  <c r="L8" i="8" s="1"/>
  <c r="E281" i="6"/>
  <c r="H151" i="7"/>
  <c r="K129" i="8"/>
  <c r="H100" i="7"/>
  <c r="I286" i="8"/>
  <c r="L230" i="6"/>
  <c r="E37" i="7"/>
  <c r="H32" i="7"/>
  <c r="I152" i="8"/>
  <c r="H59" i="7"/>
  <c r="I245" i="8"/>
  <c r="H77" i="7"/>
  <c r="I263" i="8"/>
  <c r="H101" i="7"/>
  <c r="I287" i="8"/>
  <c r="H108" i="7"/>
  <c r="I294" i="8"/>
  <c r="F104" i="8"/>
  <c r="K104" i="8"/>
  <c r="F1065" i="6"/>
  <c r="K1065" i="6"/>
  <c r="L223" i="8"/>
  <c r="F531" i="6"/>
  <c r="L529" i="6"/>
  <c r="F510" i="6"/>
  <c r="L509" i="6"/>
  <c r="L1030" i="6"/>
  <c r="E180" i="7"/>
  <c r="I438" i="6"/>
  <c r="H179" i="7"/>
  <c r="E79" i="7"/>
  <c r="E265" i="8" s="1"/>
  <c r="I434" i="6"/>
  <c r="H178" i="7"/>
  <c r="F435" i="6"/>
  <c r="L408" i="6"/>
  <c r="E73" i="7"/>
  <c r="I403" i="6"/>
  <c r="H176" i="7"/>
  <c r="F404" i="6"/>
  <c r="L1000" i="6"/>
  <c r="G175" i="7"/>
  <c r="E69" i="7"/>
  <c r="E255" i="8" s="1"/>
  <c r="E70" i="7"/>
  <c r="E256" i="8" s="1"/>
  <c r="E71" i="7"/>
  <c r="E257" i="8" s="1"/>
  <c r="I387" i="6"/>
  <c r="H174" i="7"/>
  <c r="E68" i="7"/>
  <c r="E254" i="8" s="1"/>
  <c r="I379" i="6"/>
  <c r="I383" i="6"/>
  <c r="I375" i="6"/>
  <c r="H173" i="7"/>
  <c r="F376" i="6"/>
  <c r="F384" i="6"/>
  <c r="F380" i="6"/>
  <c r="I371" i="6"/>
  <c r="I367" i="6"/>
  <c r="H172" i="7"/>
  <c r="F368" i="6"/>
  <c r="F372" i="6"/>
  <c r="F316" i="6"/>
  <c r="K316" i="6"/>
  <c r="G910" i="6"/>
  <c r="H163" i="7"/>
  <c r="F911" i="6"/>
  <c r="L894" i="6"/>
  <c r="E159" i="7"/>
  <c r="K873" i="6"/>
  <c r="F873" i="6"/>
  <c r="L286" i="6"/>
  <c r="L291" i="6"/>
  <c r="L296" i="6"/>
  <c r="H152" i="7"/>
  <c r="E282" i="6"/>
  <c r="L841" i="6"/>
  <c r="E150" i="7"/>
  <c r="E44" i="7"/>
  <c r="L263" i="6"/>
  <c r="I187" i="6"/>
  <c r="H146" i="7"/>
  <c r="H145" i="7"/>
  <c r="E166" i="6"/>
  <c r="I159" i="6"/>
  <c r="H144" i="7"/>
  <c r="E26" i="7"/>
  <c r="E130" i="8" s="1"/>
  <c r="L798" i="6"/>
  <c r="E143" i="7"/>
  <c r="H140" i="7"/>
  <c r="E167" i="6"/>
  <c r="E769" i="6"/>
  <c r="I125" i="6"/>
  <c r="H134" i="7"/>
  <c r="E21" i="7"/>
  <c r="E103" i="8" s="1"/>
  <c r="L112" i="6"/>
  <c r="E19" i="7"/>
  <c r="I442" i="6"/>
  <c r="I96" i="6"/>
  <c r="I106" i="6"/>
  <c r="I446" i="6"/>
  <c r="H132" i="7"/>
  <c r="F447" i="6"/>
  <c r="F443" i="6"/>
  <c r="I94" i="6"/>
  <c r="I103" i="6"/>
  <c r="H131" i="7"/>
  <c r="F107" i="6"/>
  <c r="F97" i="6"/>
  <c r="E16" i="7"/>
  <c r="L88" i="6"/>
  <c r="I698" i="6"/>
  <c r="H128" i="7"/>
  <c r="E127" i="7"/>
  <c r="I75" i="6"/>
  <c r="H126" i="7"/>
  <c r="I675" i="6"/>
  <c r="H124" i="7"/>
  <c r="F677" i="6"/>
  <c r="I69" i="6"/>
  <c r="I197" i="6"/>
  <c r="I81" i="6"/>
  <c r="I63" i="6"/>
  <c r="I192" i="6"/>
  <c r="H122" i="7"/>
  <c r="I640" i="6"/>
  <c r="H121" i="7"/>
  <c r="F641" i="6"/>
  <c r="E117" i="7" s="1"/>
  <c r="E55" i="6" s="1"/>
  <c r="F55" i="6" s="1"/>
  <c r="I639" i="6"/>
  <c r="H120" i="7"/>
  <c r="I57" i="6"/>
  <c r="H118" i="7"/>
  <c r="I51" i="6"/>
  <c r="H116" i="7"/>
  <c r="L630" i="6"/>
  <c r="E115" i="7"/>
  <c r="F47" i="6"/>
  <c r="L46" i="6"/>
  <c r="L68" i="6"/>
  <c r="L74" i="6"/>
  <c r="F188" i="6"/>
  <c r="L186" i="6"/>
  <c r="L80" i="6"/>
  <c r="F198" i="6"/>
  <c r="L196" i="6"/>
  <c r="L62" i="6"/>
  <c r="F193" i="6"/>
  <c r="L191" i="6"/>
  <c r="F22" i="6"/>
  <c r="L21" i="6"/>
  <c r="G109" i="7"/>
  <c r="L594" i="6"/>
  <c r="G103" i="7"/>
  <c r="L560" i="6"/>
  <c r="G86" i="7"/>
  <c r="L475" i="6"/>
  <c r="J152" i="8" l="1"/>
  <c r="L152" i="8" s="1"/>
  <c r="K152" i="8"/>
  <c r="J292" i="8"/>
  <c r="L292" i="8" s="1"/>
  <c r="K292" i="8"/>
  <c r="J269" i="8"/>
  <c r="L269" i="8" s="1"/>
  <c r="K269" i="8"/>
  <c r="E267" i="6"/>
  <c r="H148" i="7"/>
  <c r="E272" i="6"/>
  <c r="J156" i="8"/>
  <c r="L156" i="8" s="1"/>
  <c r="K156" i="8"/>
  <c r="L958" i="6"/>
  <c r="F960" i="6"/>
  <c r="H73" i="7"/>
  <c r="E259" i="8"/>
  <c r="H37" i="7"/>
  <c r="E174" i="8"/>
  <c r="J262" i="8"/>
  <c r="L262" i="8" s="1"/>
  <c r="K262" i="8"/>
  <c r="H155" i="7"/>
  <c r="E861" i="6"/>
  <c r="J154" i="8"/>
  <c r="L154" i="8" s="1"/>
  <c r="K154" i="8"/>
  <c r="J288" i="8"/>
  <c r="L288" i="8" s="1"/>
  <c r="K288" i="8"/>
  <c r="H103" i="7"/>
  <c r="I289" i="8"/>
  <c r="F254" i="8"/>
  <c r="L104" i="8"/>
  <c r="L758" i="6"/>
  <c r="F760" i="6"/>
  <c r="J294" i="8"/>
  <c r="L294" i="8" s="1"/>
  <c r="K294" i="8"/>
  <c r="J286" i="8"/>
  <c r="L286" i="8" s="1"/>
  <c r="K286" i="8"/>
  <c r="J186" i="8"/>
  <c r="L186" i="8" s="1"/>
  <c r="K186" i="8"/>
  <c r="J291" i="8"/>
  <c r="L291" i="8" s="1"/>
  <c r="K291" i="8"/>
  <c r="J247" i="8"/>
  <c r="L247" i="8" s="1"/>
  <c r="K247" i="8"/>
  <c r="F773" i="6"/>
  <c r="L773" i="6" s="1"/>
  <c r="K773" i="6"/>
  <c r="J268" i="8"/>
  <c r="L268" i="8" s="1"/>
  <c r="K268" i="8"/>
  <c r="H44" i="7"/>
  <c r="E187" i="8"/>
  <c r="F257" i="8"/>
  <c r="J287" i="8"/>
  <c r="L287" i="8" s="1"/>
  <c r="K287" i="8"/>
  <c r="J274" i="8"/>
  <c r="L274" i="8" s="1"/>
  <c r="K274" i="8"/>
  <c r="L127" i="8"/>
  <c r="J246" i="8"/>
  <c r="L246" i="8" s="1"/>
  <c r="K246" i="8"/>
  <c r="F256" i="8"/>
  <c r="F265" i="8"/>
  <c r="L949" i="6"/>
  <c r="F951" i="6"/>
  <c r="L610" i="6"/>
  <c r="F612" i="6"/>
  <c r="H19" i="7"/>
  <c r="E80" i="8"/>
  <c r="F103" i="8"/>
  <c r="F255" i="8"/>
  <c r="J263" i="8"/>
  <c r="L263" i="8" s="1"/>
  <c r="K263" i="8"/>
  <c r="F281" i="6"/>
  <c r="L281" i="6" s="1"/>
  <c r="K281" i="6"/>
  <c r="E276" i="6"/>
  <c r="H149" i="7"/>
  <c r="J261" i="8"/>
  <c r="L261" i="8" s="1"/>
  <c r="K261" i="8"/>
  <c r="J290" i="8"/>
  <c r="L290" i="8" s="1"/>
  <c r="K290" i="8"/>
  <c r="J153" i="8"/>
  <c r="L153" i="8" s="1"/>
  <c r="K153" i="8"/>
  <c r="L1065" i="6"/>
  <c r="F1067" i="6"/>
  <c r="H109" i="7"/>
  <c r="I295" i="8"/>
  <c r="F130" i="8"/>
  <c r="E43" i="9"/>
  <c r="L44" i="9"/>
  <c r="H86" i="7"/>
  <c r="I272" i="8"/>
  <c r="H16" i="7"/>
  <c r="E77" i="8"/>
  <c r="J245" i="8"/>
  <c r="L245" i="8" s="1"/>
  <c r="K245" i="8"/>
  <c r="J102" i="8"/>
  <c r="K102" i="8"/>
  <c r="J185" i="8"/>
  <c r="K185" i="8"/>
  <c r="J248" i="8"/>
  <c r="L248" i="8" s="1"/>
  <c r="K248" i="8"/>
  <c r="E98" i="7"/>
  <c r="L531" i="6"/>
  <c r="E94" i="7"/>
  <c r="L510" i="6"/>
  <c r="E500" i="6"/>
  <c r="H180" i="7"/>
  <c r="E522" i="6"/>
  <c r="E488" i="6"/>
  <c r="E518" i="6"/>
  <c r="E496" i="6"/>
  <c r="E492" i="6"/>
  <c r="E478" i="6"/>
  <c r="E504" i="6"/>
  <c r="J438" i="6"/>
  <c r="K438" i="6"/>
  <c r="J434" i="6"/>
  <c r="K434" i="6"/>
  <c r="E78" i="7"/>
  <c r="E264" i="8" s="1"/>
  <c r="J403" i="6"/>
  <c r="K403" i="6"/>
  <c r="E72" i="7"/>
  <c r="E258" i="8" s="1"/>
  <c r="H175" i="7"/>
  <c r="I395" i="6"/>
  <c r="I399" i="6"/>
  <c r="I391" i="6"/>
  <c r="J387" i="6"/>
  <c r="K387" i="6"/>
  <c r="J375" i="6"/>
  <c r="K375" i="6"/>
  <c r="J383" i="6"/>
  <c r="K383" i="6"/>
  <c r="J379" i="6"/>
  <c r="K379" i="6"/>
  <c r="E67" i="7"/>
  <c r="E253" i="8" s="1"/>
  <c r="E66" i="7"/>
  <c r="E252" i="8" s="1"/>
  <c r="E65" i="7"/>
  <c r="E251" i="8" s="1"/>
  <c r="J367" i="6"/>
  <c r="K367" i="6"/>
  <c r="J371" i="6"/>
  <c r="K371" i="6"/>
  <c r="E64" i="7"/>
  <c r="E250" i="8" s="1"/>
  <c r="E63" i="7"/>
  <c r="E249" i="8" s="1"/>
  <c r="F317" i="6"/>
  <c r="L316" i="6"/>
  <c r="H910" i="6"/>
  <c r="K910" i="6"/>
  <c r="E162" i="7"/>
  <c r="E885" i="6"/>
  <c r="H159" i="7"/>
  <c r="L873" i="6"/>
  <c r="F874" i="6"/>
  <c r="F282" i="6"/>
  <c r="K282" i="6"/>
  <c r="E277" i="6"/>
  <c r="H150" i="7"/>
  <c r="J187" i="6"/>
  <c r="K187" i="6"/>
  <c r="K166" i="6"/>
  <c r="F166" i="6"/>
  <c r="L166" i="6" s="1"/>
  <c r="J159" i="6"/>
  <c r="K159" i="6"/>
  <c r="H143" i="7"/>
  <c r="E271" i="6"/>
  <c r="E266" i="6"/>
  <c r="E786" i="6"/>
  <c r="K769" i="6"/>
  <c r="F769" i="6"/>
  <c r="F167" i="6"/>
  <c r="K167" i="6"/>
  <c r="J125" i="6"/>
  <c r="K125" i="6"/>
  <c r="J96" i="6"/>
  <c r="L96" i="6" s="1"/>
  <c r="K96" i="6"/>
  <c r="J442" i="6"/>
  <c r="K442" i="6"/>
  <c r="J446" i="6"/>
  <c r="K446" i="6"/>
  <c r="J106" i="6"/>
  <c r="L106" i="6" s="1"/>
  <c r="K106" i="6"/>
  <c r="E80" i="7"/>
  <c r="E266" i="8" s="1"/>
  <c r="E81" i="7"/>
  <c r="E267" i="8" s="1"/>
  <c r="J103" i="6"/>
  <c r="K103" i="6"/>
  <c r="J94" i="6"/>
  <c r="K94" i="6"/>
  <c r="E18" i="7"/>
  <c r="E79" i="8" s="1"/>
  <c r="E17" i="7"/>
  <c r="E78" i="8" s="1"/>
  <c r="J698" i="6"/>
  <c r="K698" i="6"/>
  <c r="E76" i="6"/>
  <c r="J75" i="6"/>
  <c r="K75" i="6"/>
  <c r="J675" i="6"/>
  <c r="K675" i="6"/>
  <c r="E123" i="7"/>
  <c r="J192" i="6"/>
  <c r="K192" i="6"/>
  <c r="J81" i="6"/>
  <c r="K81" i="6"/>
  <c r="J197" i="6"/>
  <c r="K197" i="6"/>
  <c r="J69" i="6"/>
  <c r="K69" i="6"/>
  <c r="J63" i="6"/>
  <c r="K63" i="6"/>
  <c r="J640" i="6"/>
  <c r="L640" i="6" s="1"/>
  <c r="K640" i="6"/>
  <c r="J639" i="6"/>
  <c r="K639" i="6"/>
  <c r="J57" i="6"/>
  <c r="L57" i="6" s="1"/>
  <c r="K57" i="6"/>
  <c r="J51" i="6"/>
  <c r="K51" i="6"/>
  <c r="E50" i="6"/>
  <c r="H115" i="7"/>
  <c r="E30" i="7"/>
  <c r="E150" i="8" s="1"/>
  <c r="E29" i="7"/>
  <c r="E149" i="8" s="1"/>
  <c r="E31" i="7"/>
  <c r="E151" i="8" s="1"/>
  <c r="E10" i="7"/>
  <c r="L47" i="6"/>
  <c r="E5" i="7"/>
  <c r="L22" i="6"/>
  <c r="F253" i="8" l="1"/>
  <c r="J272" i="8"/>
  <c r="L272" i="8" s="1"/>
  <c r="K272" i="8"/>
  <c r="F80" i="8"/>
  <c r="L80" i="8" s="1"/>
  <c r="K80" i="8"/>
  <c r="E137" i="7"/>
  <c r="H137" i="7" s="1"/>
  <c r="L760" i="6"/>
  <c r="F861" i="6"/>
  <c r="L861" i="6" s="1"/>
  <c r="K861" i="6"/>
  <c r="K272" i="6"/>
  <c r="F272" i="6"/>
  <c r="L272" i="6" s="1"/>
  <c r="K43" i="9"/>
  <c r="F43" i="9"/>
  <c r="F264" i="8"/>
  <c r="E112" i="7"/>
  <c r="L612" i="6"/>
  <c r="F267" i="6"/>
  <c r="L267" i="6" s="1"/>
  <c r="K267" i="6"/>
  <c r="F252" i="8"/>
  <c r="F250" i="8"/>
  <c r="J195" i="8"/>
  <c r="I36" i="9" s="1"/>
  <c r="J36" i="9" s="1"/>
  <c r="L185" i="8"/>
  <c r="K276" i="6"/>
  <c r="F276" i="6"/>
  <c r="L276" i="6" s="1"/>
  <c r="F123" i="8"/>
  <c r="E33" i="9" s="1"/>
  <c r="F249" i="8"/>
  <c r="J295" i="8"/>
  <c r="L295" i="8" s="1"/>
  <c r="K295" i="8"/>
  <c r="E168" i="7"/>
  <c r="L951" i="6"/>
  <c r="F174" i="8"/>
  <c r="K174" i="8"/>
  <c r="H5" i="7"/>
  <c r="E6" i="8"/>
  <c r="H10" i="7"/>
  <c r="E31" i="8"/>
  <c r="H94" i="7"/>
  <c r="E280" i="8"/>
  <c r="L102" i="8"/>
  <c r="F79" i="8"/>
  <c r="F151" i="8"/>
  <c r="E187" i="7"/>
  <c r="H187" i="7" s="1"/>
  <c r="L1067" i="6"/>
  <c r="J289" i="8"/>
  <c r="L289" i="8" s="1"/>
  <c r="K289" i="8"/>
  <c r="F259" i="8"/>
  <c r="L259" i="8" s="1"/>
  <c r="K259" i="8"/>
  <c r="F149" i="8"/>
  <c r="F267" i="8"/>
  <c r="H98" i="7"/>
  <c r="E284" i="8"/>
  <c r="F258" i="8"/>
  <c r="F78" i="8"/>
  <c r="F150" i="8"/>
  <c r="F266" i="8"/>
  <c r="F251" i="8"/>
  <c r="F77" i="8"/>
  <c r="K77" i="8"/>
  <c r="K187" i="8"/>
  <c r="F187" i="8"/>
  <c r="L187" i="8" s="1"/>
  <c r="E169" i="7"/>
  <c r="L960" i="6"/>
  <c r="K478" i="6"/>
  <c r="F478" i="6"/>
  <c r="K488" i="6"/>
  <c r="F488" i="6"/>
  <c r="K492" i="6"/>
  <c r="F492" i="6"/>
  <c r="K522" i="6"/>
  <c r="F522" i="6"/>
  <c r="K496" i="6"/>
  <c r="F496" i="6"/>
  <c r="K504" i="6"/>
  <c r="F504" i="6"/>
  <c r="F518" i="6"/>
  <c r="K518" i="6"/>
  <c r="K500" i="6"/>
  <c r="F500" i="6"/>
  <c r="J439" i="6"/>
  <c r="L438" i="6"/>
  <c r="J435" i="6"/>
  <c r="L434" i="6"/>
  <c r="J404" i="6"/>
  <c r="L403" i="6"/>
  <c r="J395" i="6"/>
  <c r="K395" i="6"/>
  <c r="J399" i="6"/>
  <c r="K399" i="6"/>
  <c r="J391" i="6"/>
  <c r="K391" i="6"/>
  <c r="J388" i="6"/>
  <c r="L387" i="6"/>
  <c r="J384" i="6"/>
  <c r="L383" i="6"/>
  <c r="J380" i="6"/>
  <c r="L379" i="6"/>
  <c r="J376" i="6"/>
  <c r="L375" i="6"/>
  <c r="J372" i="6"/>
  <c r="L371" i="6"/>
  <c r="J368" i="6"/>
  <c r="L367" i="6"/>
  <c r="L317" i="6"/>
  <c r="E55" i="7"/>
  <c r="H911" i="6"/>
  <c r="L910" i="6"/>
  <c r="E898" i="6"/>
  <c r="F885" i="6"/>
  <c r="K885" i="6"/>
  <c r="L874" i="6"/>
  <c r="E156" i="7"/>
  <c r="E886" i="6" s="1"/>
  <c r="L282" i="6"/>
  <c r="F283" i="6"/>
  <c r="F277" i="6"/>
  <c r="K277" i="6"/>
  <c r="J188" i="6"/>
  <c r="L187" i="6"/>
  <c r="J160" i="6"/>
  <c r="L159" i="6"/>
  <c r="K786" i="6"/>
  <c r="F786" i="6"/>
  <c r="F266" i="6"/>
  <c r="K266" i="6"/>
  <c r="K271" i="6"/>
  <c r="F271" i="6"/>
  <c r="L167" i="6"/>
  <c r="F170" i="6"/>
  <c r="L769" i="6"/>
  <c r="J126" i="6"/>
  <c r="L125" i="6"/>
  <c r="J443" i="6"/>
  <c r="L442" i="6"/>
  <c r="J447" i="6"/>
  <c r="L446" i="6"/>
  <c r="J97" i="6"/>
  <c r="L94" i="6"/>
  <c r="J107" i="6"/>
  <c r="L103" i="6"/>
  <c r="J700" i="6"/>
  <c r="L698" i="6"/>
  <c r="F76" i="6"/>
  <c r="L75" i="6"/>
  <c r="J677" i="6"/>
  <c r="L675" i="6"/>
  <c r="E70" i="6"/>
  <c r="E82" i="6"/>
  <c r="E64" i="6"/>
  <c r="L69" i="6"/>
  <c r="L81" i="6"/>
  <c r="L63" i="6"/>
  <c r="J198" i="6"/>
  <c r="L197" i="6"/>
  <c r="J193" i="6"/>
  <c r="L192" i="6"/>
  <c r="J641" i="6"/>
  <c r="L639" i="6"/>
  <c r="L51" i="6"/>
  <c r="K50" i="6"/>
  <c r="F50" i="6"/>
  <c r="F33" i="9" l="1"/>
  <c r="E603" i="6"/>
  <c r="H112" i="7"/>
  <c r="F284" i="8"/>
  <c r="L284" i="8" s="1"/>
  <c r="K284" i="8"/>
  <c r="F886" i="6"/>
  <c r="L886" i="6" s="1"/>
  <c r="K886" i="6"/>
  <c r="L174" i="8"/>
  <c r="L195" i="8" s="1"/>
  <c r="F195" i="8"/>
  <c r="E36" i="9" s="1"/>
  <c r="L43" i="9"/>
  <c r="F99" i="8"/>
  <c r="E32" i="9" s="1"/>
  <c r="L77" i="8"/>
  <c r="H168" i="7"/>
  <c r="E937" i="6"/>
  <c r="K31" i="8"/>
  <c r="F31" i="8"/>
  <c r="L31" i="8" s="1"/>
  <c r="F171" i="8"/>
  <c r="E35" i="9" s="1"/>
  <c r="E941" i="6"/>
  <c r="H169" i="7"/>
  <c r="F280" i="8"/>
  <c r="L280" i="8" s="1"/>
  <c r="K280" i="8"/>
  <c r="K6" i="8"/>
  <c r="F6" i="8"/>
  <c r="H55" i="7"/>
  <c r="E226" i="8"/>
  <c r="F501" i="6"/>
  <c r="L500" i="6"/>
  <c r="F506" i="6"/>
  <c r="L504" i="6"/>
  <c r="F524" i="6"/>
  <c r="L522" i="6"/>
  <c r="F489" i="6"/>
  <c r="L488" i="6"/>
  <c r="F497" i="6"/>
  <c r="L496" i="6"/>
  <c r="F493" i="6"/>
  <c r="L492" i="6"/>
  <c r="F479" i="6"/>
  <c r="L478" i="6"/>
  <c r="L518" i="6"/>
  <c r="F519" i="6"/>
  <c r="G79" i="7"/>
  <c r="L439" i="6"/>
  <c r="G78" i="7"/>
  <c r="L435" i="6"/>
  <c r="G72" i="7"/>
  <c r="L404" i="6"/>
  <c r="J400" i="6"/>
  <c r="L399" i="6"/>
  <c r="J392" i="6"/>
  <c r="L391" i="6"/>
  <c r="J396" i="6"/>
  <c r="L395" i="6"/>
  <c r="G68" i="7"/>
  <c r="L388" i="6"/>
  <c r="G65" i="7"/>
  <c r="L376" i="6"/>
  <c r="G67" i="7"/>
  <c r="L384" i="6"/>
  <c r="G66" i="7"/>
  <c r="L380" i="6"/>
  <c r="G64" i="7"/>
  <c r="L372" i="6"/>
  <c r="G63" i="7"/>
  <c r="L368" i="6"/>
  <c r="F162" i="7"/>
  <c r="L911" i="6"/>
  <c r="F898" i="6"/>
  <c r="L885" i="6"/>
  <c r="E862" i="6"/>
  <c r="H156" i="7"/>
  <c r="E48" i="7"/>
  <c r="L283" i="6"/>
  <c r="L277" i="6"/>
  <c r="F278" i="6"/>
  <c r="G29" i="7"/>
  <c r="L188" i="6"/>
  <c r="G26" i="7"/>
  <c r="L160" i="6"/>
  <c r="F268" i="6"/>
  <c r="L266" i="6"/>
  <c r="F273" i="6"/>
  <c r="L271" i="6"/>
  <c r="F787" i="6"/>
  <c r="L786" i="6"/>
  <c r="E27" i="7"/>
  <c r="L170" i="6"/>
  <c r="G21" i="7"/>
  <c r="L126" i="6"/>
  <c r="G80" i="7"/>
  <c r="L443" i="6"/>
  <c r="G81" i="7"/>
  <c r="L447" i="6"/>
  <c r="G17" i="7"/>
  <c r="L97" i="6"/>
  <c r="G18" i="7"/>
  <c r="L107" i="6"/>
  <c r="G127" i="7"/>
  <c r="L700" i="6"/>
  <c r="F77" i="6"/>
  <c r="E14" i="7" s="1"/>
  <c r="E57" i="8" s="1"/>
  <c r="G123" i="7"/>
  <c r="L677" i="6"/>
  <c r="F64" i="6"/>
  <c r="F82" i="6"/>
  <c r="F70" i="6"/>
  <c r="G30" i="7"/>
  <c r="L193" i="6"/>
  <c r="G31" i="7"/>
  <c r="L198" i="6"/>
  <c r="G117" i="7"/>
  <c r="L641" i="6"/>
  <c r="F59" i="6"/>
  <c r="L50" i="6"/>
  <c r="H68" i="7" l="1"/>
  <c r="I254" i="8"/>
  <c r="H79" i="7"/>
  <c r="I265" i="8"/>
  <c r="H17" i="7"/>
  <c r="I78" i="8"/>
  <c r="H27" i="7"/>
  <c r="E131" i="8"/>
  <c r="H30" i="7"/>
  <c r="I150" i="8"/>
  <c r="F35" i="9"/>
  <c r="F32" i="9"/>
  <c r="H31" i="7"/>
  <c r="I151" i="8"/>
  <c r="H63" i="7"/>
  <c r="I249" i="8"/>
  <c r="F941" i="6"/>
  <c r="K941" i="6"/>
  <c r="H64" i="7"/>
  <c r="I250" i="8"/>
  <c r="E31" i="10"/>
  <c r="H81" i="7"/>
  <c r="I267" i="8"/>
  <c r="H80" i="7"/>
  <c r="I266" i="8"/>
  <c r="H26" i="7"/>
  <c r="I130" i="8"/>
  <c r="L6" i="8"/>
  <c r="F27" i="8"/>
  <c r="E29" i="9" s="1"/>
  <c r="K603" i="6"/>
  <c r="F603" i="6"/>
  <c r="L603" i="6" s="1"/>
  <c r="I604" i="6" s="1"/>
  <c r="H48" i="7"/>
  <c r="E200" i="8"/>
  <c r="H66" i="7"/>
  <c r="I252" i="8"/>
  <c r="H67" i="7"/>
  <c r="I253" i="8"/>
  <c r="H72" i="7"/>
  <c r="I258" i="8"/>
  <c r="F887" i="6"/>
  <c r="E158" i="7" s="1"/>
  <c r="F57" i="8"/>
  <c r="H21" i="7"/>
  <c r="I103" i="8"/>
  <c r="H29" i="7"/>
  <c r="I149" i="8"/>
  <c r="F937" i="6"/>
  <c r="K937" i="6"/>
  <c r="H18" i="7"/>
  <c r="I79" i="8"/>
  <c r="H65" i="7"/>
  <c r="I251" i="8"/>
  <c r="H78" i="7"/>
  <c r="I264" i="8"/>
  <c r="K36" i="9"/>
  <c r="F36" i="9"/>
  <c r="L36" i="9" s="1"/>
  <c r="F226" i="8"/>
  <c r="L226" i="8" s="1"/>
  <c r="K226" i="8"/>
  <c r="E96" i="7"/>
  <c r="L519" i="6"/>
  <c r="L506" i="6"/>
  <c r="E93" i="7"/>
  <c r="L493" i="6"/>
  <c r="E90" i="7"/>
  <c r="L489" i="6"/>
  <c r="E89" i="7"/>
  <c r="L479" i="6"/>
  <c r="E87" i="7"/>
  <c r="E91" i="7"/>
  <c r="L497" i="6"/>
  <c r="L524" i="6"/>
  <c r="E97" i="7"/>
  <c r="L501" i="6"/>
  <c r="E92" i="7"/>
  <c r="G69" i="7"/>
  <c r="L392" i="6"/>
  <c r="G70" i="7"/>
  <c r="L396" i="6"/>
  <c r="G71" i="7"/>
  <c r="L400" i="6"/>
  <c r="G898" i="6"/>
  <c r="H162" i="7"/>
  <c r="F899" i="6"/>
  <c r="F862" i="6"/>
  <c r="K862" i="6"/>
  <c r="E47" i="7"/>
  <c r="L278" i="6"/>
  <c r="E141" i="7"/>
  <c r="L787" i="6"/>
  <c r="E46" i="7"/>
  <c r="L273" i="6"/>
  <c r="L268" i="6"/>
  <c r="E45" i="7"/>
  <c r="I76" i="6"/>
  <c r="H127" i="7"/>
  <c r="I82" i="6"/>
  <c r="I70" i="6"/>
  <c r="I64" i="6"/>
  <c r="H123" i="7"/>
  <c r="F83" i="6"/>
  <c r="F71" i="6"/>
  <c r="F65" i="6"/>
  <c r="I55" i="6"/>
  <c r="H117" i="7"/>
  <c r="E11" i="7"/>
  <c r="E32" i="8" s="1"/>
  <c r="L887" i="6" l="1"/>
  <c r="H70" i="7"/>
  <c r="I256" i="8"/>
  <c r="J250" i="8"/>
  <c r="L250" i="8" s="1"/>
  <c r="K250" i="8"/>
  <c r="J150" i="8"/>
  <c r="L150" i="8" s="1"/>
  <c r="K150" i="8"/>
  <c r="F29" i="9"/>
  <c r="H69" i="7"/>
  <c r="I255" i="8"/>
  <c r="J130" i="8"/>
  <c r="K130" i="8"/>
  <c r="F942" i="6"/>
  <c r="L941" i="6"/>
  <c r="F131" i="8"/>
  <c r="L131" i="8" s="1"/>
  <c r="K131" i="8"/>
  <c r="H89" i="7"/>
  <c r="E275" i="8"/>
  <c r="J264" i="8"/>
  <c r="L264" i="8" s="1"/>
  <c r="K264" i="8"/>
  <c r="H90" i="7"/>
  <c r="E276" i="8"/>
  <c r="J251" i="8"/>
  <c r="L251" i="8" s="1"/>
  <c r="K251" i="8"/>
  <c r="H45" i="7"/>
  <c r="E197" i="8"/>
  <c r="H93" i="7"/>
  <c r="E279" i="8"/>
  <c r="J249" i="8"/>
  <c r="L249" i="8" s="1"/>
  <c r="K249" i="8"/>
  <c r="K604" i="6"/>
  <c r="J604" i="6"/>
  <c r="H92" i="7"/>
  <c r="E278" i="8"/>
  <c r="J253" i="8"/>
  <c r="L253" i="8" s="1"/>
  <c r="K253" i="8"/>
  <c r="J266" i="8"/>
  <c r="L266" i="8" s="1"/>
  <c r="K266" i="8"/>
  <c r="J78" i="8"/>
  <c r="K78" i="8"/>
  <c r="H96" i="7"/>
  <c r="E282" i="8"/>
  <c r="L937" i="6"/>
  <c r="F938" i="6"/>
  <c r="J151" i="8"/>
  <c r="L151" i="8" s="1"/>
  <c r="K151" i="8"/>
  <c r="J149" i="8"/>
  <c r="K149" i="8"/>
  <c r="J252" i="8"/>
  <c r="L252" i="8" s="1"/>
  <c r="K252" i="8"/>
  <c r="J267" i="8"/>
  <c r="L267" i="8" s="1"/>
  <c r="K267" i="8"/>
  <c r="J265" i="8"/>
  <c r="L265" i="8" s="1"/>
  <c r="K265" i="8"/>
  <c r="F32" i="8"/>
  <c r="J79" i="8"/>
  <c r="L79" i="8" s="1"/>
  <c r="K79" i="8"/>
  <c r="H91" i="7"/>
  <c r="E277" i="8"/>
  <c r="J258" i="8"/>
  <c r="L258" i="8" s="1"/>
  <c r="K258" i="8"/>
  <c r="H46" i="7"/>
  <c r="E198" i="8"/>
  <c r="H97" i="7"/>
  <c r="E283" i="8"/>
  <c r="H47" i="7"/>
  <c r="E199" i="8"/>
  <c r="H87" i="7"/>
  <c r="E273" i="8"/>
  <c r="J103" i="8"/>
  <c r="K103" i="8"/>
  <c r="F200" i="8"/>
  <c r="L200" i="8" s="1"/>
  <c r="K200" i="8"/>
  <c r="J254" i="8"/>
  <c r="L254" i="8" s="1"/>
  <c r="K254" i="8"/>
  <c r="H71" i="7"/>
  <c r="I257" i="8"/>
  <c r="H898" i="6"/>
  <c r="K898" i="6"/>
  <c r="E160" i="7"/>
  <c r="E292" i="6"/>
  <c r="H158" i="7"/>
  <c r="L862" i="6"/>
  <c r="F863" i="6"/>
  <c r="E771" i="6"/>
  <c r="H141" i="7"/>
  <c r="J76" i="6"/>
  <c r="K76" i="6"/>
  <c r="J64" i="6"/>
  <c r="K64" i="6"/>
  <c r="J70" i="6"/>
  <c r="K70" i="6"/>
  <c r="J82" i="6"/>
  <c r="K82" i="6"/>
  <c r="E12" i="7"/>
  <c r="E54" i="8" s="1"/>
  <c r="E15" i="7"/>
  <c r="E61" i="8" s="1"/>
  <c r="E13" i="7"/>
  <c r="E55" i="8" s="1"/>
  <c r="J55" i="6"/>
  <c r="K55" i="6"/>
  <c r="L938" i="6" l="1"/>
  <c r="E166" i="7"/>
  <c r="F276" i="8"/>
  <c r="L276" i="8" s="1"/>
  <c r="K276" i="8"/>
  <c r="F283" i="8"/>
  <c r="L283" i="8" s="1"/>
  <c r="K283" i="8"/>
  <c r="F51" i="8"/>
  <c r="E30" i="9" s="1"/>
  <c r="L604" i="6"/>
  <c r="J605" i="6"/>
  <c r="F198" i="8"/>
  <c r="L198" i="8" s="1"/>
  <c r="K198" i="8"/>
  <c r="F275" i="8"/>
  <c r="L275" i="8" s="1"/>
  <c r="K275" i="8"/>
  <c r="F55" i="8"/>
  <c r="J255" i="8"/>
  <c r="L255" i="8" s="1"/>
  <c r="K255" i="8"/>
  <c r="K282" i="8"/>
  <c r="F282" i="8"/>
  <c r="L282" i="8" s="1"/>
  <c r="F61" i="8"/>
  <c r="K279" i="8"/>
  <c r="F279" i="8"/>
  <c r="L279" i="8" s="1"/>
  <c r="J99" i="8"/>
  <c r="I32" i="9" s="1"/>
  <c r="L78" i="8"/>
  <c r="L99" i="8" s="1"/>
  <c r="J147" i="8"/>
  <c r="I34" i="9" s="1"/>
  <c r="J34" i="9" s="1"/>
  <c r="L130" i="8"/>
  <c r="K199" i="8"/>
  <c r="F199" i="8"/>
  <c r="L199" i="8" s="1"/>
  <c r="F54" i="8"/>
  <c r="F197" i="8"/>
  <c r="K197" i="8"/>
  <c r="J256" i="8"/>
  <c r="K256" i="8"/>
  <c r="J123" i="8"/>
  <c r="I33" i="9" s="1"/>
  <c r="L103" i="8"/>
  <c r="L123" i="8" s="1"/>
  <c r="E167" i="7"/>
  <c r="L942" i="6"/>
  <c r="F278" i="8"/>
  <c r="L278" i="8" s="1"/>
  <c r="K278" i="8"/>
  <c r="J257" i="8"/>
  <c r="L257" i="8" s="1"/>
  <c r="K257" i="8"/>
  <c r="F277" i="8"/>
  <c r="L277" i="8" s="1"/>
  <c r="K277" i="8"/>
  <c r="F273" i="8"/>
  <c r="K273" i="8"/>
  <c r="J171" i="8"/>
  <c r="I35" i="9" s="1"/>
  <c r="L149" i="8"/>
  <c r="L171" i="8" s="1"/>
  <c r="H899" i="6"/>
  <c r="L898" i="6"/>
  <c r="E297" i="6"/>
  <c r="F292" i="6"/>
  <c r="K292" i="6"/>
  <c r="E154" i="7"/>
  <c r="L863" i="6"/>
  <c r="K771" i="6"/>
  <c r="F771" i="6"/>
  <c r="J77" i="6"/>
  <c r="L76" i="6"/>
  <c r="J71" i="6"/>
  <c r="L70" i="6"/>
  <c r="J83" i="6"/>
  <c r="L82" i="6"/>
  <c r="J65" i="6"/>
  <c r="L64" i="6"/>
  <c r="L55" i="6"/>
  <c r="J59" i="6"/>
  <c r="L197" i="8" l="1"/>
  <c r="G111" i="7"/>
  <c r="L605" i="6"/>
  <c r="F75" i="8"/>
  <c r="E31" i="9" s="1"/>
  <c r="F30" i="9"/>
  <c r="H167" i="7"/>
  <c r="E312" i="6"/>
  <c r="J32" i="9"/>
  <c r="L32" i="9" s="1"/>
  <c r="K32" i="9"/>
  <c r="J33" i="9"/>
  <c r="L33" i="9" s="1"/>
  <c r="K33" i="9"/>
  <c r="E311" i="6"/>
  <c r="H166" i="7"/>
  <c r="J35" i="9"/>
  <c r="L35" i="9" s="1"/>
  <c r="K35" i="9"/>
  <c r="L273" i="8"/>
  <c r="F315" i="8"/>
  <c r="E39" i="9" s="1"/>
  <c r="J315" i="8"/>
  <c r="I39" i="9" s="1"/>
  <c r="J39" i="9" s="1"/>
  <c r="L256" i="8"/>
  <c r="L315" i="8" s="1"/>
  <c r="F160" i="7"/>
  <c r="L899" i="6"/>
  <c r="F297" i="6"/>
  <c r="L292" i="6"/>
  <c r="F293" i="6"/>
  <c r="E287" i="6"/>
  <c r="H154" i="7"/>
  <c r="L771" i="6"/>
  <c r="F774" i="6"/>
  <c r="G14" i="7"/>
  <c r="L77" i="6"/>
  <c r="G13" i="7"/>
  <c r="L71" i="6"/>
  <c r="G15" i="7"/>
  <c r="L83" i="6"/>
  <c r="G12" i="7"/>
  <c r="L65" i="6"/>
  <c r="G11" i="7"/>
  <c r="L59" i="6"/>
  <c r="F39" i="9" l="1"/>
  <c r="L39" i="9" s="1"/>
  <c r="K39" i="9"/>
  <c r="F31" i="9"/>
  <c r="H11" i="7"/>
  <c r="I32" i="8"/>
  <c r="K311" i="6"/>
  <c r="F311" i="6"/>
  <c r="H15" i="7"/>
  <c r="I61" i="8"/>
  <c r="H111" i="7"/>
  <c r="I6" i="6"/>
  <c r="H12" i="7"/>
  <c r="I54" i="8"/>
  <c r="H14" i="7"/>
  <c r="I57" i="8"/>
  <c r="K312" i="6"/>
  <c r="F312" i="6"/>
  <c r="L312" i="6" s="1"/>
  <c r="H13" i="7"/>
  <c r="I55" i="8"/>
  <c r="G297" i="6"/>
  <c r="H160" i="7"/>
  <c r="F298" i="6"/>
  <c r="E50" i="7"/>
  <c r="L293" i="6"/>
  <c r="F287" i="6"/>
  <c r="K287" i="6"/>
  <c r="L774" i="6"/>
  <c r="E139" i="7"/>
  <c r="J61" i="8" l="1"/>
  <c r="L61" i="8" s="1"/>
  <c r="K61" i="8"/>
  <c r="J55" i="8"/>
  <c r="K55" i="8"/>
  <c r="J54" i="8"/>
  <c r="L54" i="8" s="1"/>
  <c r="K54" i="8"/>
  <c r="L311" i="6"/>
  <c r="F313" i="6"/>
  <c r="J32" i="8"/>
  <c r="K32" i="8"/>
  <c r="J57" i="8"/>
  <c r="L57" i="8" s="1"/>
  <c r="K57" i="8"/>
  <c r="H50" i="7"/>
  <c r="E202" i="8"/>
  <c r="K6" i="6"/>
  <c r="J6" i="6"/>
  <c r="L6" i="6" s="1"/>
  <c r="I7" i="6" s="1"/>
  <c r="H297" i="6"/>
  <c r="K297" i="6"/>
  <c r="E51" i="7"/>
  <c r="E203" i="8" s="1"/>
  <c r="L287" i="6"/>
  <c r="F288" i="6"/>
  <c r="H139" i="7"/>
  <c r="E145" i="6"/>
  <c r="J51" i="8" l="1"/>
  <c r="I30" i="9" s="1"/>
  <c r="L32" i="8"/>
  <c r="L51" i="8" s="1"/>
  <c r="L313" i="6"/>
  <c r="E54" i="7"/>
  <c r="K202" i="8"/>
  <c r="F202" i="8"/>
  <c r="L202" i="8" s="1"/>
  <c r="J75" i="8"/>
  <c r="I31" i="9" s="1"/>
  <c r="L55" i="8"/>
  <c r="L75" i="8" s="1"/>
  <c r="K7" i="6"/>
  <c r="J7" i="6"/>
  <c r="F203" i="8"/>
  <c r="H298" i="6"/>
  <c r="L297" i="6"/>
  <c r="L288" i="6"/>
  <c r="E49" i="7"/>
  <c r="K145" i="6"/>
  <c r="F145" i="6"/>
  <c r="J31" i="9" l="1"/>
  <c r="L31" i="9" s="1"/>
  <c r="K31" i="9"/>
  <c r="L7" i="6"/>
  <c r="J8" i="6"/>
  <c r="H49" i="7"/>
  <c r="E201" i="8"/>
  <c r="H54" i="7"/>
  <c r="E225" i="8"/>
  <c r="J30" i="9"/>
  <c r="L30" i="9" s="1"/>
  <c r="K30" i="9"/>
  <c r="F51" i="7"/>
  <c r="L298" i="6"/>
  <c r="L145" i="6"/>
  <c r="F146" i="6"/>
  <c r="F225" i="8" l="1"/>
  <c r="K225" i="8"/>
  <c r="F201" i="8"/>
  <c r="K201" i="8"/>
  <c r="H51" i="7"/>
  <c r="G203" i="8"/>
  <c r="G4" i="7"/>
  <c r="L8" i="6"/>
  <c r="L146" i="6"/>
  <c r="E24" i="7"/>
  <c r="H203" i="8" l="1"/>
  <c r="K203" i="8"/>
  <c r="L201" i="8"/>
  <c r="F219" i="8"/>
  <c r="E37" i="9" s="1"/>
  <c r="H4" i="7"/>
  <c r="I5" i="8"/>
  <c r="H24" i="7"/>
  <c r="E128" i="8"/>
  <c r="L225" i="8"/>
  <c r="L243" i="8" s="1"/>
  <c r="F243" i="8"/>
  <c r="E38" i="9" s="1"/>
  <c r="F38" i="9" l="1"/>
  <c r="L38" i="9" s="1"/>
  <c r="K38" i="9"/>
  <c r="J5" i="8"/>
  <c r="K5" i="8"/>
  <c r="L219" i="8"/>
  <c r="F37" i="9"/>
  <c r="F128" i="8"/>
  <c r="K128" i="8"/>
  <c r="H219" i="8"/>
  <c r="G37" i="9" s="1"/>
  <c r="H37" i="9" s="1"/>
  <c r="G28" i="9" s="1"/>
  <c r="L203" i="8"/>
  <c r="L128" i="8" l="1"/>
  <c r="L147" i="8" s="1"/>
  <c r="F147" i="8"/>
  <c r="E34" i="9" s="1"/>
  <c r="H28" i="9"/>
  <c r="K37" i="9"/>
  <c r="L37" i="9"/>
  <c r="J27" i="8"/>
  <c r="I29" i="9" s="1"/>
  <c r="L5" i="8"/>
  <c r="L27" i="8" s="1"/>
  <c r="E8" i="10" l="1"/>
  <c r="H50" i="9"/>
  <c r="J29" i="9"/>
  <c r="K29" i="9"/>
  <c r="F34" i="9"/>
  <c r="K34" i="9"/>
  <c r="L34" i="9" l="1"/>
  <c r="E28" i="9"/>
  <c r="E18" i="10"/>
  <c r="E9" i="10"/>
  <c r="E10" i="10" s="1"/>
  <c r="E16" i="10"/>
  <c r="E15" i="10"/>
  <c r="E17" i="10" s="1"/>
  <c r="I28" i="9"/>
  <c r="L29" i="9"/>
  <c r="J28" i="9" l="1"/>
  <c r="E14" i="10"/>
  <c r="E13" i="10"/>
  <c r="K28" i="9"/>
  <c r="F28" i="9"/>
  <c r="L28" i="9" l="1"/>
  <c r="J50" i="9"/>
  <c r="E12" i="10"/>
  <c r="E4" i="10" l="1"/>
  <c r="E7" i="10" l="1"/>
  <c r="H41" i="10"/>
  <c r="K41" i="10" s="1"/>
  <c r="L50" i="9" l="1"/>
  <c r="F50" i="9"/>
  <c r="E22" i="10"/>
  <c r="E19" i="10"/>
  <c r="E25" i="10"/>
  <c r="E24" i="10"/>
  <c r="E21" i="10"/>
  <c r="E20" i="10"/>
  <c r="E27" i="10" l="1"/>
  <c r="E28" i="10" s="1"/>
  <c r="E29" i="10" l="1"/>
  <c r="E30" i="10" s="1"/>
  <c r="E33" i="10" s="1"/>
  <c r="E34" i="10" s="1"/>
  <c r="E35" i="10" s="1"/>
  <c r="E38" i="10" l="1"/>
  <c r="H43" i="10" s="1"/>
  <c r="K35" i="10"/>
</calcChain>
</file>

<file path=xl/sharedStrings.xml><?xml version="1.0" encoding="utf-8"?>
<sst xmlns="http://schemas.openxmlformats.org/spreadsheetml/2006/main" count="19759" uniqueCount="2648">
  <si>
    <t>공 종 별 집 계 표</t>
  </si>
  <si>
    <t>[ 경기도 박물관 지하1층 유휴공간 리모델링공사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</si>
  <si>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</si>
  <si>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</si>
  <si>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</si>
  <si>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</si>
  <si>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</si>
  <si>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</si>
  <si>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</si>
  <si>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</si>
  <si>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</si>
  <si>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</si>
  <si>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</si>
  <si>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</si>
  <si>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</si>
  <si>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</si>
  <si>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</si>
  <si>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</si>
  <si>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</si>
  <si>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</si>
  <si>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</si>
  <si>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</si>
  <si>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</si>
  <si>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</si>
  <si>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</si>
  <si>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</si>
  <si>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</si>
  <si>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</si>
  <si>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</si>
  <si>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</si>
  <si>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</si>
  <si>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</si>
  <si>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</si>
  <si>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</si>
  <si>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</si>
  <si>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</si>
  <si>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</si>
  <si>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</si>
  <si>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</si>
  <si>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</si>
  <si>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</si>
  <si>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</si>
  <si>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</si>
  <si>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</si>
  <si>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</si>
  <si>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</si>
  <si>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</si>
  <si>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</si>
  <si>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</si>
  <si>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</si>
  <si>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</si>
  <si>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경기도 박물관 지하1층 유휴공간 리모델링공사</t>
  </si>
  <si>
    <t/>
  </si>
  <si>
    <t>01</t>
  </si>
  <si>
    <t>0101  건 축 공 사</t>
  </si>
  <si>
    <t>0101</t>
  </si>
  <si>
    <t>010101  가  설  공  사</t>
  </si>
  <si>
    <t>010101</t>
  </si>
  <si>
    <t>콘테이너형 가설사무소 설치 및 해체</t>
  </si>
  <si>
    <t>3.0*6.0m, 3개월</t>
  </si>
  <si>
    <t>개소</t>
  </si>
  <si>
    <t>호표 1</t>
  </si>
  <si>
    <t>527F72E64274D293523608F4234911</t>
  </si>
  <si>
    <t>T</t>
  </si>
  <si>
    <t>F</t>
  </si>
  <si>
    <t>010101527F72E64274D293523608F4234911</t>
  </si>
  <si>
    <t>강관 조립말비계(이동식)설치 및 해체</t>
  </si>
  <si>
    <t>높이 4m, 3개월</t>
  </si>
  <si>
    <t>대</t>
  </si>
  <si>
    <t>호표 2</t>
  </si>
  <si>
    <t>527F72E67F93C2D3863FD0FC9AD397</t>
  </si>
  <si>
    <t>010101527F72E67F93C2D3863FD0FC9AD397</t>
  </si>
  <si>
    <t>건축물보양</t>
  </si>
  <si>
    <t>부직포 깔기</t>
  </si>
  <si>
    <t>M2</t>
  </si>
  <si>
    <t>호표 3</t>
  </si>
  <si>
    <t>527F72E627AF72D307347A8853F1CE</t>
  </si>
  <si>
    <t>010101527F72E627AF72D307347A8853F1CE</t>
  </si>
  <si>
    <t>건축물 현장정리</t>
  </si>
  <si>
    <t>리모델링</t>
  </si>
  <si>
    <t>호표 4</t>
  </si>
  <si>
    <t>527F72E6279D72738A39D41536B20C</t>
  </si>
  <si>
    <t>010101527F72E6279D72738A39D41536B20C</t>
  </si>
  <si>
    <t>준공청소</t>
  </si>
  <si>
    <t>호표 5</t>
  </si>
  <si>
    <t>527F72E627CA42A3773BA9ADD138BD</t>
  </si>
  <si>
    <t>010101527F72E627CA42A3773BA9ADD138BD</t>
  </si>
  <si>
    <t>[ 합           계 ]</t>
  </si>
  <si>
    <t>TOTAL</t>
  </si>
  <si>
    <t>010102  조  적  공  사</t>
  </si>
  <si>
    <t>010102</t>
  </si>
  <si>
    <t>콘크리트벽돌</t>
  </si>
  <si>
    <t>콘크리트벽돌, 190*57*90mm, 서울, C종2급</t>
  </si>
  <si>
    <t>매</t>
  </si>
  <si>
    <t>5551D226AA389293583693B3DDFE096F1086E2</t>
  </si>
  <si>
    <t>0101025551D226AA389293583693B3DDFE096F1086E2</t>
  </si>
  <si>
    <t>벽돌운반</t>
  </si>
  <si>
    <t>인력, 1층</t>
  </si>
  <si>
    <t>천매</t>
  </si>
  <si>
    <t>호표 6</t>
  </si>
  <si>
    <t>527F02166253C2C3B23CCA8D221F88</t>
  </si>
  <si>
    <t>010102527F02166253C2C3B23CCA8D221F88</t>
  </si>
  <si>
    <t>1.0B 벽돌쌓기</t>
  </si>
  <si>
    <t>3.6m 이하, 시공량 15m2/일당</t>
  </si>
  <si>
    <t>호표 7</t>
  </si>
  <si>
    <t>527F0216627EA263553946D810B8EF</t>
  </si>
  <si>
    <t>010102527F0216627EA263553946D810B8EF</t>
  </si>
  <si>
    <t>철근콘크리트인방 제작 및 설치</t>
  </si>
  <si>
    <t>200*200, 벽돌</t>
  </si>
  <si>
    <t>M</t>
  </si>
  <si>
    <t>호표 8</t>
  </si>
  <si>
    <t>527F02065F2DB2F34031F7DDC8FB72</t>
  </si>
  <si>
    <t>010102527F02065F2DB2F34031F7DDC8FB72</t>
  </si>
  <si>
    <t>010103  타  일  공  사</t>
  </si>
  <si>
    <t>010103</t>
  </si>
  <si>
    <t>포세린타일</t>
  </si>
  <si>
    <t>바닥,600*600*20mm</t>
  </si>
  <si>
    <t>5551D226AA3892934F3FDA58250A7A556ADCFB</t>
  </si>
  <si>
    <t>0101035551D226AA3892934F3FDA58250A7A556ADCFB</t>
  </si>
  <si>
    <t>타일붙이기(바탕24mm+압5mm)</t>
  </si>
  <si>
    <t>바닥, 포세린타일20T</t>
  </si>
  <si>
    <t>호표 9</t>
  </si>
  <si>
    <t>527FB2060AE302639834CEC14424DE</t>
  </si>
  <si>
    <t>010103527FB2060AE302639834CEC14424DE</t>
  </si>
  <si>
    <t>타일붙이기(바탕15mm+압5mm)</t>
  </si>
  <si>
    <t>호표 10</t>
  </si>
  <si>
    <t>527FB2060AE302639834CEC14424DD</t>
  </si>
  <si>
    <t>010103527FB2060AE302639834CEC14424DD</t>
  </si>
  <si>
    <t>롱브릭타일</t>
  </si>
  <si>
    <t>외벽,50*500*18mm</t>
  </si>
  <si>
    <t>5551D226AA3892934F3FDA58250A7A556ADD81</t>
  </si>
  <si>
    <t>0101035551D226AA3892934F3FDA58250A7A556ADD81</t>
  </si>
  <si>
    <t>타일 압착 붙이기(바탕 24mm+압 6mm)</t>
  </si>
  <si>
    <t>벽, (타일C, 백색줄눈)</t>
  </si>
  <si>
    <t>호표 11</t>
  </si>
  <si>
    <t>527FB2060AC052230035FFA51FD888</t>
  </si>
  <si>
    <t>010103527FB2060AC052230035FFA51FD888</t>
  </si>
  <si>
    <t>안전유도블록</t>
  </si>
  <si>
    <t>점형블록,300*300*30mm,화강석</t>
  </si>
  <si>
    <t>EA</t>
  </si>
  <si>
    <t>5551D226AA3892936A3566B10645E12A546E7B</t>
  </si>
  <si>
    <t>0101035551D226AA3892936A3566B10645E12A546E7B</t>
  </si>
  <si>
    <t>점형블록,300*300*15mm,자기질</t>
  </si>
  <si>
    <t>5551D226AA3892936A3566B10645E12A546E7F</t>
  </si>
  <si>
    <t>0101035551D226AA3892936A3566B10645E12A546E7F</t>
  </si>
  <si>
    <t>선형블록,300*300*30mm,화강석</t>
  </si>
  <si>
    <t>5551D226AA3892936A3566B10645E12A546E79</t>
  </si>
  <si>
    <t>0101035551D226AA3892936A3566B10645E12A546E79</t>
  </si>
  <si>
    <t>바닥, 안전유도타일</t>
  </si>
  <si>
    <t>호표 12</t>
  </si>
  <si>
    <t>527FB2060AE302639834CEC14424DC</t>
  </si>
  <si>
    <t>010103527FB2060AE302639834CEC14424DC</t>
  </si>
  <si>
    <t>010104  목공사및수장공사</t>
  </si>
  <si>
    <t>010104</t>
  </si>
  <si>
    <t>비닐타일 깔기</t>
  </si>
  <si>
    <t>비닐타일, 3*450*450mm, 데코타일</t>
  </si>
  <si>
    <t>호표 13</t>
  </si>
  <si>
    <t>527F92365EFE5203BA3E100953B9F2</t>
  </si>
  <si>
    <t>010104527F92365EFE5203BA3E100953B9F2</t>
  </si>
  <si>
    <t>석고판 설치(한면)</t>
  </si>
  <si>
    <t>벽,9.5*2 +C65</t>
  </si>
  <si>
    <t>호표 14</t>
  </si>
  <si>
    <t>527F9236799E72839F3EA518943F9E</t>
  </si>
  <si>
    <t>010104527F9236799E72839F3EA518943F9E</t>
  </si>
  <si>
    <t>석고고드 칸막이설치(양면)</t>
  </si>
  <si>
    <t>벽,방화15*2 +C100 +방화15*2</t>
  </si>
  <si>
    <t>호표 15</t>
  </si>
  <si>
    <t>527F9236799E72839F3EA518943B25</t>
  </si>
  <si>
    <t>010104527F9236799E72839F3EA518943B25</t>
  </si>
  <si>
    <t>단열재 접착제 붙이기</t>
  </si>
  <si>
    <t>벽,135mm,가등급 준불연</t>
  </si>
  <si>
    <t>호표 16</t>
  </si>
  <si>
    <t>527F923606DEB2F36C38F25B760954</t>
  </si>
  <si>
    <t>010104527F923606DEB2F36C38F25B760954</t>
  </si>
  <si>
    <t>010105  방  수  공  사</t>
  </si>
  <si>
    <t>010105</t>
  </si>
  <si>
    <t>에폭시마감</t>
  </si>
  <si>
    <t>3mm</t>
  </si>
  <si>
    <t>시공도</t>
  </si>
  <si>
    <t>557C82F60CA9B213B73A3DC520A7C4CEF4E180</t>
  </si>
  <si>
    <t>010105557C82F60CA9B213B73A3DC520A7C4CEF4E180</t>
  </si>
  <si>
    <t>지수판설치 - PVC 용접</t>
  </si>
  <si>
    <t>PVC, H200*5t</t>
  </si>
  <si>
    <t>호표 17</t>
  </si>
  <si>
    <t>527F2266C2BE42D3ED3C695879D902</t>
  </si>
  <si>
    <t>010105527F2266C2BE42D3ED3C695879D902</t>
  </si>
  <si>
    <t>시트방수</t>
  </si>
  <si>
    <t>바닥</t>
  </si>
  <si>
    <t>호표 18</t>
  </si>
  <si>
    <t>527FE2B67E6A22330639F86323CC2F</t>
  </si>
  <si>
    <t>010105527FE2B67E6A22330639F86323CC2F</t>
  </si>
  <si>
    <t>우수관설치</t>
  </si>
  <si>
    <t>Ø150</t>
  </si>
  <si>
    <t>호표 19</t>
  </si>
  <si>
    <t>527E62160245B263E53665D2A322EE</t>
  </si>
  <si>
    <t>010105527E62160245B263E53665D2A322EE</t>
  </si>
  <si>
    <t>010106  금  속  공  사</t>
  </si>
  <si>
    <t>010106</t>
  </si>
  <si>
    <t>일반구조용압연강판</t>
  </si>
  <si>
    <t>일반구조용압연강판, 4.0∼4.5mm</t>
  </si>
  <si>
    <t>kg</t>
  </si>
  <si>
    <t>5551D226AA0312338C39A237596A3055FA83AE</t>
  </si>
  <si>
    <t>0101065551D226AA0312338C39A237596A3055FA83AE</t>
  </si>
  <si>
    <t>일반구조용각형강관</t>
  </si>
  <si>
    <t>일반구조용각형강관, 각형강관, 100*100*3.2mm</t>
  </si>
  <si>
    <t>55249246D4AB12E3F53DD431D875AB6F9E9F81</t>
  </si>
  <si>
    <t>01010655249246D4AB12E3F53DD431D875AB6F9E9F81</t>
  </si>
  <si>
    <t>장애자용 핸드레일</t>
  </si>
  <si>
    <t>벽부용,PVC Ø38</t>
  </si>
  <si>
    <t>호표 20</t>
  </si>
  <si>
    <t>527FC266BE0522B3BB35D00E87D9A4</t>
  </si>
  <si>
    <t>010106527FC266BE0522B3BB35D00E87D9A4</t>
  </si>
  <si>
    <t>기존 트랜치 철거후 재설치</t>
  </si>
  <si>
    <t>W=200</t>
  </si>
  <si>
    <t>호표 21</t>
  </si>
  <si>
    <t>527FC266F598F2331738815AFF84F5</t>
  </si>
  <si>
    <t>010106527FC266F598F2331738815AFF84F5</t>
  </si>
  <si>
    <t>잡철물 제작 및 설치</t>
  </si>
  <si>
    <t>현장제작 설치, 일반철재</t>
  </si>
  <si>
    <t>TON</t>
  </si>
  <si>
    <t>호표 22</t>
  </si>
  <si>
    <t>527FC26655BC22635730A1F3C9AD11</t>
  </si>
  <si>
    <t>010106527FC26655BC22635730A1F3C9AD11</t>
  </si>
  <si>
    <t>계단논슬립 설치(콘크리트계단)</t>
  </si>
  <si>
    <t>PVC+알루미늄, 50mm</t>
  </si>
  <si>
    <t>호표 23</t>
  </si>
  <si>
    <t>527F92365EC16263DA3F8E0C915A4F</t>
  </si>
  <si>
    <t>010106527F92365EC16263DA3F8E0C915A4F</t>
  </si>
  <si>
    <t>스테인리스재료분리대</t>
  </si>
  <si>
    <t>바닥, W45*H20*1.5t</t>
  </si>
  <si>
    <t>호표 24</t>
  </si>
  <si>
    <t>527F9236321922E3D739557FCC302E</t>
  </si>
  <si>
    <t>010106527F9236321922E3D739557FCC302E</t>
  </si>
  <si>
    <t>보 철판 보강공사</t>
  </si>
  <si>
    <t>식</t>
  </si>
  <si>
    <t>호표 25</t>
  </si>
  <si>
    <t>527FC26655DF32335733165C951107</t>
  </si>
  <si>
    <t>010106527FC26655DF32335733165C951107</t>
  </si>
  <si>
    <t>010107  미  장  공  사</t>
  </si>
  <si>
    <t>010107</t>
  </si>
  <si>
    <t>모르타르 바름</t>
  </si>
  <si>
    <t>내벽, 18mm, 3.6m 이하</t>
  </si>
  <si>
    <t>호표 26</t>
  </si>
  <si>
    <t>527F1276F4C31203753CF62B76FCC3</t>
  </si>
  <si>
    <t>010107527F1276F4C31203753CF62B76FCC3</t>
  </si>
  <si>
    <t>바닥, 10mm</t>
  </si>
  <si>
    <t>호표 27</t>
  </si>
  <si>
    <t>527F1276F4C332330D32619C083BD1</t>
  </si>
  <si>
    <t>010107527F1276F4C332330D32619C083BD1</t>
  </si>
  <si>
    <t>바닥, 100mm</t>
  </si>
  <si>
    <t>호표 28</t>
  </si>
  <si>
    <t>527F1276F4C332330D32619C0DBEF0</t>
  </si>
  <si>
    <t>010107527F1276F4C332330D32619C0DBEF0</t>
  </si>
  <si>
    <t>콘크리트면 정리</t>
  </si>
  <si>
    <t>벽, 3.6m 이하</t>
  </si>
  <si>
    <t>호표 29</t>
  </si>
  <si>
    <t>527F1276F4F852033830D20BF80216</t>
  </si>
  <si>
    <t>010107527F1276F4F852033830D20BF80216</t>
  </si>
  <si>
    <t>벽, 3.6m 초과 ~ 7.2m 이하</t>
  </si>
  <si>
    <t>호표 30</t>
  </si>
  <si>
    <t>527F1276F4F852033830D20BF92819</t>
  </si>
  <si>
    <t>010107527F1276F4F852033830D20BF92819</t>
  </si>
  <si>
    <t>3.6m 초과 ~ 7.2m 이하, 천장</t>
  </si>
  <si>
    <t>호표 31</t>
  </si>
  <si>
    <t>527F1276F4F852033830D20BFFB104</t>
  </si>
  <si>
    <t>010107527F1276F4F852033830D20BFFB104</t>
  </si>
  <si>
    <t>표면 마무리</t>
  </si>
  <si>
    <t>호표 32</t>
  </si>
  <si>
    <t>527F1276F49792E33530CF0C0D664A</t>
  </si>
  <si>
    <t>010107527F1276F49792E33530CF0C0D664A</t>
  </si>
  <si>
    <t>창호주위 모르타르 충전</t>
  </si>
  <si>
    <t>호표 33</t>
  </si>
  <si>
    <t>527FA216C2C26273393298254CF97A</t>
  </si>
  <si>
    <t>010107527FA216C2C26273393298254CF97A</t>
  </si>
  <si>
    <t>010108  창호 및 유리공사</t>
  </si>
  <si>
    <t>010108</t>
  </si>
  <si>
    <t xml:space="preserve"> 1) DOOR</t>
  </si>
  <si>
    <t>53CE525617273223793DB9688C183D71A37C34</t>
  </si>
  <si>
    <t>01010853CE525617273223793DB9688C183D71A37C34</t>
  </si>
  <si>
    <t>ATD01[자동문]</t>
  </si>
  <si>
    <t>4.470 x 3.000 = 13.410</t>
  </si>
  <si>
    <t>호표 34</t>
  </si>
  <si>
    <t>527FA216B01A226384327781130786</t>
  </si>
  <si>
    <t>010108527FA216B01A226384327781130786</t>
  </si>
  <si>
    <t>ATD02[자동문]</t>
  </si>
  <si>
    <t>4.550 x 3.000 = 13.650</t>
  </si>
  <si>
    <t>호표 35</t>
  </si>
  <si>
    <t>527FA216B01A226384327781130780</t>
  </si>
  <si>
    <t>010108527FA216B01A226384327781130780</t>
  </si>
  <si>
    <t>FSD01[상시개방형 방화문]</t>
  </si>
  <si>
    <t>5.730 x 3.030 = 17.361</t>
  </si>
  <si>
    <t>호표 36</t>
  </si>
  <si>
    <t>527FA216B01A2263843277811306FE</t>
  </si>
  <si>
    <t>010108527FA216B01A2263843277811306FE</t>
  </si>
  <si>
    <t>SD01[철재문]</t>
  </si>
  <si>
    <t>2.000 x 2.100 = 4.200</t>
  </si>
  <si>
    <t>호표 37</t>
  </si>
  <si>
    <t>527FA216B01A2263843277811305D9</t>
  </si>
  <si>
    <t>010108527FA216B01A2263843277811305D9</t>
  </si>
  <si>
    <t>SD02[철재문]</t>
  </si>
  <si>
    <t>3.000 x 30.000 = 90.000</t>
  </si>
  <si>
    <t>호표 38</t>
  </si>
  <si>
    <t>527FA216B01A2263843277811305DB</t>
  </si>
  <si>
    <t>010108527FA216B01A2263843277811305DB</t>
  </si>
  <si>
    <t xml:space="preserve"> 2) 창호철물</t>
  </si>
  <si>
    <t>53CE525617273223793DB9688C183D71A37C33</t>
  </si>
  <si>
    <t>01010853CE525617273223793DB9688C183D71A37C33</t>
  </si>
  <si>
    <t>도어클로저</t>
  </si>
  <si>
    <t>도어클로저, K-1850, KS5호, 고급스톱형, 80∼120kg</t>
  </si>
  <si>
    <t>조</t>
  </si>
  <si>
    <t>5551D226AA7622B3313E283C45D3AD6F353F6B</t>
  </si>
  <si>
    <t>0101085551D226AA7622B3313E283C45D3AD6F353F6B</t>
  </si>
  <si>
    <t>걸쇠</t>
  </si>
  <si>
    <t>걸쇠, 오르내리꽂이쇠, 황동, 100mm</t>
  </si>
  <si>
    <t>개</t>
  </si>
  <si>
    <t>5551C2065421A2B35731E93C9002B8528CFB81</t>
  </si>
  <si>
    <t>0101085551C2065421A2B35731E93C9002B8528CFB81</t>
  </si>
  <si>
    <t>도어핸들</t>
  </si>
  <si>
    <t>도어핸들, 스테인리스</t>
  </si>
  <si>
    <t>5551C2065421A2B39E3CF44CB6C92E56FD8EDE</t>
  </si>
  <si>
    <t>0101085551C2065421A2B39E3CF44CB6C92E56FD8EDE</t>
  </si>
  <si>
    <t>도어핸들, 공정</t>
  </si>
  <si>
    <t>5551C2065421A2B39E3CF44CB7E7DFF79B963E</t>
  </si>
  <si>
    <t>0101085551C2065421A2B39E3CF44CB7E7DFF79B963E</t>
  </si>
  <si>
    <t>도어스톱</t>
  </si>
  <si>
    <t>도어스톱, 일자형 120mm</t>
  </si>
  <si>
    <t>5551C2065421A2B39E3CF44CB6C1D32A6ECD09</t>
  </si>
  <si>
    <t>0101085551C2065421A2B39E3CF44CB6C1D32A6ECD09</t>
  </si>
  <si>
    <t>도어록 설치 / 일반도어록 강재창호</t>
  </si>
  <si>
    <t>재료비 별도</t>
  </si>
  <si>
    <t>호표 39</t>
  </si>
  <si>
    <t>527FA216C2951283F43E39837B2E27</t>
  </si>
  <si>
    <t>010108527FA216C2951283F43E39837B2E27</t>
  </si>
  <si>
    <t>도어체크 설치</t>
  </si>
  <si>
    <t>호표 40</t>
  </si>
  <si>
    <t>527FA216C2954243263C928E86146F</t>
  </si>
  <si>
    <t>010108527FA216C2954243263C928E86146F</t>
  </si>
  <si>
    <t>수밀코킹(실리콘)</t>
  </si>
  <si>
    <t>삼각, 10mm, 창호주위</t>
  </si>
  <si>
    <t>호표 41</t>
  </si>
  <si>
    <t>527FE2B630F8C2F33F307934E357B0</t>
  </si>
  <si>
    <t>010108527FE2B630F8C2F33F307934E357B0</t>
  </si>
  <si>
    <t>010109  칠    공    사</t>
  </si>
  <si>
    <t>010109</t>
  </si>
  <si>
    <t>녹막이페인트 붓칠(재료비포함)</t>
  </si>
  <si>
    <t>철재면, 1회 1종</t>
  </si>
  <si>
    <t>호표 42</t>
  </si>
  <si>
    <t>527F82C6C06B62A31B3CF370A94863</t>
  </si>
  <si>
    <t>010109527F82C6C06B62A31B3CF370A94863</t>
  </si>
  <si>
    <t>창호면, 1회 1종</t>
  </si>
  <si>
    <t>호표 43</t>
  </si>
  <si>
    <t>527F82C6C06B62A31B3CF370A94860</t>
  </si>
  <si>
    <t>010109527F82C6C06B62A31B3CF370A94860</t>
  </si>
  <si>
    <t>유성페인트 붓칠(재료비포함)</t>
  </si>
  <si>
    <t>창호면, 2회 1급</t>
  </si>
  <si>
    <t>호표 44</t>
  </si>
  <si>
    <t>527F82C6FDBFB2936D36BB6853F42B</t>
  </si>
  <si>
    <t>010109527F82C6FDBFB2936D36BB6853F42B</t>
  </si>
  <si>
    <t>걸레받이용 페인트칠</t>
  </si>
  <si>
    <t>붓칠 2회</t>
  </si>
  <si>
    <t>호표 45</t>
  </si>
  <si>
    <t>527F82C6FD9CC2F34D33DE71D0208C</t>
  </si>
  <si>
    <t>010109527F82C6FD9CC2F34D33DE71D0208C</t>
  </si>
  <si>
    <t>친환경 수성페인트 뿜칠</t>
  </si>
  <si>
    <t>내부 2회, con'c·mortar면</t>
  </si>
  <si>
    <t>호표 46</t>
  </si>
  <si>
    <t>527F82C6E3287293F738FB45270CC8</t>
  </si>
  <si>
    <t>010109527F82C6E3287293F738FB45270CC8</t>
  </si>
  <si>
    <t>내부 2회, G.B.면 줄퍼티</t>
  </si>
  <si>
    <t>호표 47</t>
  </si>
  <si>
    <t>527F82C6E3287293F738FB4253AD48</t>
  </si>
  <si>
    <t>010109527F82C6E3287293F738FB4253AD48</t>
  </si>
  <si>
    <t>내천장 2회, con'c·mortar면</t>
  </si>
  <si>
    <t>호표 48</t>
  </si>
  <si>
    <t>527F82C6E3287293F738F141D320DD</t>
  </si>
  <si>
    <t>010109527F82C6E3287293F738F141D320DD</t>
  </si>
  <si>
    <t>010110  부  대  공  사</t>
  </si>
  <si>
    <t>010110</t>
  </si>
  <si>
    <t>비상호출벨</t>
  </si>
  <si>
    <t>송수신용,벽부용</t>
  </si>
  <si>
    <t>5551C2065421A2B39E3CF7007F826F608E4905</t>
  </si>
  <si>
    <t>0101105551C2065421A2B39E3CF7007F826F608E4905</t>
  </si>
  <si>
    <t>송수신용,스텐드용</t>
  </si>
  <si>
    <t>5551C2065421A2B39E3CF7007F826F608E4906</t>
  </si>
  <si>
    <t>0101105551C2065421A2B39E3CF7007F826F608E4906</t>
  </si>
  <si>
    <t>카스톱퍼 철거 및 재설치</t>
  </si>
  <si>
    <t>재사용, 네오프렌계, 150*120*750mm</t>
  </si>
  <si>
    <t>호표 49</t>
  </si>
  <si>
    <t>527F9236A6E6B263583F9DF0A8B382</t>
  </si>
  <si>
    <t>010110527F9236A6E6B263583F9DF0A8B382</t>
  </si>
  <si>
    <t>기존 주차라인 철거</t>
  </si>
  <si>
    <t>장애자용4,일반6</t>
  </si>
  <si>
    <t>호표 50</t>
  </si>
  <si>
    <t>527FC2664B0FD22341374775BC7C92</t>
  </si>
  <si>
    <t>010110527FC2664B0FD22341374775BC7C92</t>
  </si>
  <si>
    <t>장애자용 주차구역 그리기</t>
  </si>
  <si>
    <t>3.3*5.0</t>
  </si>
  <si>
    <t>호표 51</t>
  </si>
  <si>
    <t>527FC2664B0FD22341374775BC7F66</t>
  </si>
  <si>
    <t>010110527FC2664B0FD22341374775BC7F66</t>
  </si>
  <si>
    <t>장애자용 통로 그리기</t>
  </si>
  <si>
    <t>호표 52</t>
  </si>
  <si>
    <t>527FC2664B0FD22341374775BC7F62</t>
  </si>
  <si>
    <t>010110527FC2664B0FD22341374775BC7F62</t>
  </si>
  <si>
    <t>장애자용 안내표지판</t>
  </si>
  <si>
    <t>스텐드 고정형,700*600*2100</t>
  </si>
  <si>
    <t>호표 53</t>
  </si>
  <si>
    <t>527FC2664B0FD22341374775BC7DBB</t>
  </si>
  <si>
    <t>010110527FC2664B0FD22341374775BC7DBB</t>
  </si>
  <si>
    <t>장애자용 안내 유도 표지판</t>
  </si>
  <si>
    <t>스텐드 고정형,912*1274*2100</t>
  </si>
  <si>
    <t>호표 54</t>
  </si>
  <si>
    <t>527FC2664B0FD22341374775BC7DB9</t>
  </si>
  <si>
    <t>010110527FC2664B0FD22341374775BC7DB9</t>
  </si>
  <si>
    <t>실명 점자표지판</t>
  </si>
  <si>
    <t>호표 55</t>
  </si>
  <si>
    <t>527FC2664B0FD22341374775BC7AE4</t>
  </si>
  <si>
    <t>010110527FC2664B0FD22341374775BC7AE4</t>
  </si>
  <si>
    <t>010111  철  거  공  사</t>
  </si>
  <si>
    <t>010111</t>
  </si>
  <si>
    <t>화강석 철거</t>
  </si>
  <si>
    <t>바닥 T=30</t>
  </si>
  <si>
    <t>호표 56</t>
  </si>
  <si>
    <t>527E7276B7B1A253D63A8318DDE04F</t>
  </si>
  <si>
    <t>010111527E7276B7B1A253D63A8318DDE04F</t>
  </si>
  <si>
    <t>벽 T=30</t>
  </si>
  <si>
    <t>호표 57</t>
  </si>
  <si>
    <t>527E7276B7B1A253D63A8318DDE155</t>
  </si>
  <si>
    <t>010111527E7276B7B1A253D63A8318DDE155</t>
  </si>
  <si>
    <t>석재타일 철거</t>
  </si>
  <si>
    <t>벽 T=20</t>
  </si>
  <si>
    <t>호표 58</t>
  </si>
  <si>
    <t>527E7276B7B1A253D63A8318DDE156</t>
  </si>
  <si>
    <t>010111527E7276B7B1A253D63A8318DDE156</t>
  </si>
  <si>
    <t>커팅(콘크리트 절단)</t>
  </si>
  <si>
    <t>조적벽 200T</t>
  </si>
  <si>
    <t>호표 59</t>
  </si>
  <si>
    <t>527E7276B7A752832E33AEADA9F5C2</t>
  </si>
  <si>
    <t>010111527E7276B7A752832E33AEADA9F5C2</t>
  </si>
  <si>
    <t>기존창호철거(SSD/자동문)</t>
  </si>
  <si>
    <t>1.8*3.0</t>
  </si>
  <si>
    <t>호표 60</t>
  </si>
  <si>
    <t>527E7276B7DC2263F7302C9B20C51E</t>
  </si>
  <si>
    <t>010111527E7276B7DC2263F7302C9B20C51E</t>
  </si>
  <si>
    <t>1.8*2.3</t>
  </si>
  <si>
    <t>호표 61</t>
  </si>
  <si>
    <t>527E7276B7DC2263F7302C9B20C51F</t>
  </si>
  <si>
    <t>010111527E7276B7DC2263F7302C9B20C51F</t>
  </si>
  <si>
    <t>기존창호철거(SD)</t>
  </si>
  <si>
    <t>0.8*2.1</t>
  </si>
  <si>
    <t>호표 62</t>
  </si>
  <si>
    <t>527E7276B7DC2263F7302C9B2398D7</t>
  </si>
  <si>
    <t>010111527E7276B7DC2263F7302C9B2398D7</t>
  </si>
  <si>
    <t>0.7*2.1</t>
  </si>
  <si>
    <t>호표 63</t>
  </si>
  <si>
    <t>527E7276B7DC2263F7302C9B2398D2</t>
  </si>
  <si>
    <t>010111527E7276B7DC2263F7302C9B2398D2</t>
  </si>
  <si>
    <t>0.9*2.1</t>
  </si>
  <si>
    <t>호표 64</t>
  </si>
  <si>
    <t>527E7276B7DC2263F7302C9B2398D3</t>
  </si>
  <si>
    <t>010111527E7276B7DC2263F7302C9B2398D3</t>
  </si>
  <si>
    <t>기존창호철거(WD)</t>
  </si>
  <si>
    <t>호표 65</t>
  </si>
  <si>
    <t>527E7276B7DC2263F7302C9B22F319</t>
  </si>
  <si>
    <t>010111527E7276B7DC2263F7302C9B22F319</t>
  </si>
  <si>
    <t>기존창호철거(SSW)</t>
  </si>
  <si>
    <t>6.68*3.0</t>
  </si>
  <si>
    <t>호표 66</t>
  </si>
  <si>
    <t>527E7276B7DC2263F7302C9B254759</t>
  </si>
  <si>
    <t>010111527E7276B7DC2263F7302C9B254759</t>
  </si>
  <si>
    <t>6.66*3.0</t>
  </si>
  <si>
    <t>호표 67</t>
  </si>
  <si>
    <t>527E7276B7DC2263F7302C9B254758</t>
  </si>
  <si>
    <t>010111527E7276B7DC2263F7302C9B254758</t>
  </si>
  <si>
    <t>(0.85+8.15)*3.0</t>
  </si>
  <si>
    <t>호표 68</t>
  </si>
  <si>
    <t>527E7276B7DC2263F7302C9B25475B</t>
  </si>
  <si>
    <t>010111527E7276B7DC2263F7302C9B25475B</t>
  </si>
  <si>
    <t>(1.0+4.475)*3.0</t>
  </si>
  <si>
    <t>호표 69</t>
  </si>
  <si>
    <t>527E7276B7DC2263F7302C9B25475A</t>
  </si>
  <si>
    <t>010111527E7276B7DC2263F7302C9B25475A</t>
  </si>
  <si>
    <t>유리철거</t>
  </si>
  <si>
    <t>강화유리</t>
  </si>
  <si>
    <t>호표 70</t>
  </si>
  <si>
    <t>527E7276B7DC2263F7302C9CC8162B</t>
  </si>
  <si>
    <t>010111527E7276B7DC2263F7302C9CC8162B</t>
  </si>
  <si>
    <t>SMC 천정재 철거</t>
  </si>
  <si>
    <t>호표 71</t>
  </si>
  <si>
    <t>527E7276B71152632D3476578F34CA</t>
  </si>
  <si>
    <t>010111527E7276B71152632D3476578F34CA</t>
  </si>
  <si>
    <t>경량천장철골틀 해체</t>
  </si>
  <si>
    <t>호표 72</t>
  </si>
  <si>
    <t>527E7276B71152632D34777E999EB9</t>
  </si>
  <si>
    <t>010111527E7276B71152632D34777E999EB9</t>
  </si>
  <si>
    <t>조적벽 해체</t>
  </si>
  <si>
    <t>H=3.6m 이하</t>
  </si>
  <si>
    <t>M3</t>
  </si>
  <si>
    <t>호표 73</t>
  </si>
  <si>
    <t>527E7276B71152632D3470CF6A8E6D</t>
  </si>
  <si>
    <t>010111527E7276B71152632D3470CF6A8E6D</t>
  </si>
  <si>
    <t>벽돌 철거</t>
  </si>
  <si>
    <t>호표 74</t>
  </si>
  <si>
    <t>527E7276B71152632D3470CF6A8AF3</t>
  </si>
  <si>
    <t>010111527E7276B71152632D3470CF6A8AF3</t>
  </si>
  <si>
    <t>석고판 해체(한면)</t>
  </si>
  <si>
    <t>벽, 9.5*2겹</t>
  </si>
  <si>
    <t>호표 75</t>
  </si>
  <si>
    <t>527E7276B71152632D3472FC5E166F</t>
  </si>
  <si>
    <t>010111527E7276B71152632D3472FC5E166F</t>
  </si>
  <si>
    <t>석고판 해체</t>
  </si>
  <si>
    <t>천장,9.5*2겹</t>
  </si>
  <si>
    <t>호표 76</t>
  </si>
  <si>
    <t>527E7276B71152632D3472FC5E1549</t>
  </si>
  <si>
    <t>010111527E7276B71152632D3472FC5E1549</t>
  </si>
  <si>
    <t>석고판 칸막이 철거(양면)</t>
  </si>
  <si>
    <t>벽,9.5*2겹+C60+9.5*2겹</t>
  </si>
  <si>
    <t>호표 77</t>
  </si>
  <si>
    <t>527E7276B71152632D3472FC5E139B</t>
  </si>
  <si>
    <t>010111527E7276B71152632D3472FC5E139B</t>
  </si>
  <si>
    <t>석고판 칸막이 철거(한면)</t>
  </si>
  <si>
    <t>벽,9.5*2겹+C60</t>
  </si>
  <si>
    <t>호표 78</t>
  </si>
  <si>
    <t>527E7276B71152632D3472FC5E12F2</t>
  </si>
  <si>
    <t>010111527E7276B71152632D3472FC5E12F2</t>
  </si>
  <si>
    <t>큐비클 칸막이 철거</t>
  </si>
  <si>
    <t>호표 79</t>
  </si>
  <si>
    <t>527E7276B71152632D3472FD650826</t>
  </si>
  <si>
    <t>010111527E7276B71152632D3472FD650826</t>
  </si>
  <si>
    <t>아크릴판철거</t>
  </si>
  <si>
    <t>호표 80</t>
  </si>
  <si>
    <t>527E7276B71152632D3472FD650BFB</t>
  </si>
  <si>
    <t>010111527E7276B71152632D3472FD650BFB</t>
  </si>
  <si>
    <t>PVC계바닥재 해체</t>
  </si>
  <si>
    <t>호표 81</t>
  </si>
  <si>
    <t>527E7276B71152632D347CE0FA9904</t>
  </si>
  <si>
    <t>010111527E7276B71152632D347CE0FA9904</t>
  </si>
  <si>
    <t>계단논슬립철거</t>
  </si>
  <si>
    <t>호표 82</t>
  </si>
  <si>
    <t>527E7276B71152632D347CE0FA9901</t>
  </si>
  <si>
    <t>010111527E7276B71152632D347CE0FA9901</t>
  </si>
  <si>
    <t>강화마루 철거</t>
  </si>
  <si>
    <t>호표 83</t>
  </si>
  <si>
    <t>527E7276B71152632D347CE0FA9B30</t>
  </si>
  <si>
    <t>010111527E7276B71152632D347CE0FA9B30</t>
  </si>
  <si>
    <t>타일 철거(바탕몰탈포함)</t>
  </si>
  <si>
    <t>바닥,폴리싱타일10T+바탕30T</t>
  </si>
  <si>
    <t>호표 84</t>
  </si>
  <si>
    <t>527E7276B71152632D347D8765F35B</t>
  </si>
  <si>
    <t>010111527E7276B71152632D347D8765F35B</t>
  </si>
  <si>
    <t>타일 해체</t>
  </si>
  <si>
    <t>벽,몰탈20</t>
  </si>
  <si>
    <t>호표 85</t>
  </si>
  <si>
    <t>527E7276B71152632D347D8764E88C</t>
  </si>
  <si>
    <t>010111527E7276B71152632D347D8764E88C</t>
  </si>
  <si>
    <t>몰탈철거(판넬히팅)</t>
  </si>
  <si>
    <t>바닥,T=150</t>
  </si>
  <si>
    <t>호표 86</t>
  </si>
  <si>
    <t>527E7276B7114253BE3343C3623119</t>
  </si>
  <si>
    <t>010111527E7276B7114253BE3343C3623119</t>
  </si>
  <si>
    <t>몰탈철거</t>
  </si>
  <si>
    <t>바닥,T=30</t>
  </si>
  <si>
    <t>호표 87</t>
  </si>
  <si>
    <t>527E7276B7114253BE3343C3623070</t>
  </si>
  <si>
    <t>010111527E7276B7114253BE3343C3623070</t>
  </si>
  <si>
    <t>바닥,T=10</t>
  </si>
  <si>
    <t>호표 88</t>
  </si>
  <si>
    <t>527E7276B7114253BE3343C3623073</t>
  </si>
  <si>
    <t>010111527E7276B7114253BE3343C3623073</t>
  </si>
  <si>
    <t>바닥,T=20</t>
  </si>
  <si>
    <t>호표 89</t>
  </si>
  <si>
    <t>527E7276B7114253BE3343C3623072</t>
  </si>
  <si>
    <t>010111527E7276B7114253BE3343C3623072</t>
  </si>
  <si>
    <t>PVC탄성마감 철거</t>
  </si>
  <si>
    <t>바닥,T=100 (PVC탄성마감30+몰탈70)</t>
  </si>
  <si>
    <t>호표 90</t>
  </si>
  <si>
    <t>527E7276B7114253BE3343C36235F2</t>
  </si>
  <si>
    <t>010111527E7276B7114253BE3343C36235F2</t>
  </si>
  <si>
    <t>PVC탄성마감 철거(점형블록)</t>
  </si>
  <si>
    <t>바닥,T=30 (PVC탄성마감30)</t>
  </si>
  <si>
    <t>호표 91</t>
  </si>
  <si>
    <t>527E7276B7114253BE3343C36235F0</t>
  </si>
  <si>
    <t>010111527E7276B7114253BE3343C36235F0</t>
  </si>
  <si>
    <t>목재데크 철거(점형블록)</t>
  </si>
  <si>
    <t>호표 92</t>
  </si>
  <si>
    <t>527E7276B7114253BE3343C36234ED</t>
  </si>
  <si>
    <t>010111527E7276B7114253BE3343C36234ED</t>
  </si>
  <si>
    <t>몰탈12T+에폭시3T 철거(점형블록)</t>
  </si>
  <si>
    <t>바닥,T=15</t>
  </si>
  <si>
    <t>호표 93</t>
  </si>
  <si>
    <t>527E7276B7114253BE3343C36234EE</t>
  </si>
  <si>
    <t>010111527E7276B7114253BE3343C36234EE</t>
  </si>
  <si>
    <t>몰탈12T+비닐계타일10T 철거(점형블록)</t>
  </si>
  <si>
    <t>바닥,T=22</t>
  </si>
  <si>
    <t>호표 94</t>
  </si>
  <si>
    <t>527E7276B7114253BE3343C36234EF</t>
  </si>
  <si>
    <t>010111527E7276B7114253BE3343C36234EF</t>
  </si>
  <si>
    <t>기존 화강석 철거(점형블록)</t>
  </si>
  <si>
    <t>호표 95</t>
  </si>
  <si>
    <t>527E7276B7114253BE3343C3612CD1</t>
  </si>
  <si>
    <t>010111527E7276B7114253BE3343C3612CD1</t>
  </si>
  <si>
    <t>점형블록 철거</t>
  </si>
  <si>
    <t>스텐300*300, 부착형</t>
  </si>
  <si>
    <t>호표 96</t>
  </si>
  <si>
    <t>527E7276B7114253BE3343C3612DFB</t>
  </si>
  <si>
    <t>010111527E7276B7114253BE3343C3612DFB</t>
  </si>
  <si>
    <t>위생기구 철거</t>
  </si>
  <si>
    <t>양변기(배관분리, 소운반포함)</t>
  </si>
  <si>
    <t>호표 97</t>
  </si>
  <si>
    <t>527E72768A588253E03435CADEB9E6</t>
  </si>
  <si>
    <t>010111527E72768A588253E03435CADEB9E6</t>
  </si>
  <si>
    <t>소변기(배관분리, 소운반포함)</t>
  </si>
  <si>
    <t>호표 98</t>
  </si>
  <si>
    <t>527E72768A588253E03435CADEB9E4</t>
  </si>
  <si>
    <t>010111527E72768A588253E03435CADEB9E4</t>
  </si>
  <si>
    <t>세면기(배관분리, 소운반포함)</t>
  </si>
  <si>
    <t>호표 99</t>
  </si>
  <si>
    <t>527E72768A588253E03435CADEB9E2</t>
  </si>
  <si>
    <t>010111527E72768A588253E03435CADEB9E2</t>
  </si>
  <si>
    <t>청소용수채(배관분리, 소운반포함)</t>
  </si>
  <si>
    <t>호표 100</t>
  </si>
  <si>
    <t>527E72768A588253E03435CADEB9E0</t>
  </si>
  <si>
    <t>010111527E72768A588253E03435CADEB9E0</t>
  </si>
  <si>
    <t>에어타올기</t>
  </si>
  <si>
    <t>호표 101</t>
  </si>
  <si>
    <t>527E72768A588253E03435CADEBA8F</t>
  </si>
  <si>
    <t>010111527E72768A588253E03435CADEBA8F</t>
  </si>
  <si>
    <t>핸드타월거치대</t>
  </si>
  <si>
    <t>호표 102</t>
  </si>
  <si>
    <t>527E72768A588253E03435CADEBA8C</t>
  </si>
  <si>
    <t>010111527E72768A588253E03435CADEBA8C</t>
  </si>
  <si>
    <t>라디에어터</t>
  </si>
  <si>
    <t>호표 103</t>
  </si>
  <si>
    <t>527E72768A588253E03435CADEBA8D</t>
  </si>
  <si>
    <t>010111527E72768A588253E03435CADEBA8D</t>
  </si>
  <si>
    <t>방습거울 철거</t>
  </si>
  <si>
    <t>호표 104</t>
  </si>
  <si>
    <t>527E72768A588253E03435CADF5F4B</t>
  </si>
  <si>
    <t>010111527E72768A588253E03435CADF5F4B</t>
  </si>
  <si>
    <t>벤치 철거</t>
  </si>
  <si>
    <t>목재 W500*H1.2</t>
  </si>
  <si>
    <t>호표 105</t>
  </si>
  <si>
    <t>527E72768A588253E03435CADC8BED</t>
  </si>
  <si>
    <t>010111527E72768A588253E03435CADC8BED</t>
  </si>
  <si>
    <t>정화조 청소</t>
  </si>
  <si>
    <t>호표 106</t>
  </si>
  <si>
    <t>527E72768A588253E03435CADC8816</t>
  </si>
  <si>
    <t>010111527E72768A588253E03435CADC8816</t>
  </si>
  <si>
    <t>철거재 수집운반</t>
  </si>
  <si>
    <t>지하1층</t>
  </si>
  <si>
    <t>호표 107</t>
  </si>
  <si>
    <t>527F02166253C2C3B23CCB915F0D98</t>
  </si>
  <si>
    <t>010111527F02166253C2C3B23CCB915F0D98</t>
  </si>
  <si>
    <t>010112  골    재    비</t>
  </si>
  <si>
    <t>010112</t>
  </si>
  <si>
    <t>시멘트</t>
  </si>
  <si>
    <t>40kg</t>
  </si>
  <si>
    <t>포</t>
  </si>
  <si>
    <t>5551D226AA1DB2331E38FC7B1676B4CD36FC52</t>
  </si>
  <si>
    <t>0101125551D226AA1DB2331E38FC7B1676B4CD36FC52</t>
  </si>
  <si>
    <t>시멘트운반</t>
  </si>
  <si>
    <t>L:10km, 덤프 8ton</t>
  </si>
  <si>
    <t>산근 1</t>
  </si>
  <si>
    <t>527E22F693DDC253C63FDA04B77291</t>
  </si>
  <si>
    <t>010112527E22F693DDC253C63FDA04B77291</t>
  </si>
  <si>
    <t>모래</t>
  </si>
  <si>
    <t>모래, 세척사, 도착도</t>
  </si>
  <si>
    <t>557CB2467C109203313CF8C12DA9A94A8819DB</t>
  </si>
  <si>
    <t>010112557CB2467C109203313CF8C12DA9A94A8819DB</t>
  </si>
  <si>
    <t>0102  고 재 처 리 비</t>
  </si>
  <si>
    <t>0102</t>
  </si>
  <si>
    <t>철강설</t>
  </si>
  <si>
    <t>철강설, 고철, 작업설부산물</t>
  </si>
  <si>
    <t>수집상차도</t>
  </si>
  <si>
    <t>557CB2467C95F2F3A7373CCA3C19045FE279AF</t>
  </si>
  <si>
    <t>0102557CB2467C95F2F3A7373CCA3C19045FE279AF</t>
  </si>
  <si>
    <t>철강설, 스텐레스, 작업설부산물</t>
  </si>
  <si>
    <t>557CB2467C95F2F3A7373CCA3C19045FE27887</t>
  </si>
  <si>
    <t>0102557CB2467C95F2F3A7373CCA3C19045FE27887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</si>
  <si>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</si>
  <si>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</si>
  <si>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</si>
  <si>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</si>
  <si>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</si>
  <si>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</si>
  <si>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</si>
  <si>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</si>
  <si>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</si>
  <si>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</si>
  <si>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</si>
  <si>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</si>
  <si>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</si>
  <si>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</si>
  <si>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</si>
  <si>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</si>
  <si>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</si>
  <si>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</si>
  <si>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</si>
  <si>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</si>
  <si>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</si>
  <si>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콘테이너형 가설사무소 설치 및 해체  3.0*6.0m, 3개월  개소     ( 호표 1 )</t>
  </si>
  <si>
    <t>컨테이너하우스</t>
  </si>
  <si>
    <t>컨테이너하우스, 사무실용, 3.0*6.0*2.6m</t>
  </si>
  <si>
    <t>금액제외</t>
  </si>
  <si>
    <t>5551D22699AE8253F73532559C752BFC8F8743</t>
  </si>
  <si>
    <t>527F72E64274D293523608F42349115551D22699AE8253F73532559C752BFC8F8743</t>
  </si>
  <si>
    <t>-</t>
  </si>
  <si>
    <t>콘테이너형 가설건축물 설치 및 해체</t>
  </si>
  <si>
    <t>3.0*6.0m</t>
  </si>
  <si>
    <t>527F72E64274D293523E5E6DEC9568</t>
  </si>
  <si>
    <t>527F72E64274D293523608F4234911527F72E64274D293523E5E6DEC9568</t>
  </si>
  <si>
    <t>경비로 적용</t>
  </si>
  <si>
    <t>합계의 100%</t>
  </si>
  <si>
    <t>5366C2961D92A2034F3087D80248001</t>
  </si>
  <si>
    <t>527F72E64274D293523608F42349115366C2961D92A2034F3087D80248001</t>
  </si>
  <si>
    <t xml:space="preserve"> [ 합          계 ]</t>
  </si>
  <si>
    <t>강관 조립말비계(이동식)설치 및 해체  높이 4m, 3개월  대     ( 호표 2 )</t>
  </si>
  <si>
    <t>비계안정장치</t>
  </si>
  <si>
    <t>비계안정장치, 비계기본틀, 기둥, 1.2*1.7m</t>
  </si>
  <si>
    <t>5551D226AA911233F23F4CDF50978272CACCD5</t>
  </si>
  <si>
    <t>527F72E67F93C2D3863FD0FC9AD3975551D226AA911233F23F4CDF50978272CACCD5</t>
  </si>
  <si>
    <t>비계안정장치, 가새, 1.2*1.9m</t>
  </si>
  <si>
    <t>5551D226AA911233F23F4CDF50978272CACCDB</t>
  </si>
  <si>
    <t>527F72E67F93C2D3863FD0FC9AD3975551D226AA911233F23F4CDF50978272CACCDB</t>
  </si>
  <si>
    <t>비계안정장치, 수평띠장, 1829mm</t>
  </si>
  <si>
    <t>5551D226AA911233F23F4CDF50978272CAC3F7</t>
  </si>
  <si>
    <t>527F72E67F93C2D3863FD0FC9AD3975551D226AA911233F23F4CDF50978272CAC3F7</t>
  </si>
  <si>
    <t>비계안정장치, 손잡이기둥</t>
  </si>
  <si>
    <t>5551D226AA911233F23F4CDF50978272CAC3F0</t>
  </si>
  <si>
    <t>527F72E67F93C2D3863FD0FC9AD3975551D226AA911233F23F4CDF50978272CAC3F0</t>
  </si>
  <si>
    <t>비계안정장치, 손잡이, 1219mm</t>
  </si>
  <si>
    <t>5551D226AA911233F23F4CDF50978272CAC3F6</t>
  </si>
  <si>
    <t>527F72E67F93C2D3863FD0FC9AD3975551D226AA911233F23F4CDF50978272CAC3F6</t>
  </si>
  <si>
    <t>비계안정장치, 손잡이, 1829mm</t>
  </si>
  <si>
    <t>5551D226AA911233F23F4CDF50978272CAC3F1</t>
  </si>
  <si>
    <t>527F72E67F93C2D3863FD0FC9AD3975551D226AA911233F23F4CDF50978272CAC3F1</t>
  </si>
  <si>
    <t>비계안정장치, 이음철물, 연결핀</t>
  </si>
  <si>
    <t>5551D226AA911233F23F4CDF50978272CACE98</t>
  </si>
  <si>
    <t>527F72E67F93C2D3863FD0FC9AD3975551D226AA911233F23F4CDF50978272CACE98</t>
  </si>
  <si>
    <t>비계안정장치, 바퀴</t>
  </si>
  <si>
    <t>5551D226AA911233F23F4CDF50978272CAC3F3</t>
  </si>
  <si>
    <t>527F72E67F93C2D3863FD0FC9AD3975551D226AA911233F23F4CDF50978272CAC3F3</t>
  </si>
  <si>
    <t>비계안정장치, 쟈키</t>
  </si>
  <si>
    <t>5551D226AA911233F23F4CDF50978272CAC3F2</t>
  </si>
  <si>
    <t>527F72E67F93C2D3863FD0FC9AD3975551D226AA911233F23F4CDF50978272CAC3F2</t>
  </si>
  <si>
    <t>비계안정장치, 발판, 40*250*1817</t>
  </si>
  <si>
    <t>장</t>
  </si>
  <si>
    <t>5551D226AA911233F23F4CDF5240E3AFF380B0</t>
  </si>
  <si>
    <t>527F72E67F93C2D3863FD0FC9AD3975551D226AA911233F23F4CDF5240E3AFF380B0</t>
  </si>
  <si>
    <t>높이 4m, 노무비</t>
  </si>
  <si>
    <t>호표 110</t>
  </si>
  <si>
    <t>527F72E67F93C2D3863FD0FE484C83</t>
  </si>
  <si>
    <t>527F72E67F93C2D3863FD0FC9AD397527F72E67F93C2D3863FD0FE484C83</t>
  </si>
  <si>
    <t>건축물보양  부직포 깔기  M2     ( 호표 3 )</t>
  </si>
  <si>
    <t>토목용부직포</t>
  </si>
  <si>
    <t>토목용부직포, 부직포, PE망</t>
  </si>
  <si>
    <t>5551D226AA2E0273C7331C44A9356AD4C2FD40</t>
  </si>
  <si>
    <t>527F72E627AF72D307347A8853F1CE5551D226AA2E0273C7331C44A9356AD4C2FD40</t>
  </si>
  <si>
    <t>보통인부</t>
  </si>
  <si>
    <t>일반공사 직종</t>
  </si>
  <si>
    <t>인</t>
  </si>
  <si>
    <t>52A5B2661B9762D3E13D308B98FB156FC1EB22</t>
  </si>
  <si>
    <t>527F72E627AF72D307347A8853F1CE52A5B2661B9762D3E13D308B98FB156FC1EB22</t>
  </si>
  <si>
    <t>건축물 현장정리  리모델링  M2     ( 호표 4 )</t>
  </si>
  <si>
    <t>527F72E6279D72738A39D41536B20C52A5B2661B9762D3E13D308B98FB156FC1EB22</t>
  </si>
  <si>
    <t>준공청소    M2     ( 호표 5 )</t>
  </si>
  <si>
    <t>527F72E627CA42A3773BA9ADD138BD52A5B2661B9762D3E13D308B98FB156FC1EB22</t>
  </si>
  <si>
    <t>벽돌운반  인력, 1층  천매     ( 호표 6 )</t>
  </si>
  <si>
    <t>527F02166253C2C3B23CCA8D221F8852A5B2661B9762D3E13D308B98FB156FC1EB22</t>
  </si>
  <si>
    <t>1.0B 벽돌쌓기  3.6m 이하, 시공량 15m2/일당  M2     ( 호표 7 )</t>
  </si>
  <si>
    <t>조적공</t>
  </si>
  <si>
    <t>52A5B2661B9762D3E13D308B98FB156FC1E973</t>
  </si>
  <si>
    <t>527F0216627EA263553946D810B8EF52A5B2661B9762D3E13D308B98FB156FC1E973</t>
  </si>
  <si>
    <t>527F0216627EA263553946D810B8EF52A5B2661B9762D3E13D308B98FB156FC1EB22</t>
  </si>
  <si>
    <t>공구손료</t>
  </si>
  <si>
    <t>인력품의 2%</t>
  </si>
  <si>
    <t>527F0216627EA263553946D810B8EF5366C2961D92A2034F3087D80248001</t>
  </si>
  <si>
    <t>콘크리트벽돌, 190*57*90mm, C종2급</t>
  </si>
  <si>
    <t>별도</t>
  </si>
  <si>
    <t>5551D226AA389293583693B3DCD0330E271DFD</t>
  </si>
  <si>
    <t>527F0216627EA263553946D810B8EF5551D226AA389293583693B3DCD0330E271DFD</t>
  </si>
  <si>
    <t>모르타르 배합(배합품 포함)</t>
  </si>
  <si>
    <t>배합용적비 1:3, 시멘트, 모래 별도</t>
  </si>
  <si>
    <t>호표 111</t>
  </si>
  <si>
    <t>527F1276F4C30273ED3D42204775AB</t>
  </si>
  <si>
    <t>527F0216627EA263553946D810B8EF527F1276F4C30273ED3D42204775AB</t>
  </si>
  <si>
    <t>철근콘크리트인방 제작 및 설치  200*200, 벽돌  M     ( 호표 8 )</t>
  </si>
  <si>
    <t>합판거푸집 - 자재비</t>
  </si>
  <si>
    <t>3회</t>
  </si>
  <si>
    <t>호표 112</t>
  </si>
  <si>
    <t>527F22665E2472639E35AEEC9AA53A</t>
  </si>
  <si>
    <t>527F02065F2DB2F34031F7DDC8FB72527F22665E2472639E35AEEC9AA53A</t>
  </si>
  <si>
    <t>합판거푸집 - 인력투입</t>
  </si>
  <si>
    <t>매우복잡, 수직고 7m까지</t>
  </si>
  <si>
    <t>호표 113</t>
  </si>
  <si>
    <t>527F22665E36D263BB361C8503318B</t>
  </si>
  <si>
    <t>527F02065F2DB2F34031F7DDC8FB72527F22665E36D263BB361C8503318B</t>
  </si>
  <si>
    <t>철근콘크리트용봉강</t>
  </si>
  <si>
    <t>철근콘크리트용봉강, 이형봉강(SD400), HD-10, 지정장소도</t>
  </si>
  <si>
    <t>5551D226AA0322C37931FEB8A55D7B8A51EB42</t>
  </si>
  <si>
    <t>527F02065F2DB2F34031F7DDC8FB725551D226AA0322C37931FEB8A55D7B8A51EB42</t>
  </si>
  <si>
    <t>철근콘크리트용봉강, 이형봉강(SD400), HD-16, 지정장소도</t>
  </si>
  <si>
    <t>5551D226AA0322C37931FEB8A55D7B8A539817</t>
  </si>
  <si>
    <t>527F02065F2DB2F34031F7DDC8FB725551D226AA0322C37931FEB8A55D7B8A539817</t>
  </si>
  <si>
    <t>527F02065F2DB2F34031F7DDC8FB72557CB2467C95F2F3A7373CCA3C19045FE279AF</t>
  </si>
  <si>
    <t>철근 현장가공 및 현장조립</t>
  </si>
  <si>
    <t>Type-Ⅰ, 소량(0.5ton 미만) 시공</t>
  </si>
  <si>
    <t>호표 114</t>
  </si>
  <si>
    <t>527F2266687032D3DC3CC16D69ACCE</t>
  </si>
  <si>
    <t>527F02065F2DB2F34031F7DDC8FB72527F2266687032D3DC3CC16D69ACCE</t>
  </si>
  <si>
    <t>레미콘</t>
  </si>
  <si>
    <t>25-21-12</t>
  </si>
  <si>
    <t>5551D226AA1DB233283F62EE27E0D1B288D8FE</t>
  </si>
  <si>
    <t>527F02065F2DB2F34031F7DDC8FB725551D226AA1DB233283F62EE27E0D1B288D8FE</t>
  </si>
  <si>
    <t>레디믹스트콘크리트 인력운반 소량(12㎥ 이하) 타설</t>
  </si>
  <si>
    <t>철근구조물</t>
  </si>
  <si>
    <t>호표 115</t>
  </si>
  <si>
    <t>527F226622C13213573AFBCA5C11EC</t>
  </si>
  <si>
    <t>527F02065F2DB2F34031F7DDC8FB72527F226622C13213573AFBCA5C11EC</t>
  </si>
  <si>
    <t>인방보 설치</t>
  </si>
  <si>
    <t>벽돌</t>
  </si>
  <si>
    <t>호표 116</t>
  </si>
  <si>
    <t>527F02065F2DA2E3E336C8C7E17D08</t>
  </si>
  <si>
    <t>527F02065F2DB2F34031F7DDC8FB72527F02065F2DA2E3E336C8C7E17D08</t>
  </si>
  <si>
    <t>타일붙이기(바탕24mm+압5mm)  바닥, 포세린타일20T  M2     ( 호표 9 )</t>
  </si>
  <si>
    <t>527FB2060AE302639834CEC14424DE527F1276F4C30273ED3D42204775AB</t>
  </si>
  <si>
    <t>바탕 고르기</t>
  </si>
  <si>
    <t>바닥, 24mm 이하 기준, 62m2/일당</t>
  </si>
  <si>
    <t>호표 119</t>
  </si>
  <si>
    <t>527FB2060AC04213CE3743CC79D6C3</t>
  </si>
  <si>
    <t>527FB2060AE302639834CEC14424DE527FB2060AC04213CE3743CC79D6C3</t>
  </si>
  <si>
    <t>압착 붙이기, 바닥면, 바름두께 5mm</t>
  </si>
  <si>
    <t>0.04∼0.10 이하, 타일C, 백색줄눈</t>
  </si>
  <si>
    <t>호표 120</t>
  </si>
  <si>
    <t>527FB2060AE302639835D15EB490DC</t>
  </si>
  <si>
    <t>527FB2060AE302639834CEC14424DE527FB2060AE302639835D15EB490DC</t>
  </si>
  <si>
    <t>타일붙이기(바탕15mm+압5mm)  바닥, 포세린타일20T  M2     ( 호표 10 )</t>
  </si>
  <si>
    <t>527FB2060AE302639834CEC14424DD527F1276F4C30273ED3D42204775AB</t>
  </si>
  <si>
    <t>527FB2060AE302639834CEC14424DD527FB2060AC04213CE3743CC79D6C3</t>
  </si>
  <si>
    <t>527FB2060AE302639834CEC14424DD527FB2060AE302639835D15EB490DC</t>
  </si>
  <si>
    <t>타일 압착 붙이기(바탕 24mm+압 6mm)  벽, (타일C, 백색줄눈)  M2     ( 호표 11 )</t>
  </si>
  <si>
    <t>527FB2060AC052230035FFA51FD888527F1276F4C30273ED3D42204775AB</t>
  </si>
  <si>
    <t>벽, 24mm 이하 기준, 45m2/일당</t>
  </si>
  <si>
    <t>호표 123</t>
  </si>
  <si>
    <t>527FB2060AC04213CE3743CFCDD435</t>
  </si>
  <si>
    <t>527FB2060AC052230035FFA51FD888527FB2060AC04213CE3743CFCDD435</t>
  </si>
  <si>
    <t>압착 붙이기, 벽면, 바름두께 6mm</t>
  </si>
  <si>
    <t>호표 124</t>
  </si>
  <si>
    <t>527FB2060AE302639836FA179F0164</t>
  </si>
  <si>
    <t>527FB2060AC052230035FFA51FD888527FB2060AE302639836FA179F0164</t>
  </si>
  <si>
    <t>타일붙이기(바탕24mm+압5mm)  바닥, 안전유도타일  M2     ( 호표 12 )</t>
  </si>
  <si>
    <t>527FB2060AE302639834CEC14424DC527F1276F4C30273ED3D42204775AB</t>
  </si>
  <si>
    <t>527FB2060AE302639834CEC14424DC527FB2060AC04213CE3743CC79D6C3</t>
  </si>
  <si>
    <t>527FB2060AE302639834CEC14424DC527FB2060AE302639835D15EB490DC</t>
  </si>
  <si>
    <t>비닐타일 깔기  비닐타일, 3*450*450mm, 데코타일  M2     ( 호표 13 )</t>
  </si>
  <si>
    <t>비닐타일</t>
  </si>
  <si>
    <t>5551D226AA65D273543CAA5E4C72E0B340414B</t>
  </si>
  <si>
    <t>527F92365EFE5203BA3E100953B9F25551D226AA65D273543CAA5E4C72E0B340414B</t>
  </si>
  <si>
    <t>PVC계 바닥재 설치 - 타일형</t>
  </si>
  <si>
    <t>주재료 제외</t>
  </si>
  <si>
    <t>호표 127</t>
  </si>
  <si>
    <t>527F92365EFE5203BA3AB5DBC77E94</t>
  </si>
  <si>
    <t>527F92365EFE5203BA3E100953B9F2527F92365EFE5203BA3AB5DBC77E94</t>
  </si>
  <si>
    <t>석고판 설치(한면)  벽,9.5*2 +C65  M2     ( 호표 14 )</t>
  </si>
  <si>
    <t>C-RUNNER</t>
  </si>
  <si>
    <t>65*40*0.8t</t>
  </si>
  <si>
    <t>5551D226AA65D2734A36CD67DA3C4E1B247AD6</t>
  </si>
  <si>
    <t>527F9236799E72839F3EA518943F9E5551D226AA65D2734A36CD67DA3C4E1B247AD6</t>
  </si>
  <si>
    <t>C-STUD</t>
  </si>
  <si>
    <t>65*45*0.8t</t>
  </si>
  <si>
    <t>5551D226AA65D2734A36CD67DA3C4E1B247AD7</t>
  </si>
  <si>
    <t>527F9236799E72839F3EA518943F9E5551D226AA65D2734A36CD67DA3C4E1B247AD7</t>
  </si>
  <si>
    <t>부재료비</t>
  </si>
  <si>
    <t>주재료비의 5%</t>
  </si>
  <si>
    <t>527F9236799E72839F3EA518943F9E5366C2961D92A2034F3087D80248001</t>
  </si>
  <si>
    <t>경량벽체철골틀 설치</t>
  </si>
  <si>
    <t>호표 128</t>
  </si>
  <si>
    <t>527FC266706EB283E43F301B264EB0</t>
  </si>
  <si>
    <t>527F9236799E72839F3EA518943F9E527FC266706EB283E43F301B264EB0</t>
  </si>
  <si>
    <t>석고보드</t>
  </si>
  <si>
    <t>석고보드, 평보드, 9.5*900*2400mm(㎡)</t>
  </si>
  <si>
    <t>5551D226AA65D273773AA17A003CA6D41AA8E9</t>
  </si>
  <si>
    <t>527F9236799E72839F3EA518943F9E5551D226AA65D273773AA17A003CA6D41AA8E9</t>
  </si>
  <si>
    <t>석고판 설치(나사고정) - 바탕용</t>
  </si>
  <si>
    <t>벽, 2겹 붙임</t>
  </si>
  <si>
    <t>호표 129</t>
  </si>
  <si>
    <t>527F9236799E42335F3FACB62A7A74</t>
  </si>
  <si>
    <t>527F9236799E72839F3EA518943F9E527F9236799E42335F3FACB62A7A74</t>
  </si>
  <si>
    <t>석고고드 칸막이설치(양면)  벽,방화15*2 +C100 +방화15*2  M2     ( 호표 15 )</t>
  </si>
  <si>
    <t>METAL C-RUNNER</t>
  </si>
  <si>
    <t>㉿ 0.8T, 102*40</t>
  </si>
  <si>
    <t>5551D226AA65D2734A36CD67DA3C4E1B2479CC</t>
  </si>
  <si>
    <t>527F9236799E72839F3EA518943B255551D226AA65D2734A36CD67DA3C4E1B2479CC</t>
  </si>
  <si>
    <t>CH-STUD</t>
  </si>
  <si>
    <t>0.8T, 102*35</t>
  </si>
  <si>
    <t>5551D226AA65D2734A36CD67DA3C4E1B24782D</t>
  </si>
  <si>
    <t>527F9236799E72839F3EA518943B255551D226AA65D2734A36CD67DA3C4E1B24782D</t>
  </si>
  <si>
    <t>527F9236799E72839F3EA518943B255366C2961D92A2034F3087D80248001</t>
  </si>
  <si>
    <t>527F9236799E72839F3EA518943B25527FC266706EB283E43F301B264EB0</t>
  </si>
  <si>
    <t>석고보드, 평보드, 방화, 15*900*2400mm(㎡)</t>
  </si>
  <si>
    <t>5551D226AA65D273773AA179796CFB036F465C</t>
  </si>
  <si>
    <t>527F9236799E72839F3EA518943B255551D226AA65D273773AA179796CFB036F465C</t>
  </si>
  <si>
    <t>5366C2961D92A2034F3087D8024B002</t>
  </si>
  <si>
    <t>527F9236799E72839F3EA518943B255366C2961D92A2034F3087D8024B002</t>
  </si>
  <si>
    <t>527F9236799E72839F3EA518943B25527F9236799E42335F3FACB62A7A74</t>
  </si>
  <si>
    <t>단열재 접착제 붙이기  벽,135mm,가등급 준불연  M2     ( 호표 16 )</t>
  </si>
  <si>
    <t>압출발포폴리스티렌단열재</t>
  </si>
  <si>
    <t>준불연단열재,가등급,900*1800*135mm</t>
  </si>
  <si>
    <t>5551D226AA4AF2933F3DF18EC8F623AD8BEB44</t>
  </si>
  <si>
    <t>527F923606DEB2F36C38F25B7609545551D226AA4AF2933F3DF18EC8F623AD8BEB44</t>
  </si>
  <si>
    <t>200mm 이하, 벽</t>
  </si>
  <si>
    <t>호표 130</t>
  </si>
  <si>
    <t>527F923606DEB2F36C38F25B760955</t>
  </si>
  <si>
    <t>527F923606DEB2F36C38F25B760954527F923606DEB2F36C38F25B760955</t>
  </si>
  <si>
    <t>지수판설치 - PVC 용접  PVC, H200*5t  M     ( 호표 17 )</t>
  </si>
  <si>
    <t>특별인부</t>
  </si>
  <si>
    <t>52A5B2661B9762D3E13D308B98FB156FC1EB23</t>
  </si>
  <si>
    <t>527F2266C2BE42D3ED3C695879D90252A5B2661B9762D3E13D308B98FB156FC1EB23</t>
  </si>
  <si>
    <t>527F2266C2BE42D3ED3C695879D90252A5B2661B9762D3E13D308B98FB156FC1EB22</t>
  </si>
  <si>
    <t>인력품의 3%</t>
  </si>
  <si>
    <t>527F2266C2BE42D3ED3C695879D9025366C2961D92A2034F3087D80248001</t>
  </si>
  <si>
    <t>폴리염화비닐지수판</t>
  </si>
  <si>
    <t>폴리염화비닐지수판, 200*5mm</t>
  </si>
  <si>
    <t>5551D226AA0312338C38852E0FBF20F996E626</t>
  </si>
  <si>
    <t>527F2266C2BE42D3ED3C695879D9025551D226AA0312338C38852E0FBF20F996E626</t>
  </si>
  <si>
    <t>PVC용접봉</t>
  </si>
  <si>
    <t>PVC용접봉, ∮2.6mm</t>
  </si>
  <si>
    <t>554752968B9E1263D23B9D7067FEBE0E1570FD</t>
  </si>
  <si>
    <t>527F2266C2BE42D3ED3C695879D902554752968B9E1263D23B9D7067FEBE0E1570FD</t>
  </si>
  <si>
    <t>철선</t>
  </si>
  <si>
    <t>철선, 어닐링, ∮4.0mm</t>
  </si>
  <si>
    <t>5551C2065417B2134E389217F3E6A4DBB61C1F</t>
  </si>
  <si>
    <t>527F2266C2BE42D3ED3C695879D9025551C2065417B2134E389217F3E6A4DBB61C1F</t>
  </si>
  <si>
    <t>시트방수  바닥  M2     ( 호표 18 )</t>
  </si>
  <si>
    <t>합성고분자방수시트</t>
  </si>
  <si>
    <t>합성고분자방수시트, 몰터플러스, 3.0mm</t>
  </si>
  <si>
    <t>5551D226AA5B42D3253C67FE62DD944737CC5B</t>
  </si>
  <si>
    <t>527FE2B67E6A22330639F86323CC2F5551D226AA5B42D3253C67FE62DD944737CC5B</t>
  </si>
  <si>
    <t>접착식시트 붙임</t>
  </si>
  <si>
    <t>바닥, 시트 1겹 붙임 기준</t>
  </si>
  <si>
    <t>호표 131</t>
  </si>
  <si>
    <t>527FE2B67E6A22330639F86323CC2E</t>
  </si>
  <si>
    <t>527FE2B67E6A22330639F86323CC2F527FE2B67E6A22330639F86323CC2E</t>
  </si>
  <si>
    <t>우수관설치  Ø150  M     ( 호표 19 )</t>
  </si>
  <si>
    <t>터파기/토사</t>
  </si>
  <si>
    <t>보통, 굴착기 0.7m3</t>
  </si>
  <si>
    <t>산근 2</t>
  </si>
  <si>
    <t>525AD226B22972F30A317F0F986B22</t>
  </si>
  <si>
    <t>527E62160245B263E53665D2A322EE525AD226B22972F30A317F0F986B22</t>
  </si>
  <si>
    <t>되메우기/토사, 두께 15cm - 25-1/4삭제</t>
  </si>
  <si>
    <t>보통, 굴착기 0.7m3+래머 80kg</t>
  </si>
  <si>
    <t>산근 3</t>
  </si>
  <si>
    <t>525AD2266A317273EE3C396A43A5E0</t>
  </si>
  <si>
    <t>527E62160245B263E53665D2A322EE525AD2266A317273EE3C396A43A5E0</t>
  </si>
  <si>
    <t>토사 운반/단지외 10km</t>
  </si>
  <si>
    <t>보통, 덤프 15ton+굴착기 0.7m3(고르기 별도)</t>
  </si>
  <si>
    <t>산근 4</t>
  </si>
  <si>
    <t>525AD22686C23263E13EE55669C2F5</t>
  </si>
  <si>
    <t>527E62160245B263E53665D2A322EE525AD22686C23263E13EE55669C2F5</t>
  </si>
  <si>
    <t>일반용경질폴리염화비닐관</t>
  </si>
  <si>
    <t>일반용 VN SDR 33(구 VG2), ∮150mm</t>
  </si>
  <si>
    <t>55249246D4AB12E3F53DD6E2C744CE537CE845</t>
  </si>
  <si>
    <t>527E62160245B263E53665D2A322EE55249246D4AB12E3F53DD6E2C744CE537CE845</t>
  </si>
  <si>
    <t>배관공</t>
  </si>
  <si>
    <t>52A5B2661B9762D3E13D308B98FB156FC1E862</t>
  </si>
  <si>
    <t>527E62160245B263E53665D2A322EE52A5B2661B9762D3E13D308B98FB156FC1E862</t>
  </si>
  <si>
    <t>527E62160245B263E53665D2A322EE52A5B2661B9762D3E13D308B98FB156FC1EB22</t>
  </si>
  <si>
    <t>장애자용 핸드레일  벽부용,PVC Ø38  M     ( 호표 20 )</t>
  </si>
  <si>
    <t>벽부용, PVC Ø38</t>
  </si>
  <si>
    <t>5551C2065421A2B39E3CF7007F826F608E4FA8</t>
  </si>
  <si>
    <t>527FC266BE0522B3BB35D00E87D9A45551C2065421A2B39E3CF7007F826F608E4FA8</t>
  </si>
  <si>
    <t>잡재료</t>
  </si>
  <si>
    <t>527FC266BE0522B3BB35D00E87D9A45366C2961D92A2034F3087D80248001</t>
  </si>
  <si>
    <t>527FC266BE0522B3BB35D00E87D9A452A5B2661B9762D3E13D308B98FB156FC1EB23</t>
  </si>
  <si>
    <t>527FC266BE0522B3BB35D00E87D9A452A5B2661B9762D3E13D308B98FB156FC1EB22</t>
  </si>
  <si>
    <t>기존 트랜치 철거후 재설치  W=200  M     ( 호표 21 )</t>
  </si>
  <si>
    <t>오픈트랜치</t>
  </si>
  <si>
    <t>양면, L-25*25*3t 아연도금</t>
  </si>
  <si>
    <t>호표 136</t>
  </si>
  <si>
    <t>527FC266F598F2331738815AFF859B</t>
  </si>
  <si>
    <t>527FC266F598F2331738815AFF84F5527FC266F598F2331738815AFF859B</t>
  </si>
  <si>
    <t>잡철물 제작 및 설치  현장제작 설치, 일반철재  TON     ( 호표 22 )</t>
  </si>
  <si>
    <t>철공</t>
  </si>
  <si>
    <t>52A5B2661B9762D3E13D308B98FB156FC1EB29</t>
  </si>
  <si>
    <t>527FC26655BC22635730A1F3C9AD1152A5B2661B9762D3E13D308B98FB156FC1EB29</t>
  </si>
  <si>
    <t>용접공</t>
  </si>
  <si>
    <t>52A5B2661B9762D3E13D308B98FB156FC1EA1B</t>
  </si>
  <si>
    <t>527FC26655BC22635730A1F3C9AD1152A5B2661B9762D3E13D308B98FB156FC1EA1B</t>
  </si>
  <si>
    <t>527FC26655BC22635730A1F3C9AD1152A5B2661B9762D3E13D308B98FB156FC1EB23</t>
  </si>
  <si>
    <t>527FC26655BC22635730A1F3C9AD1152A5B2661B9762D3E13D308B98FB156FC1EB22</t>
  </si>
  <si>
    <t>인력품의 5%</t>
  </si>
  <si>
    <t>527FC26655BC22635730A1F3C9AD115366C2961D92A2034F3087D80248001</t>
  </si>
  <si>
    <t>527FC26655BC22635730A1F3C9AD115366C2961D92A2034F3087D8024B002</t>
  </si>
  <si>
    <t>계단논슬립 설치(콘크리트계단)  PVC+알루미늄, 50mm  M     ( 호표 23 )</t>
  </si>
  <si>
    <t>논슬립</t>
  </si>
  <si>
    <t>PVC+알루미늄,50mm</t>
  </si>
  <si>
    <t>5551D226AA65D273BD35901FE48299F344279B</t>
  </si>
  <si>
    <t>527F92365EC16263DA3F8E0C915A4F5551D226AA65D273BD35901FE48299F344279B</t>
  </si>
  <si>
    <t>계단논슬립 설치</t>
  </si>
  <si>
    <t>콘크리트계단, 재료비 별도</t>
  </si>
  <si>
    <t>호표 141</t>
  </si>
  <si>
    <t>527F92365EC102C3563EDA0286A292</t>
  </si>
  <si>
    <t>527F92365EC16263DA3F8E0C915A4F527F92365EC102C3563EDA0286A292</t>
  </si>
  <si>
    <t>스테인리스재료분리대  바닥, W45*H20*1.5t  M     ( 호표 24 )</t>
  </si>
  <si>
    <t>스테인리스강판</t>
  </si>
  <si>
    <t>스테인리스강판, STS304, 1.5mm</t>
  </si>
  <si>
    <t>5551D226AA0312338C39A3DE82012C22D9DEFA</t>
  </si>
  <si>
    <t>527F9236321922E3D739557FCC302E5551D226AA0312338C39A3DE82012C22D9DEFA</t>
  </si>
  <si>
    <t>일반구조용압연강판, 2.3mm</t>
  </si>
  <si>
    <t>5551D226AA0312338C39A237596A3055FB9022</t>
  </si>
  <si>
    <t>527F9236321922E3D739557FCC302E5551D226AA0312338C39A237596A3055FB9022</t>
  </si>
  <si>
    <t>일반구조용압연강판, 1.6mm</t>
  </si>
  <si>
    <t>5551D226AA0312338C39A237596A3055FB9025</t>
  </si>
  <si>
    <t>527F9236321922E3D739557FCC302E5551D226AA0312338C39A237596A3055FB9025</t>
  </si>
  <si>
    <t>현장제작 설치, 경량철재</t>
  </si>
  <si>
    <t>호표 142</t>
  </si>
  <si>
    <t>527FC26655BC22635730A3A09EE402</t>
  </si>
  <si>
    <t>527F9236321922E3D739557FCC302E527FC26655BC22635730A3A09EE402</t>
  </si>
  <si>
    <t>호표 137</t>
  </si>
  <si>
    <t>527FC26655BC22635730A1F2230BC9</t>
  </si>
  <si>
    <t>527F9236321922E3D739557FCC302E527FC26655BC22635730A1F2230BC9</t>
  </si>
  <si>
    <t>527F9236321922E3D739557FCC302E557CB2467C95F2F3A7373CCA3C19045FE27887</t>
  </si>
  <si>
    <t>527F9236321922E3D739557FCC302E557CB2467C95F2F3A7373CCA3C19045FE279AF</t>
  </si>
  <si>
    <t>보 철판 보강공사    식     ( 호표 25 )</t>
  </si>
  <si>
    <t>철판</t>
  </si>
  <si>
    <t>6T</t>
  </si>
  <si>
    <t>견적</t>
  </si>
  <si>
    <t>5551C20666BD12A39D3DA5907E49F7C787AA58</t>
  </si>
  <si>
    <t>527FC26655DF32335733165C9511075551C20666BD12A39D3DA5907E49F7C787AA58</t>
  </si>
  <si>
    <t>철판가공</t>
  </si>
  <si>
    <t>5551C20666BD12A39D3DA5907E49F7C787AA59</t>
  </si>
  <si>
    <t>527FC26655DF32335733165C9511075551C20666BD12A39D3DA5907E49F7C787AA59</t>
  </si>
  <si>
    <t>철판부착</t>
  </si>
  <si>
    <t>5551C20666BD12A39D3DA5907E49F7C787AA5E</t>
  </si>
  <si>
    <t>527FC26655DF32335733165C9511075551C20666BD12A39D3DA5907E49F7C787AA5E</t>
  </si>
  <si>
    <t>에폭시주입</t>
  </si>
  <si>
    <t>5551C20666BD12A39D3DA5907E49F7C787AA5F</t>
  </si>
  <si>
    <t>527FC26655DF32335733165C9511075551C20666BD12A39D3DA5907E49F7C787AA5F</t>
  </si>
  <si>
    <t>앙카설치</t>
  </si>
  <si>
    <t>SET M12</t>
  </si>
  <si>
    <t>5551C20666BD12A39D3DA5907E49F7C787AA5C</t>
  </si>
  <si>
    <t>527FC26655DF32335733165C9511075551C20666BD12A39D3DA5907E49F7C787AA5C</t>
  </si>
  <si>
    <t>면처리작업</t>
  </si>
  <si>
    <t>5551C20666BD12A39D3DA5907E49F7C787AA5D</t>
  </si>
  <si>
    <t>527FC26655DF32335733165C9511075551C20666BD12A39D3DA5907E49F7C787AA5D</t>
  </si>
  <si>
    <t>방청페인트</t>
  </si>
  <si>
    <t>5551C20666BD12A39D3DA5907E49F7C787AA52</t>
  </si>
  <si>
    <t>527FC26655DF32335733165C9511075551C20666BD12A39D3DA5907E49F7C787AA52</t>
  </si>
  <si>
    <t>가설작업</t>
  </si>
  <si>
    <t>이동식틀비계</t>
  </si>
  <si>
    <t>5551C20666BD12A39D3DA5907E49F7C787AA53</t>
  </si>
  <si>
    <t>527FC26655DF32335733165C9511075551C20666BD12A39D3DA5907E49F7C787AA53</t>
  </si>
  <si>
    <t>소운반비</t>
  </si>
  <si>
    <t>KG</t>
  </si>
  <si>
    <t>5551C20666BD12A39D3DA5907E49F7C787AB61</t>
  </si>
  <si>
    <t>527FC26655DF32335733165C9511075551C20666BD12A39D3DA5907E49F7C787AB61</t>
  </si>
  <si>
    <t>운임비</t>
  </si>
  <si>
    <t>5551C20666BD12A39D3DA5907E49F7C787AC05</t>
  </si>
  <si>
    <t>527FC26655DF32335733165C9511075551C20666BD12A39D3DA5907E49F7C787AC05</t>
  </si>
  <si>
    <t>모르타르 바름  내벽, 18mm, 3.6m 이하  M2     ( 호표 26 )</t>
  </si>
  <si>
    <t>527F1276F4C31203753CF62B76FCC3527F1276F4C30273ED3D42204775AB</t>
  </si>
  <si>
    <t>3.6m 이하, 3회, 20m2/일당</t>
  </si>
  <si>
    <t>호표 143</t>
  </si>
  <si>
    <t>527F1276F4C312035A3F2114A46E8F</t>
  </si>
  <si>
    <t>527F1276F4C31203753CF62B76FCC3527F1276F4C312035A3F2114A46E8F</t>
  </si>
  <si>
    <t>모르타르 바름  바닥, 10mm  M2     ( 호표 27 )</t>
  </si>
  <si>
    <t>527F1276F4C332330D32619C083BD1527F1276F4C30273ED3D42204775AB</t>
  </si>
  <si>
    <t>527F1276F4C332330D32619C083BD1527FB2060AC04213CE3743CC79D6C3</t>
  </si>
  <si>
    <t>모르타르 바름  바닥, 100mm  M2     ( 호표 28 )</t>
  </si>
  <si>
    <t>527F1276F4C332330D32619C0DBEF0527F1276F4C30273ED3D42204775AB</t>
  </si>
  <si>
    <t>527F1276F4C332330D32619C0DBEF0527FB2060AC04213CE3743CC79D6C3</t>
  </si>
  <si>
    <t>콘크리트면 정리  벽, 3.6m 이하  M2     ( 호표 29 )</t>
  </si>
  <si>
    <t>견출공</t>
  </si>
  <si>
    <t>52A5B2661B9762D3E13D308B98FB156FC1E970</t>
  </si>
  <si>
    <t>527F1276F4F852033830D20BF8021652A5B2661B9762D3E13D308B98FB156FC1E970</t>
  </si>
  <si>
    <t>527F1276F4F852033830D20BF802165366C2961D92A2034F3087D80248001</t>
  </si>
  <si>
    <t>콘크리트면 정리  벽, 3.6m 초과 ~ 7.2m 이하  M2     ( 호표 30 )</t>
  </si>
  <si>
    <t>527F1276F4F852033830D20BF9281952A5B2661B9762D3E13D308B98FB156FC1E970</t>
  </si>
  <si>
    <t>527F1276F4F852033830D20BF928195366C2961D92A2034F3087D80248001</t>
  </si>
  <si>
    <t>콘크리트면 정리  3.6m 초과 ~ 7.2m 이하, 천장  M2     ( 호표 31 )</t>
  </si>
  <si>
    <t>527F1276F4F852033830D20BFFB10452A5B2661B9762D3E13D308B98FB156FC1E970</t>
  </si>
  <si>
    <t>527F1276F4F852033830D20BFFB1045366C2961D92A2034F3087D80248001</t>
  </si>
  <si>
    <t>표면 마무리  바닥  M2     ( 호표 32 )</t>
  </si>
  <si>
    <t>미장공</t>
  </si>
  <si>
    <t>52A5B2661B9762D3E13D308B98FB156FC1E975</t>
  </si>
  <si>
    <t>527F1276F49792E33530CF0C0D664A52A5B2661B9762D3E13D308B98FB156FC1E975</t>
  </si>
  <si>
    <t>창호주위 모르타르 충전    M     ( 호표 33 )</t>
  </si>
  <si>
    <t>527FA216C2C26273393298254CF97A52A5B2661B9762D3E13D308B98FB156FC1E975</t>
  </si>
  <si>
    <t>527FA216C2C26273393298254CF97A52A5B2661B9762D3E13D308B98FB156FC1EB22</t>
  </si>
  <si>
    <t>527FA216C2C26273393298254CF97A5366C2961D92A2034F3087D80248001</t>
  </si>
  <si>
    <t>시멘트(별도)</t>
  </si>
  <si>
    <t>5551D226AA1DB2331E38FC7B1676B4CD36FC55</t>
  </si>
  <si>
    <t>527FA216C2C26273393298254CF97A5551D226AA1DB2331E38FC7B1676B4CD36FC55</t>
  </si>
  <si>
    <t>(별도)</t>
  </si>
  <si>
    <t>557CB2467C109203313CF8C12DA9A94A8819D9</t>
  </si>
  <si>
    <t>527FA216C2C26273393298254CF97A557CB2467C109203313CF8C12DA9A94A8819D9</t>
  </si>
  <si>
    <t>ATD01[자동문]  4.470 x 3.000 = 13.410  EA     ( 호표 34 )</t>
  </si>
  <si>
    <t>자동문</t>
  </si>
  <si>
    <t>4470(4550)*3000,현장설치도</t>
  </si>
  <si>
    <t>5551D226AA7622B3313E2C99628FCB7BC44FCB</t>
  </si>
  <si>
    <t>527FA216B01A2263843277811307865551D226AA7622B3313E2C99628FCB7BC44FCB</t>
  </si>
  <si>
    <t>불소수지도장</t>
  </si>
  <si>
    <t>지정색</t>
  </si>
  <si>
    <t>5551D226AA7622B3313E2C99628FCB7BC44FC8</t>
  </si>
  <si>
    <t>527FA216B01A2263843277811307865551D226AA7622B3313E2C99628FCB7BC44FC8</t>
  </si>
  <si>
    <t>ATD02[자동문]  4.550 x 3.000 = 13.650  EA     ( 호표 35 )</t>
  </si>
  <si>
    <t>527FA216B01A2263843277811307805551D226AA7622B3313E2C99628FCB7BC44FCB</t>
  </si>
  <si>
    <t>527FA216B01A2263843277811307805551D226AA7622B3313E2C99628FCB7BC44FC8</t>
  </si>
  <si>
    <t>FSD01[상시개방형 방화문]  5.730 x 3.030 = 17.361  EA     ( 호표 36 )</t>
  </si>
  <si>
    <t>FSD-1(상시개방형 무턱 방화문)</t>
  </si>
  <si>
    <t>3.36*3.03,현장설치도(철물포함)</t>
  </si>
  <si>
    <t>SET</t>
  </si>
  <si>
    <t>5551D226AA7622B3313D0694DD5B6EA5DAA8C7</t>
  </si>
  <si>
    <t>527FA216B01A2263843277811306FE5551D226AA7622B3313D0694DD5B6EA5DAA8C7</t>
  </si>
  <si>
    <t>SD01[철재문]  2.000 x 2.100 = 4.200  EA     ( 호표 37 )</t>
  </si>
  <si>
    <t>SD-1(스틸도아,분체도장)</t>
  </si>
  <si>
    <t>2.0*2.1 (피봇힌지포함)</t>
  </si>
  <si>
    <t>5551D226AA7622B3313D0694DD5B6EA5D419B3</t>
  </si>
  <si>
    <t>527FA216B01A2263843277811305D95551D226AA7622B3313D0694DD5B6EA5D419B3</t>
  </si>
  <si>
    <t>SD02[철재문]  3.000 x 30.000 = 90.000  EA     ( 호표 38 )</t>
  </si>
  <si>
    <t>SD-2(스틸도아,분체도장)</t>
  </si>
  <si>
    <t>3.0*3.0 (피봇힌지포함)</t>
  </si>
  <si>
    <t>5551D226AA7622B3313D0694DD5B6EA5D419B0</t>
  </si>
  <si>
    <t>527FA216B01A2263843277811305DB5551D226AA7622B3313D0694DD5B6EA5D419B0</t>
  </si>
  <si>
    <t>도어록 설치 / 일반도어록 강재창호  재료비 별도  개소     ( 호표 39 )</t>
  </si>
  <si>
    <t>창호공</t>
  </si>
  <si>
    <t>52A5B2661B9762D3E13D308B98FB156FC1E976</t>
  </si>
  <si>
    <t>527FA216C2951283F43E39837B2E2752A5B2661B9762D3E13D308B98FB156FC1E976</t>
  </si>
  <si>
    <t>527FA216C2951283F43E39837B2E275366C2961D92A2034F3087D80248001</t>
  </si>
  <si>
    <t>도어체크 설치  재료비 별도  개소     ( 호표 40 )</t>
  </si>
  <si>
    <t>527FA216C2954243263C928E86146F52A5B2661B9762D3E13D308B98FB156FC1E976</t>
  </si>
  <si>
    <t>527FA216C2954243263C928E86146F52A5B2661B9762D3E13D308B98FB156FC1EB22</t>
  </si>
  <si>
    <t>527FA216C2954243263C928E86146F5366C2961D92A2034F3087D80248001</t>
  </si>
  <si>
    <t>수밀코킹(실리콘)  삼각, 10mm, 창호주위  M     ( 호표 41 )</t>
  </si>
  <si>
    <t>실링재</t>
  </si>
  <si>
    <t>실링재, 실리콘, 비초산, 유리용, 창호주위</t>
  </si>
  <si>
    <t>L</t>
  </si>
  <si>
    <t>5551C20666AC82838634B699C75DFFE69F39A5</t>
  </si>
  <si>
    <t>527FE2B630F8C2F33F307934E357B05551C20666AC82838634B699C75DFFE69F39A5</t>
  </si>
  <si>
    <t>수밀코킹</t>
  </si>
  <si>
    <t>호표 144</t>
  </si>
  <si>
    <t>527FE2B630C392939B353A5500126D</t>
  </si>
  <si>
    <t>527FE2B630F8C2F33F307934E357B0527FE2B630C392939B353A5500126D</t>
  </si>
  <si>
    <t>녹막이페인트 붓칠(재료비포함)  철재면, 1회 1종  M2     ( 호표 42 )</t>
  </si>
  <si>
    <t>녹막이 페인트칠</t>
  </si>
  <si>
    <t>철재면 1회 노무비</t>
  </si>
  <si>
    <t>호표 140</t>
  </si>
  <si>
    <t>527F82C6C06B62A31B3D97263439F4</t>
  </si>
  <si>
    <t>527F82C6C06B62A31B3CF370A94863527F82C6C06B62A31B3D97263439F4</t>
  </si>
  <si>
    <t>녹막이 페인트칠 재료비(20년 품셈기준)</t>
  </si>
  <si>
    <t>철재면, 1회, 1종</t>
  </si>
  <si>
    <t>호표 145</t>
  </si>
  <si>
    <t>527F82C6C06B62A31B3D961FC3A6F6</t>
  </si>
  <si>
    <t>527F82C6C06B62A31B3CF370A94863527F82C6C06B62A31B3D961FC3A6F6</t>
  </si>
  <si>
    <t>녹막이페인트 붓칠(재료비포함)  창호면, 1회 1종  M2     ( 호표 43 )</t>
  </si>
  <si>
    <t>527F82C6C06B62A31B3CF370A94860527F82C6C06B62A31B3D97263439F4</t>
  </si>
  <si>
    <t>527F82C6C06B62A31B3CF370A94860527F82C6C06B62A31B3D961FC3A6F6</t>
  </si>
  <si>
    <t>유성페인트 붓칠(재료비포함)  창호면, 2회 1급  M2     ( 호표 44 )</t>
  </si>
  <si>
    <t>유성페인트 붓칠 재료비(20년 품셈기준)</t>
  </si>
  <si>
    <t>철재면, 2회, 1급</t>
  </si>
  <si>
    <t>호표 146</t>
  </si>
  <si>
    <t>527F82C6FDBFB2936D36BB6CCCEFA7</t>
  </si>
  <si>
    <t>527F82C6FDBFB2936D36BB6853F42B527F82C6FDBFB2936D36BB6CCCEFA7</t>
  </si>
  <si>
    <t>유성페인트 붓칠</t>
  </si>
  <si>
    <t>철재면 2회 노무비</t>
  </si>
  <si>
    <t>호표 147</t>
  </si>
  <si>
    <t>527F82C6FDBFB2936D36BB6CCE9E2A</t>
  </si>
  <si>
    <t>527F82C6FDBFB2936D36BB6853F42B527F82C6FDBFB2936D36BB6CCE9E2A</t>
  </si>
  <si>
    <t>걸레받이용 페인트칠  붓칠 2회  M2     ( 호표 45 )</t>
  </si>
  <si>
    <t>걸레받이용 페인트칠 재료비(20년 품셈기준)</t>
  </si>
  <si>
    <t>붓칠, 2회</t>
  </si>
  <si>
    <t>호표 148</t>
  </si>
  <si>
    <t>527F82C6FD9CC2F34D33DE70C9CF14</t>
  </si>
  <si>
    <t>527F82C6FD9CC2F34D33DE71D0208C527F82C6FD9CC2F34D33DE70C9CF14</t>
  </si>
  <si>
    <t>붓칠 2회 노무비</t>
  </si>
  <si>
    <t>호표 149</t>
  </si>
  <si>
    <t>527F82C6FD9CC2F34D33DE71D0208D</t>
  </si>
  <si>
    <t>527F82C6FD9CC2F34D33DE71D0208C527F82C6FD9CC2F34D33DE71D0208D</t>
  </si>
  <si>
    <t>친환경 수성페인트 뿜칠  내부 2회, con'c·mortar면  M2     ( 호표 46 )</t>
  </si>
  <si>
    <t>수성페인트 붓칠 재료비(20년 품셈기준)</t>
  </si>
  <si>
    <t>내부, 2회, 친환경페인트</t>
  </si>
  <si>
    <t>호표 150</t>
  </si>
  <si>
    <t>527F82C6E32872939D30BC5EAA8208</t>
  </si>
  <si>
    <t>527F82C6E3287293F738FB45270CC8527F82C6E32872939D30BC5EAA8208</t>
  </si>
  <si>
    <t>바탕만들기+수성페인트 뿜칠(재료비 미포함)</t>
  </si>
  <si>
    <t>내부 2회, con'c·mortar면, 친환경</t>
  </si>
  <si>
    <t>호표 151</t>
  </si>
  <si>
    <t>527F82C6E3287293F738FB45270CC9</t>
  </si>
  <si>
    <t>527F82C6E3287293F738FB45270CC8527F82C6E3287293F738FB45270CC9</t>
  </si>
  <si>
    <t>친환경 수성페인트 뿜칠  내부 2회, G.B.면 줄퍼티  M2     ( 호표 47 )</t>
  </si>
  <si>
    <t>527F82C6E3287293F738FB4253AD48527F82C6E32872939D30BC5EAA8208</t>
  </si>
  <si>
    <t>내부 2회, G.B.면 줄퍼티, 친환경</t>
  </si>
  <si>
    <t>호표 155</t>
  </si>
  <si>
    <t>527F82C6E3287293F738FB4253AD49</t>
  </si>
  <si>
    <t>527F82C6E3287293F738FB4253AD48527F82C6E3287293F738FB4253AD49</t>
  </si>
  <si>
    <t>친환경 수성페인트 뿜칠  내천장 2회, con'c·mortar면  M2     ( 호표 48 )</t>
  </si>
  <si>
    <t>527F82C6E3287293F738F141D320DD527F82C6E32872939D30BC5EAA8208</t>
  </si>
  <si>
    <t>내천장 2회, con'c·mortar면, 친환경</t>
  </si>
  <si>
    <t>호표 157</t>
  </si>
  <si>
    <t>527F82C6E3287293F738F141D320DC</t>
  </si>
  <si>
    <t>527F82C6E3287293F738F141D320DD527F82C6E3287293F738F141D320DC</t>
  </si>
  <si>
    <t>카스톱퍼 철거 및 재설치  재사용, 네오프렌계, 150*120*750mm  개소     ( 호표 49 )</t>
  </si>
  <si>
    <t>주차블록 설치</t>
  </si>
  <si>
    <t>길이 750mm∼1000mm</t>
  </si>
  <si>
    <t>산근 5</t>
  </si>
  <si>
    <t>525A5276000792E3DB3E28FE876D63</t>
  </si>
  <si>
    <t>527F9236A6E6B263583F9DF0A8B382525A5276000792E3DB3E28FE876D63</t>
  </si>
  <si>
    <t>527F9236A6E6B263583F9DF0A8B38252A5B2661B9762D3E13D308B98FB156FC1EB23</t>
  </si>
  <si>
    <t>527F9236A6E6B263583F9DF0A8B38252A5B2661B9762D3E13D308B98FB156FC1EB22</t>
  </si>
  <si>
    <t>기존 주차라인 철거  장애자용4,일반6  식     ( 호표 50 )</t>
  </si>
  <si>
    <t>차선도색 제거</t>
  </si>
  <si>
    <t>산근 6</t>
  </si>
  <si>
    <t>525A5276C347A2439A39038DA030BA</t>
  </si>
  <si>
    <t>527FC2664B0FD22341374775BC7C92525A5276C347A2439A39038DA030BA</t>
  </si>
  <si>
    <t>장애자용 주차구역 그리기  3.3*5.0  개소     ( 호표 51 )</t>
  </si>
  <si>
    <t>차선도색/융착식 도료 수동식/신설공사</t>
  </si>
  <si>
    <t>문자, 기호(백색) / 자재[2019 품셈 준용]</t>
  </si>
  <si>
    <t>호표 163</t>
  </si>
  <si>
    <t>525A527600331203FF3C402E72126C</t>
  </si>
  <si>
    <t>527FC2664B0FD22341374775BC7F66525A527600331203FF3C402E72126C</t>
  </si>
  <si>
    <t>문자, 기호(파란색) / 자재[2019 품셈 준용]</t>
  </si>
  <si>
    <t>호표 164</t>
  </si>
  <si>
    <t>525A527600331203FF3C4021B970E2</t>
  </si>
  <si>
    <t>527FC2664B0FD22341374775BC7F66525A527600331203FF3C4021B970E2</t>
  </si>
  <si>
    <t>장애자용 통로 그리기    M2     ( 호표 52 )</t>
  </si>
  <si>
    <t>실선(파란색) / 자재[2019 품셈 준용]</t>
  </si>
  <si>
    <t>10M2</t>
  </si>
  <si>
    <t>호표 168</t>
  </si>
  <si>
    <t>525A527600331203FF3C4027C3E31E</t>
  </si>
  <si>
    <t>527FC2664B0FD22341374775BC7F62525A527600331203FF3C4027C3E31E</t>
  </si>
  <si>
    <t>장애자용 안내표지판  스텐드 고정형,700*600*2100  EA     ( 호표 53 )</t>
  </si>
  <si>
    <t>5551C2065421A2B39E3CF7007F826F608E4901</t>
  </si>
  <si>
    <t>527FC2664B0FD22341374775BC7DBB5551C2065421A2B39E3CF7007F826F608E4901</t>
  </si>
  <si>
    <t>527FC2664B0FD22341374775BC7DBB5366C2961D92A2034F3087D80248001</t>
  </si>
  <si>
    <t>527FC2664B0FD22341374775BC7DBB52A5B2661B9762D3E13D308B98FB156FC1EB23</t>
  </si>
  <si>
    <t>527FC2664B0FD22341374775BC7DBB52A5B2661B9762D3E13D308B98FB156FC1EB22</t>
  </si>
  <si>
    <t>장애자용 안내 유도 표지판  스텐드 고정형,912*1274*2100  EA     ( 호표 54 )</t>
  </si>
  <si>
    <t>5551C2065421A2B39E3CF7007F826F608E4903</t>
  </si>
  <si>
    <t>527FC2664B0FD22341374775BC7DB95551C2065421A2B39E3CF7007F826F608E4903</t>
  </si>
  <si>
    <t>527FC2664B0FD22341374775BC7DB95366C2961D92A2034F3087D80248001</t>
  </si>
  <si>
    <t>527FC2664B0FD22341374775BC7DB952A5B2661B9762D3E13D308B98FB156FC1EB23</t>
  </si>
  <si>
    <t>527FC2664B0FD22341374775BC7DB952A5B2661B9762D3E13D308B98FB156FC1EB22</t>
  </si>
  <si>
    <t>실명 점자표지판    EA     ( 호표 55 )</t>
  </si>
  <si>
    <t>200*80*5T</t>
  </si>
  <si>
    <t>5551C2065421A2B39E3CF7007F826F608E487B</t>
  </si>
  <si>
    <t>527FC2664B0FD22341374775BC7AE45551C2065421A2B39E3CF7007F826F608E487B</t>
  </si>
  <si>
    <t>527FC2664B0FD22341374775BC7AE452A5B2661B9762D3E13D308B98FB156FC1EB23</t>
  </si>
  <si>
    <t>527FC2664B0FD22341374775BC7AE452A5B2661B9762D3E13D308B98FB156FC1EB22</t>
  </si>
  <si>
    <t>화강석 철거  바닥 T=30  M2     ( 호표 56 )</t>
  </si>
  <si>
    <t>석공</t>
  </si>
  <si>
    <t>52A5B2661B9762D3E13D308B98FB156FC1E868</t>
  </si>
  <si>
    <t>527E7276B7B1A253D63A8318DDE04F52A5B2661B9762D3E13D308B98FB156FC1E868</t>
  </si>
  <si>
    <t>527E7276B7B1A253D63A8318DDE04F52A5B2661B9762D3E13D308B98FB156FC1EB22</t>
  </si>
  <si>
    <t>인력품의 1%</t>
  </si>
  <si>
    <t>527E7276B7B1A253D63A8318DDE04F5366C2961D92A2034F3087D80248001</t>
  </si>
  <si>
    <t>화강석 철거  벽 T=30  M2     ( 호표 57 )</t>
  </si>
  <si>
    <t>527E7276B7B1A253D63A8318DDE15552A5B2661B9762D3E13D308B98FB156FC1E868</t>
  </si>
  <si>
    <t>527E7276B7B1A253D63A8318DDE15552A5B2661B9762D3E13D308B98FB156FC1EB22</t>
  </si>
  <si>
    <t>527E7276B7B1A253D63A8318DDE1555366C2961D92A2034F3087D80248001</t>
  </si>
  <si>
    <t>석재타일 철거  벽 T=20  M2     ( 호표 58 )</t>
  </si>
  <si>
    <t>527E7276B7B1A253D63A8318DDE15652A5B2661B9762D3E13D308B98FB156FC1E868</t>
  </si>
  <si>
    <t>527E7276B7B1A253D63A8318DDE15652A5B2661B9762D3E13D308B98FB156FC1EB22</t>
  </si>
  <si>
    <t>527E7276B7B1A253D63A8318DDE1565366C2961D92A2034F3087D80248001</t>
  </si>
  <si>
    <t>커팅(콘크리트 절단)  조적벽 200T  M     ( 호표 59 )</t>
  </si>
  <si>
    <t>콘크리트절단기</t>
  </si>
  <si>
    <t>150mm,27mm,3200W.3600RPM,9.1KG</t>
  </si>
  <si>
    <t>5536D2860E71227334323A947681B46708E7DA</t>
  </si>
  <si>
    <t>527E7276B7A752832E33AEADA9F5C25536D2860E71227334323A947681B46708E7DA</t>
  </si>
  <si>
    <t>콘크리트용커터[다이아몬드공구로검색]</t>
  </si>
  <si>
    <t>다이아몬드휠 16",두께3.2mm</t>
  </si>
  <si>
    <t>5536D2860E71227334323A947681B46708E406</t>
  </si>
  <si>
    <t>527E7276B7A752832E33AEADA9F5C25536D2860E71227334323A947681B46708E406</t>
  </si>
  <si>
    <t>공통자재</t>
  </si>
  <si>
    <t>보충수</t>
  </si>
  <si>
    <t>5232B286C85D42F30B346DE9D94E6D5C2A3EC1</t>
  </si>
  <si>
    <t>527E7276B7A752832E33AEADA9F5C25232B286C85D42F30B346DE9D94E6D5C2A3EC1</t>
  </si>
  <si>
    <t>527E7276B7A752832E33AEADA9F5C252A5B2661B9762D3E13D308B98FB156FC1EB22</t>
  </si>
  <si>
    <t>527E7276B7A752832E33AEADA9F5C252A5B2661B9762D3E13D308B98FB156FC1EB23</t>
  </si>
  <si>
    <t>527E7276B7A752832E33AEADA9F5C25366C2961D92A2034F3087D80248001</t>
  </si>
  <si>
    <t>기존창호철거(SSD/자동문)  1.8*3.0  EA     ( 호표 60 )</t>
  </si>
  <si>
    <t>강재창호 설치 / 여닫이</t>
  </si>
  <si>
    <t>창호면적 m2, 3.0 ~ 6.0 이하</t>
  </si>
  <si>
    <t>호표 169</t>
  </si>
  <si>
    <t>527FA216B009B273683BE4B759C4FA</t>
  </si>
  <si>
    <t>527E7276B7DC2263F7302C9B20C51E527FA216B009B273683BE4B759C4FA</t>
  </si>
  <si>
    <t>기존창호철거(SSD/자동문)  1.8*2.3  EA     ( 호표 61 )</t>
  </si>
  <si>
    <t>527E7276B7DC2263F7302C9B20C51F527FA216B009B273683BE4B759C4FA</t>
  </si>
  <si>
    <t>기존창호철거(SD)  0.8*2.1  EA     ( 호표 62 )</t>
  </si>
  <si>
    <t>창호면적 m2, 1.0 ~ 3.0 이하</t>
  </si>
  <si>
    <t>호표 170</t>
  </si>
  <si>
    <t>527FA216B009B273683BE4B759C581</t>
  </si>
  <si>
    <t>527E7276B7DC2263F7302C9B2398D7527FA216B009B273683BE4B759C581</t>
  </si>
  <si>
    <t>기존창호철거(SD)  0.7*2.1  EA     ( 호표 63 )</t>
  </si>
  <si>
    <t>527E7276B7DC2263F7302C9B2398D2527FA216B009B273683BE4B759C581</t>
  </si>
  <si>
    <t>기존창호철거(SD)  0.9*2.1  EA     ( 호표 64 )</t>
  </si>
  <si>
    <t>527E7276B7DC2263F7302C9B2398D3527FA216B009B273683BE4B759C581</t>
  </si>
  <si>
    <t>기존창호철거(WD)  0.9*2.1  EA     ( 호표 65 )</t>
  </si>
  <si>
    <t>목재창호 설치 / 여닫이</t>
  </si>
  <si>
    <t>호표 171</t>
  </si>
  <si>
    <t>527FA216B02492D325335E5325B6B5</t>
  </si>
  <si>
    <t>527E7276B7DC2263F7302C9B22F319527FA216B02492D325335E5325B6B5</t>
  </si>
  <si>
    <t>기존창호철거(SSW)  6.68*3.0  EA     ( 호표 66 )</t>
  </si>
  <si>
    <t>스텐레스창호 설치</t>
  </si>
  <si>
    <t>창호면적 m2, 12.0 ~ 20.0 이하</t>
  </si>
  <si>
    <t>호표 172</t>
  </si>
  <si>
    <t>527FA21684FA92E3F53F4BBA5D074D</t>
  </si>
  <si>
    <t>527E7276B7DC2263F7302C9B254759527FA21684FA92E3F53F4BBA5D074D</t>
  </si>
  <si>
    <t>기존창호철거(SSW)  6.66*3.0  EA     ( 호표 67 )</t>
  </si>
  <si>
    <t>527E7276B7DC2263F7302C9B254758527FA21684FA92E3F53F4BBA5D074D</t>
  </si>
  <si>
    <t>기존창호철거(SSW)  (0.85+8.15)*3.0  EA     ( 호표 68 )</t>
  </si>
  <si>
    <t>527E7276B7DC2263F7302C9B25475B527FA21684FA92E3F53F4BBA5D074D</t>
  </si>
  <si>
    <t>기존창호철거(SSW)  (1.0+4.475)*3.0  EA     ( 호표 69 )</t>
  </si>
  <si>
    <t>창호면적 m2, 9.0 ~ 12.0 이하</t>
  </si>
  <si>
    <t>호표 173</t>
  </si>
  <si>
    <t>527FA21684FA92E3F53F4BBA5D074C</t>
  </si>
  <si>
    <t>527E7276B7DC2263F7302C9B25475A527FA21684FA92E3F53F4BBA5D074C</t>
  </si>
  <si>
    <t>유리철거  강화유리  M2     ( 호표 70 )</t>
  </si>
  <si>
    <t>창호유리설치 / 판유리</t>
  </si>
  <si>
    <t>유리두께 12mm 이하</t>
  </si>
  <si>
    <t>호표 174</t>
  </si>
  <si>
    <t>527FA216DCFF42F3D33286B093B432</t>
  </si>
  <si>
    <t>527E7276B7DC2263F7302C9CC8162B527FA216DCFF42F3D33286B093B432</t>
  </si>
  <si>
    <t>SMC 천정재 철거    M2     ( 호표 71 )</t>
  </si>
  <si>
    <t>내장공</t>
  </si>
  <si>
    <t>52A5B2661B9762D3E13D308B98FB156FC1E86B</t>
  </si>
  <si>
    <t>527E7276B71152632D3476578F34CA52A5B2661B9762D3E13D308B98FB156FC1E86B</t>
  </si>
  <si>
    <t>527E7276B71152632D3476578F34CA52A5B2661B9762D3E13D308B98FB156FC1EB22</t>
  </si>
  <si>
    <t>경량천장철골틀 해체    M2     ( 호표 72 )</t>
  </si>
  <si>
    <t>527E7276B71152632D34777E999EB952A5B2661B9762D3E13D308B98FB156FC1E86B</t>
  </si>
  <si>
    <t>527E7276B71152632D34777E999EB952A5B2661B9762D3E13D308B98FB156FC1EB22</t>
  </si>
  <si>
    <t>527E7276B71152632D34777E999EB95366C2961D92A2034F3087D80248001</t>
  </si>
  <si>
    <t>조적벽 해체  H=3.6m 이하  M3     ( 호표 73 )</t>
  </si>
  <si>
    <t>할석공</t>
  </si>
  <si>
    <t>52A5B2661B9762D3E13D308B98FB156FC1EA1E</t>
  </si>
  <si>
    <t>527E7276B71152632D3470CF6A8E6D52A5B2661B9762D3E13D308B98FB156FC1EA1E</t>
  </si>
  <si>
    <t>527E7276B71152632D3470CF6A8E6D52A5B2661B9762D3E13D308B98FB156FC1EB22</t>
  </si>
  <si>
    <t>527E7276B71152632D3470CF6A8E6D5366C2961D92A2034F3087D80248001</t>
  </si>
  <si>
    <t>벽돌 철거  바닥  M2     ( 호표 74 )</t>
  </si>
  <si>
    <t>527E7276B71152632D3470CF6A8AF352A5B2661B9762D3E13D308B98FB156FC1E973</t>
  </si>
  <si>
    <t>527E7276B71152632D3470CF6A8AF352A5B2661B9762D3E13D308B98FB156FC1EB22</t>
  </si>
  <si>
    <t>527E7276B71152632D3470CF6A8AF35366C2961D92A2034F3087D8024B002</t>
  </si>
  <si>
    <t>석고판 해체(한면)  벽, 9.5*2겹  M2     ( 호표 75 )</t>
  </si>
  <si>
    <t>벽</t>
  </si>
  <si>
    <t>호표 175</t>
  </si>
  <si>
    <t>527E7276B71152632D3472FC5E166E</t>
  </si>
  <si>
    <t>527E7276B71152632D3472FC5E166F527E7276B71152632D3472FC5E166E</t>
  </si>
  <si>
    <t>석고판 해체  천장,9.5*2겹  M2     ( 호표 76 )</t>
  </si>
  <si>
    <t>천장</t>
  </si>
  <si>
    <t>호표 176</t>
  </si>
  <si>
    <t>527E7276B71152632D3472FC5E1548</t>
  </si>
  <si>
    <t>527E7276B71152632D3472FC5E1549527E7276B71152632D3472FC5E1548</t>
  </si>
  <si>
    <t>석고판 칸막이 철거(양면)  벽,9.5*2겹+C60+9.5*2겹  M2     ( 호표 77 )</t>
  </si>
  <si>
    <t>527E7276B71152632D3472FC5E139B527F9236799E42335F3FACB62A7A74</t>
  </si>
  <si>
    <t>석고판 칸막이 철거(한면)  벽,9.5*2겹+C60  M2     ( 호표 78 )</t>
  </si>
  <si>
    <t>527E7276B71152632D3472FC5E12F2527F9236799E42335F3FACB62A7A74</t>
  </si>
  <si>
    <t>큐비클 칸막이 철거    M2     ( 호표 79 )</t>
  </si>
  <si>
    <t>건축목공</t>
  </si>
  <si>
    <t>52A5B2661B9762D3E13D308B98FB156FC1E971</t>
  </si>
  <si>
    <t>527E7276B71152632D3472FD65082652A5B2661B9762D3E13D308B98FB156FC1E971</t>
  </si>
  <si>
    <t>527E7276B71152632D3472FD65082652A5B2661B9762D3E13D308B98FB156FC1EB22</t>
  </si>
  <si>
    <t>527E7276B71152632D3472FD6508265366C2961D92A2034F3087D80248001</t>
  </si>
  <si>
    <t>아크릴판철거    M2     ( 호표 80 )</t>
  </si>
  <si>
    <t>527E7276B71152632D3472FD650BFB52A5B2661B9762D3E13D308B98FB156FC1E86B</t>
  </si>
  <si>
    <t>527E7276B71152632D3472FD650BFB52A5B2661B9762D3E13D308B98FB156FC1EB22</t>
  </si>
  <si>
    <t>527E7276B71152632D3472FD650BFB5366C2961D92A2034F3087D8024B002</t>
  </si>
  <si>
    <t>PVC계바닥재 해체    M2     ( 호표 81 )</t>
  </si>
  <si>
    <t>527E7276B71152632D347CE0FA990452A5B2661B9762D3E13D308B98FB156FC1E86B</t>
  </si>
  <si>
    <t>527E7276B71152632D347CE0FA990452A5B2661B9762D3E13D308B98FB156FC1EB22</t>
  </si>
  <si>
    <t>계단논슬립철거    M     ( 호표 82 )</t>
  </si>
  <si>
    <t>527E7276B71152632D347CE0FA990152A5B2661B9762D3E13D308B98FB156FC1E86B</t>
  </si>
  <si>
    <t>527E7276B71152632D347CE0FA990152A5B2661B9762D3E13D308B98FB156FC1EB22</t>
  </si>
  <si>
    <t>강화마루 철거  바닥  M2     ( 호표 83 )</t>
  </si>
  <si>
    <t>527E7276B71152632D347CE0FA9B3052A5B2661B9762D3E13D308B98FB156FC1E86B</t>
  </si>
  <si>
    <t>527E7276B71152632D347CE0FA9B3052A5B2661B9762D3E13D308B98FB156FC1EB22</t>
  </si>
  <si>
    <t>527E7276B71152632D347CE0FA9B305366C2961D92A2034F3087D80248001</t>
  </si>
  <si>
    <t>타일 철거(바탕몰탈포함)  바닥,폴리싱타일10T+바탕30T  M2     ( 호표 84 )</t>
  </si>
  <si>
    <t>콘크리트구조물 헐기(인력)</t>
  </si>
  <si>
    <t>소형브레이커(전기식), 무근, 2.7m3/일당</t>
  </si>
  <si>
    <t>호표 177</t>
  </si>
  <si>
    <t>527E7276B7A752832E33AEAF59006F</t>
  </si>
  <si>
    <t>527E7276B71152632D347D8765F35B527E7276B7A752832E33AEAF59006F</t>
  </si>
  <si>
    <t>타일 해체  벽,몰탈20  M2     ( 호표 85 )</t>
  </si>
  <si>
    <t>타일공</t>
  </si>
  <si>
    <t>52A5B2661B9762D3E13D308B98FB156FC1E97A</t>
  </si>
  <si>
    <t>527E7276B71152632D347D8764E88C52A5B2661B9762D3E13D308B98FB156FC1E97A</t>
  </si>
  <si>
    <t>527E7276B71152632D347D8764E88C52A5B2661B9762D3E13D308B98FB156FC1EB22</t>
  </si>
  <si>
    <t>인력품의 6%</t>
  </si>
  <si>
    <t>527E7276B71152632D347D8764E88C5366C2961D92A2034F3087D80248001</t>
  </si>
  <si>
    <t>몰탈철거(판넬히팅)  바닥,T=150  M2     ( 호표 86 )</t>
  </si>
  <si>
    <t>527E7276B7114253BE3343C3623119527E7276B7A752832E33AEAF59006F</t>
  </si>
  <si>
    <t>몰탈철거  바닥,T=30  M2     ( 호표 87 )</t>
  </si>
  <si>
    <t>527E7276B7114253BE3343C3623070527E7276B7A752832E33AEAF59006F</t>
  </si>
  <si>
    <t>몰탈철거  바닥,T=10  M2     ( 호표 88 )</t>
  </si>
  <si>
    <t>527E7276B7114253BE3343C3623073527E7276B7A752832E33AEAF59006F</t>
  </si>
  <si>
    <t>몰탈철거  바닥,T=20  M2     ( 호표 89 )</t>
  </si>
  <si>
    <t>527E7276B7114253BE3343C3623072527E7276B7A752832E33AEAF59006F</t>
  </si>
  <si>
    <t>PVC탄성마감 철거  바닥,T=100 (PVC탄성마감30+몰탈70)  M2     ( 호표 90 )</t>
  </si>
  <si>
    <t>527E7276B7114253BE3343C36235F2527E7276B7A752832E33AEAF59006F</t>
  </si>
  <si>
    <t>바닥30T</t>
  </si>
  <si>
    <t>호표 179</t>
  </si>
  <si>
    <t>527E7276B71152632D347CE0FA9A2B</t>
  </si>
  <si>
    <t>527E7276B7114253BE3343C36235F2527E7276B71152632D347CE0FA9A2B</t>
  </si>
  <si>
    <t>PVC탄성마감 철거(점형블록)  바닥,T=30 (PVC탄성마감30)  M2     ( 호표 91 )</t>
  </si>
  <si>
    <t>527E7276B7114253BE3343C36235F0527E7276B71152632D347CE0FA9A2B</t>
  </si>
  <si>
    <t>목재데크 철거(점형블록)  바닥,T=30  M2     ( 호표 92 )</t>
  </si>
  <si>
    <t>527E7276B7114253BE3343C36234ED52A5B2661B9762D3E13D308B98FB156FC1E971</t>
  </si>
  <si>
    <t>527E7276B7114253BE3343C36234ED52A5B2661B9762D3E13D308B98FB156FC1EB22</t>
  </si>
  <si>
    <t>몰탈12T+에폭시3T 철거(점형블록)  바닥,T=15  M2     ( 호표 93 )</t>
  </si>
  <si>
    <t>527E7276B7114253BE3343C36234EE527E7276B7A752832E33AEAF59006F</t>
  </si>
  <si>
    <t>몰탈12T+비닐계타일10T 철거(점형블록)  바닥,T=22  M2     ( 호표 94 )</t>
  </si>
  <si>
    <t>527E7276B7114253BE3343C36234EF527E7276B7A752832E33AEAF59006F</t>
  </si>
  <si>
    <t>바닥10T</t>
  </si>
  <si>
    <t>호표 180</t>
  </si>
  <si>
    <t>527E7276B71152632D347CE0FA9906</t>
  </si>
  <si>
    <t>527E7276B7114253BE3343C36234EF527E7276B71152632D347CE0FA9906</t>
  </si>
  <si>
    <t>기존 화강석 철거(점형블록)  바닥 T=30  M2     ( 호표 95 )</t>
  </si>
  <si>
    <t>착암공</t>
  </si>
  <si>
    <t>52A5B2661B9762D3E13D308B98FB156FC1EA1C</t>
  </si>
  <si>
    <t>527E7276B7114253BE3343C3612CD152A5B2661B9762D3E13D308B98FB156FC1EA1C</t>
  </si>
  <si>
    <t>527E7276B7114253BE3343C3612CD152A5B2661B9762D3E13D308B98FB156FC1EB22</t>
  </si>
  <si>
    <t>소형브레이커(공압식)</t>
  </si>
  <si>
    <t>1.3㎥/min</t>
  </si>
  <si>
    <t>HR</t>
  </si>
  <si>
    <t>호표 181</t>
  </si>
  <si>
    <t>55624216C777A283BC3E1C3B32A872AD2A1F5FBB</t>
  </si>
  <si>
    <t>527E7276B7114253BE3343C3612CD155624216C777A283BC3E1C3B32A872AD2A1F5FBB</t>
  </si>
  <si>
    <t>공기압축기(이동식)</t>
  </si>
  <si>
    <t>3.5㎥/min</t>
  </si>
  <si>
    <t>호표 182</t>
  </si>
  <si>
    <t>55624216C777A283BC3F26E10F2FD891A8A27FEF</t>
  </si>
  <si>
    <t>527E7276B7114253BE3343C3612CD155624216C777A283BC3F26E10F2FD891A8A27FEF</t>
  </si>
  <si>
    <t>점형블록 철거  스텐300*300, 부착형  M2     ( 호표 96 )</t>
  </si>
  <si>
    <t>527E7276B7114253BE3343C3612DFB52A5B2661B9762D3E13D308B98FB156FC1E86B</t>
  </si>
  <si>
    <t>527E7276B7114253BE3343C3612DFB52A5B2661B9762D3E13D308B98FB156FC1EB22</t>
  </si>
  <si>
    <t>위생기구 철거  양변기(배관분리, 소운반포함)  EA     ( 호표 97 )</t>
  </si>
  <si>
    <t>527E72768A588253E03435CADEB9E652A5B2661B9762D3E13D308B98FB156FC1EB23</t>
  </si>
  <si>
    <t>527E72768A588253E03435CADEB9E652A5B2661B9762D3E13D308B98FB156FC1EB22</t>
  </si>
  <si>
    <t>527E72768A588253E03435CADEB9E65366C2961D92A2034F3087D80248001</t>
  </si>
  <si>
    <t>위생기구 철거  소변기(배관분리, 소운반포함)  EA     ( 호표 98 )</t>
  </si>
  <si>
    <t>527E72768A588253E03435CADEB9E452A5B2661B9762D3E13D308B98FB156FC1EB23</t>
  </si>
  <si>
    <t>527E72768A588253E03435CADEB9E452A5B2661B9762D3E13D308B98FB156FC1EB22</t>
  </si>
  <si>
    <t>527E72768A588253E03435CADEB9E45366C2961D92A2034F3087D80248001</t>
  </si>
  <si>
    <t>위생기구 철거  세면기(배관분리, 소운반포함)  EA     ( 호표 99 )</t>
  </si>
  <si>
    <t>527E72768A588253E03435CADEB9E252A5B2661B9762D3E13D308B98FB156FC1EB23</t>
  </si>
  <si>
    <t>527E72768A588253E03435CADEB9E252A5B2661B9762D3E13D308B98FB156FC1EB22</t>
  </si>
  <si>
    <t>527E72768A588253E03435CADEB9E25366C2961D92A2034F3087D80248001</t>
  </si>
  <si>
    <t>위생기구 철거  청소용수채(배관분리, 소운반포함)  EA     ( 호표 100 )</t>
  </si>
  <si>
    <t>527E72768A588253E03435CADEB9E052A5B2661B9762D3E13D308B98FB156FC1EB23</t>
  </si>
  <si>
    <t>527E72768A588253E03435CADEB9E052A5B2661B9762D3E13D308B98FB156FC1EB22</t>
  </si>
  <si>
    <t>527E72768A588253E03435CADEB9E05366C2961D92A2034F3087D80248001</t>
  </si>
  <si>
    <t>위생기구 철거  에어타올기  EA     ( 호표 101 )</t>
  </si>
  <si>
    <t>527E72768A588253E03435CADEBA8F52A5B2661B9762D3E13D308B98FB156FC1EB23</t>
  </si>
  <si>
    <t>527E72768A588253E03435CADEBA8F52A5B2661B9762D3E13D308B98FB156FC1EB22</t>
  </si>
  <si>
    <t>527E72768A588253E03435CADEBA8F5366C2961D92A2034F3087D80248001</t>
  </si>
  <si>
    <t>위생기구 철거  핸드타월거치대  EA     ( 호표 102 )</t>
  </si>
  <si>
    <t>527E72768A588253E03435CADEBA8C52A5B2661B9762D3E13D308B98FB156FC1EB23</t>
  </si>
  <si>
    <t>527E72768A588253E03435CADEBA8C52A5B2661B9762D3E13D308B98FB156FC1EB22</t>
  </si>
  <si>
    <t>527E72768A588253E03435CADEBA8C5366C2961D92A2034F3087D80248001</t>
  </si>
  <si>
    <t>위생기구 철거  라디에어터  EA     ( 호표 103 )</t>
  </si>
  <si>
    <t>527E72768A588253E03435CADEBA8D52A5B2661B9762D3E13D308B98FB156FC1EB23</t>
  </si>
  <si>
    <t>527E72768A588253E03435CADEBA8D52A5B2661B9762D3E13D308B98FB156FC1EB22</t>
  </si>
  <si>
    <t>527E72768A588253E03435CADEBA8D5366C2961D92A2034F3087D80248001</t>
  </si>
  <si>
    <t>방습거울 철거    M2     ( 호표 104 )</t>
  </si>
  <si>
    <t>유리두께 5mm 이하</t>
  </si>
  <si>
    <t>호표 183</t>
  </si>
  <si>
    <t>527FA216DCFF42F3D33286B093B205</t>
  </si>
  <si>
    <t>527E72768A588253E03435CADF5F4B527FA216DCFF42F3D33286B093B205</t>
  </si>
  <si>
    <t>벤치 철거  목재 W500*H1.2  M     ( 호표 105 )</t>
  </si>
  <si>
    <t>527E72768A588253E03435CADC8BED52A5B2661B9762D3E13D308B98FB156FC1EB23</t>
  </si>
  <si>
    <t>527E72768A588253E03435CADC8BED52A5B2661B9762D3E13D308B98FB156FC1EB22</t>
  </si>
  <si>
    <t>527E72768A588253E03435CADC8BED5366C2961D92A2034F3087D80248001</t>
  </si>
  <si>
    <t>정화조 청소    식     ( 호표 106 )</t>
  </si>
  <si>
    <t>527E72768A588253E03435CADC881652A5B2661B9762D3E13D308B98FB156FC1EB23</t>
  </si>
  <si>
    <t>527E72768A588253E03435CADC881652A5B2661B9762D3E13D308B98FB156FC1EB22</t>
  </si>
  <si>
    <t>527E72768A588253E03435CADC88165366C2961D92A2034F3087D80248001</t>
  </si>
  <si>
    <t>철거재 수집운반  지하1층  TON     ( 호표 107 )</t>
  </si>
  <si>
    <t>527F02166253C2C3B23CCB915F0D9852A5B2661B9762D3E13D308B98FB156FC1EB22</t>
  </si>
  <si>
    <t>콘테이너형 가설건축물 설치 및 해체  3.0*6.0m  개소     ( 호표 108 )</t>
  </si>
  <si>
    <t>호표 108</t>
  </si>
  <si>
    <t>비계공</t>
  </si>
  <si>
    <t>52A5B2661B9762D3E13D308B98FB156FC1EB26</t>
  </si>
  <si>
    <t>527F72E64274D293523E5E6DEC956852A5B2661B9762D3E13D308B98FB156FC1EB26</t>
  </si>
  <si>
    <t>527F72E64274D293523E5E6DEC956852A5B2661B9762D3E13D308B98FB156FC1EB23</t>
  </si>
  <si>
    <t>크레인(타이어)</t>
  </si>
  <si>
    <t>10ton</t>
  </si>
  <si>
    <t>55624216C777D253CD3A60CC3BD3772993B9E27D</t>
  </si>
  <si>
    <t>527F72E64274D293523E5E6DEC956855624216C777D253CD3A60CC3BD3772993B9E27D</t>
  </si>
  <si>
    <t>527F72E64274D293523E5E6DEC95685366C2961D92A2034F3087D80248001</t>
  </si>
  <si>
    <t>크레인(타이어)  10ton  HR     ( 호표 109 )</t>
  </si>
  <si>
    <t>호표 109</t>
  </si>
  <si>
    <t>A</t>
  </si>
  <si>
    <t>천원</t>
  </si>
  <si>
    <t>55624216C777D253CD3A60CC3BD3772993B9E2</t>
  </si>
  <si>
    <t>55624216C777D253CD3A60CC3BD3772993B9E27D55624216C777D253CD3A60CC3BD3772993B9E2</t>
  </si>
  <si>
    <t>경유</t>
  </si>
  <si>
    <t>경유, 저유황</t>
  </si>
  <si>
    <t>557CF2260E37D23339363DC974B3600CA424E3</t>
  </si>
  <si>
    <t>55624216C777D253CD3A60CC3BD3772993B9E27D557CF2260E37D23339363DC974B3600CA424E3</t>
  </si>
  <si>
    <t>주연료비의 39%</t>
  </si>
  <si>
    <t>55624216C777D253CD3A60CC3BD3772993B9E27D5366C2961D92A2034F3087D80248001</t>
  </si>
  <si>
    <t>건설기계운전사</t>
  </si>
  <si>
    <t>52A5B2661B9762D3E13D308B98FB156FC1EF93</t>
  </si>
  <si>
    <t>55624216C777D253CD3A60CC3BD3772993B9E27D52A5B2661B9762D3E13D308B98FB156FC1EF93</t>
  </si>
  <si>
    <t>강관 조립말비계(이동식)설치 및 해체  높이 4m, 노무비  대     ( 호표 110 )</t>
  </si>
  <si>
    <t>527F72E67F93C2D3863FD0FE484C8352A5B2661B9762D3E13D308B98FB156FC1EB26</t>
  </si>
  <si>
    <t>527F72E67F93C2D3863FD0FE484C8352A5B2661B9762D3E13D308B98FB156FC1EB22</t>
  </si>
  <si>
    <t>모르타르 배합(배합품 포함)  배합용적비 1:3, 시멘트, 모래 별도  M3     ( 호표 111 )</t>
  </si>
  <si>
    <t>527F1276F4C30273ED3D42204775AB5551D226AA1DB2331E38FC7B1676B4CD36FC55</t>
  </si>
  <si>
    <t>527F1276F4C30273ED3D42204775AB557CB2467C109203313CF8C12DA9A94A8819D9</t>
  </si>
  <si>
    <t>527F1276F4C30273ED3D42204775AB52A5B2661B9762D3E13D308B98FB156FC1EB22</t>
  </si>
  <si>
    <t>합판거푸집 - 자재비  3회  M2     ( 호표 112 )</t>
  </si>
  <si>
    <t>내수합판</t>
  </si>
  <si>
    <t>내수합판, 1급, 12*1220*2440mm</t>
  </si>
  <si>
    <t>557CB2467C22C2B3353B9563BC9097386DDF02</t>
  </si>
  <si>
    <t>527F22665E2472639E35AEEC9AA53A557CB2467C22C2B3353B9563BC9097386DDF02</t>
  </si>
  <si>
    <t>각재</t>
  </si>
  <si>
    <t>각재, 외송</t>
  </si>
  <si>
    <t>5551D226AA03021359325F4C848A7BBBE0F04A</t>
  </si>
  <si>
    <t>527F22665E2472639E35AEEC9AA53A5551D226AA03021359325F4C848A7BBBE0F04A</t>
  </si>
  <si>
    <t>적용비율</t>
  </si>
  <si>
    <t>주재료비의 44.3%</t>
  </si>
  <si>
    <t>527F22665E2472639E35AEEC9AA53A5366C2961D92A2034F3087D8024C005</t>
  </si>
  <si>
    <t>소모자재(박리재 등)</t>
  </si>
  <si>
    <t>주재료비의 8%</t>
  </si>
  <si>
    <t>527F22665E2472639E35AEEC9AA53A5366C2961D92A2034F3087D8024A003</t>
  </si>
  <si>
    <t>합판거푸집 - 인력투입  매우복잡, 수직고 7m까지  M2     ( 호표 113 )</t>
  </si>
  <si>
    <t>형틀목공</t>
  </si>
  <si>
    <t>52A5B2661B9762D3E13D308B98FB156FC1EB27</t>
  </si>
  <si>
    <t>527F22665E36D263BB361C8503318B52A5B2661B9762D3E13D308B98FB156FC1EB27</t>
  </si>
  <si>
    <t>527F22665E36D263BB361C8503318B52A5B2661B9762D3E13D308B98FB156FC1EB22</t>
  </si>
  <si>
    <t>527F22665E36D263BB361C8503318B5366C2961D92A2034F3087D80248001</t>
  </si>
  <si>
    <t>철근 현장가공 및 현장조립  Type-Ⅰ, 소량(0.5ton 미만) 시공  TON     ( 호표 114 )</t>
  </si>
  <si>
    <t>철근 현장가공</t>
  </si>
  <si>
    <t>Type-Ⅰ</t>
  </si>
  <si>
    <t>호표 117</t>
  </si>
  <si>
    <t>527F2266687032D3DC3CC16E0F0E07</t>
  </si>
  <si>
    <t>527F2266687032D3DC3CC16D69ACCE527F2266687032D3DC3CC16E0F0E07</t>
  </si>
  <si>
    <t>철근 현장조립</t>
  </si>
  <si>
    <t>호표 118</t>
  </si>
  <si>
    <t>527F2266687032D3DC3CC16D6887D2</t>
  </si>
  <si>
    <t>527F2266687032D3DC3CC16D69ACCE527F2266687032D3DC3CC16D6887D2</t>
  </si>
  <si>
    <t>레디믹스트콘크리트 인력운반 소량(12㎥ 이하) 타설  철근구조물  M3     ( 호표 115 )</t>
  </si>
  <si>
    <t>콘크리트공</t>
  </si>
  <si>
    <t>52A5B2661B9762D3E13D308B98FB156FC1EA1A</t>
  </si>
  <si>
    <t>527F226622C13213573AFBCA5C11EC52A5B2661B9762D3E13D308B98FB156FC1EA1A</t>
  </si>
  <si>
    <t>527F226622C13213573AFBCA5C11EC52A5B2661B9762D3E13D308B98FB156FC1EB22</t>
  </si>
  <si>
    <t>527F226622C13213573AFBCA5C11EC5366C2961D92A2034F3087D80248001</t>
  </si>
  <si>
    <t>인방보 설치  벽돌  M     ( 호표 116 )</t>
  </si>
  <si>
    <t>527F02065F2DA2E3E336C8C7E17D0852A5B2661B9762D3E13D308B98FB156FC1E973</t>
  </si>
  <si>
    <t>철근 현장가공  Type-Ⅰ  TON     ( 호표 117 )</t>
  </si>
  <si>
    <t>철근공</t>
  </si>
  <si>
    <t>52A5B2661B9762D3E13D308B98FB156FC1EB28</t>
  </si>
  <si>
    <t>527F2266687032D3DC3CC16E0F0E0752A5B2661B9762D3E13D308B98FB156FC1EB28</t>
  </si>
  <si>
    <t>527F2266687032D3DC3CC16E0F0E0752A5B2661B9762D3E13D308B98FB156FC1EB22</t>
  </si>
  <si>
    <t>인력품의 9%</t>
  </si>
  <si>
    <t>527F2266687032D3DC3CC16E0F0E075366C2961D92A2034F3087D80248001</t>
  </si>
  <si>
    <t>철근 현장조립  Type-Ⅰ, 소량(0.5ton 미만) 시공  TON     ( 호표 118 )</t>
  </si>
  <si>
    <t>527F2266687032D3DC3CC16D6887D252A5B2661B9762D3E13D308B98FB156FC1EB28</t>
  </si>
  <si>
    <t>527F2266687032D3DC3CC16D6887D252A5B2661B9762D3E13D308B98FB156FC1EB22</t>
  </si>
  <si>
    <t>527F2266687032D3DC3CC16D6887D25366C2961D92A2034F3087D80248001</t>
  </si>
  <si>
    <t>철선, 어닐링, ∮0.9mm</t>
  </si>
  <si>
    <t>5551C2065417B2134E389217F3E6A4DBB61C1D</t>
  </si>
  <si>
    <t>527F2266687032D3DC3CC16D6887D25551C2065417B2134E389217F3E6A4DBB61C1D</t>
  </si>
  <si>
    <t>바탕 고르기  바닥, 24mm 이하 기준, 62m2/일당  M2     ( 호표 119 )</t>
  </si>
  <si>
    <t>527FB2060AC04213CE3743CC79D6C352A5B2661B9762D3E13D308B98FB156FC1E975</t>
  </si>
  <si>
    <t>527FB2060AC04213CE3743CC79D6C352A5B2661B9762D3E13D308B98FB156FC1EB22</t>
  </si>
  <si>
    <t>527FB2060AC04213CE3743CC79D6C35366C2961D92A2034F3087D80248001</t>
  </si>
  <si>
    <t>압착 붙이기, 바닥면, 바름두께 5mm  0.04∼0.10 이하, 타일C, 백색줄눈  M2     ( 호표 120 )</t>
  </si>
  <si>
    <t>타일시멘트</t>
  </si>
  <si>
    <t>타일시멘트, 압착용, 회색</t>
  </si>
  <si>
    <t>5551D226AA1DB2331E38FC7B1676B4CB041478</t>
  </si>
  <si>
    <t>527FB2060AE302639835D15EB490DC5551D226AA1DB2331E38FC7B1676B4CB041478</t>
  </si>
  <si>
    <t>타일시멘트, 줄눈용, 백색</t>
  </si>
  <si>
    <t>5551D226AA1DB2331E38FC7B1676B4CB0B4C3F</t>
  </si>
  <si>
    <t>527FB2060AE302639835D15EB490DC5551D226AA1DB2331E38FC7B1676B4CB0B4C3F</t>
  </si>
  <si>
    <t>타일 붙임 / 압착 붙이기</t>
  </si>
  <si>
    <t>바닥, 타일 0.04 ~ 0.10m2 이하, 18m2/일당</t>
  </si>
  <si>
    <t>호표 121</t>
  </si>
  <si>
    <t>527FB2060AE302638F3B4FD1A6172D</t>
  </si>
  <si>
    <t>527FB2060AE302639835D15EB490DC527FB2060AE302638F3B4FD1A6172D</t>
  </si>
  <si>
    <t>타일줄눈 설치 / 바닥면</t>
  </si>
  <si>
    <t>타일규격 m2, 0.04 ∼ 0.10 이하</t>
  </si>
  <si>
    <t>호표 122</t>
  </si>
  <si>
    <t>527FB2060AC0D2739B30975288225C</t>
  </si>
  <si>
    <t>527FB2060AE302639835D15EB490DC527FB2060AC0D2739B30975288225C</t>
  </si>
  <si>
    <t>타일 붙임 / 압착 붙이기  바닥, 타일 0.04 ~ 0.10m2 이하, 18m2/일당  M2     ( 호표 121 )</t>
  </si>
  <si>
    <t>527FB2060AE302638F3B4FD1A6172D52A5B2661B9762D3E13D308B98FB156FC1E97A</t>
  </si>
  <si>
    <t>527FB2060AE302638F3B4FD1A6172D52A5B2661B9762D3E13D308B98FB156FC1EB22</t>
  </si>
  <si>
    <t>527FB2060AE302638F3B4FD1A6172D5366C2961D92A2034F3087D8024B002</t>
  </si>
  <si>
    <t>타일줄눈 설치 / 바닥면  타일규격 m2, 0.04 ∼ 0.10 이하  M2     ( 호표 122 )</t>
  </si>
  <si>
    <t>줄눈공</t>
  </si>
  <si>
    <t>52A5B2661B9762D3E13D308B98FB156FC1E86F</t>
  </si>
  <si>
    <t>527FB2060AC0D2739B30975288225C52A5B2661B9762D3E13D308B98FB156FC1E86F</t>
  </si>
  <si>
    <t>바탕 고르기  벽, 24mm 이하 기준, 45m2/일당  M2     ( 호표 123 )</t>
  </si>
  <si>
    <t>527FB2060AC04213CE3743CFCDD43552A5B2661B9762D3E13D308B98FB156FC1E975</t>
  </si>
  <si>
    <t>527FB2060AC04213CE3743CFCDD43552A5B2661B9762D3E13D308B98FB156FC1EB22</t>
  </si>
  <si>
    <t>527FB2060AC04213CE3743CFCDD4355366C2961D92A2034F3087D80248001</t>
  </si>
  <si>
    <t>압착 붙이기, 벽면, 바름두께 6mm  0.04∼0.10 이하, 타일C, 백색줄눈  M2     ( 호표 124 )</t>
  </si>
  <si>
    <t>527FB2060AE302639836FA179F01645551D226AA1DB2331E38FC7B1676B4CB041478</t>
  </si>
  <si>
    <t>527FB2060AE302639836FA179F01645551D226AA1DB2331E38FC7B1676B4CB0B4C3F</t>
  </si>
  <si>
    <t>벽, 타일 0.04 ~ 0.10m2 이하, 15m2/일당</t>
  </si>
  <si>
    <t>호표 125</t>
  </si>
  <si>
    <t>527FB2060AC05223123ADA68403C6C</t>
  </si>
  <si>
    <t>527FB2060AE302639836FA179F0164527FB2060AC05223123ADA68403C6C</t>
  </si>
  <si>
    <t>타일줄눈 설치 / 벽면</t>
  </si>
  <si>
    <t>타일규격 m2, 0.04 ~ 0.10 이하</t>
  </si>
  <si>
    <t>호표 126</t>
  </si>
  <si>
    <t>527FB2060AC0D2739B3097528DA456</t>
  </si>
  <si>
    <t>527FB2060AE302639836FA179F0164527FB2060AC0D2739B3097528DA456</t>
  </si>
  <si>
    <t>타일 붙임 / 압착 붙이기  벽, 타일 0.04 ~ 0.10m2 이하, 15m2/일당  M2     ( 호표 125 )</t>
  </si>
  <si>
    <t>527FB2060AC05223123ADA68403C6C52A5B2661B9762D3E13D308B98FB156FC1E97A</t>
  </si>
  <si>
    <t>527FB2060AC05223123ADA68403C6C52A5B2661B9762D3E13D308B98FB156FC1EB22</t>
  </si>
  <si>
    <t>527FB2060AC05223123ADA68403C6C5366C2961D92A2034F3087D8024B002</t>
  </si>
  <si>
    <t>타일줄눈 설치 / 벽면  타일규격 m2, 0.04 ~ 0.10 이하  M2     ( 호표 126 )</t>
  </si>
  <si>
    <t>527FB2060AC0D2739B3097528DA45652A5B2661B9762D3E13D308B98FB156FC1E86F</t>
  </si>
  <si>
    <t>PVC계 바닥재 설치 - 타일형  주재료 제외  M2     ( 호표 127 )</t>
  </si>
  <si>
    <t>527F92365EFE5203BA3AB5DBC77E9452A5B2661B9762D3E13D308B98FB156FC1E86B</t>
  </si>
  <si>
    <t>527F92365EFE5203BA3AB5DBC77E9452A5B2661B9762D3E13D308B98FB156FC1EB22</t>
  </si>
  <si>
    <t>초산비닐계접착제</t>
  </si>
  <si>
    <t>초산비닐계접착제, 비닐타일용</t>
  </si>
  <si>
    <t>5551C20666BD12A39D3DA1350E60FB9D8F0FF6</t>
  </si>
  <si>
    <t>527F92365EFE5203BA3AB5DBC77E945551C20666BD12A39D3DA1350E60FB9D8F0FF6</t>
  </si>
  <si>
    <t>경량벽체철골틀 설치    M2     ( 호표 128 )</t>
  </si>
  <si>
    <t>527FC266706EB283E43F301B264EB052A5B2661B9762D3E13D308B98FB156FC1E86B</t>
  </si>
  <si>
    <t>527FC266706EB283E43F301B264EB052A5B2661B9762D3E13D308B98FB156FC1EB22</t>
  </si>
  <si>
    <t>527FC266706EB283E43F301B264EB05366C2961D92A2034F3087D80248001</t>
  </si>
  <si>
    <t>석고판 설치(나사고정) - 바탕용  벽, 2겹 붙임  M2     ( 호표 129 )</t>
  </si>
  <si>
    <t>527F9236799E42335F3FACB62A7A7452A5B2661B9762D3E13D308B98FB156FC1E86B</t>
  </si>
  <si>
    <t>527F9236799E42335F3FACB62A7A7452A5B2661B9762D3E13D308B98FB156FC1EB22</t>
  </si>
  <si>
    <t>527F9236799E42335F3FACB62A7A745366C2961D92A2034F3087D80248001</t>
  </si>
  <si>
    <t>단열재 접착제 붙이기  200mm 이하, 벽  M2     ( 호표 130 )</t>
  </si>
  <si>
    <t>527F923606DEB2F36C38F25B76095552A5B2661B9762D3E13D308B98FB156FC1E86B</t>
  </si>
  <si>
    <t>527F923606DEB2F36C38F25B76095552A5B2661B9762D3E13D308B98FB156FC1EB22</t>
  </si>
  <si>
    <t>접착식시트 붙임  바닥, 시트 1겹 붙임 기준  M2     ( 호표 131 )</t>
  </si>
  <si>
    <t>방수공</t>
  </si>
  <si>
    <t>52A5B2661B9762D3E13D308B98FB156FC1E974</t>
  </si>
  <si>
    <t>527FE2B67E6A22330639F86323CC2E52A5B2661B9762D3E13D308B98FB156FC1E974</t>
  </si>
  <si>
    <t>527FE2B67E6A22330639F86323CC2E52A5B2661B9762D3E13D308B98FB156FC1EB22</t>
  </si>
  <si>
    <t>527FE2B67E6A22330639F86323CC2E5366C2961D92A2034F3087D80248001</t>
  </si>
  <si>
    <t>굴착기(무한궤도)  0.7㎥  HR     ( 호표 132 )</t>
  </si>
  <si>
    <t>55624216C777F2039A3FBAA93E7470969E0ECA87</t>
  </si>
  <si>
    <t>굴착기(무한궤도)</t>
  </si>
  <si>
    <t>0.7㎥</t>
  </si>
  <si>
    <t>호표 132</t>
  </si>
  <si>
    <t>55624216C777F2039A3FBAA93E7470969E0ECA</t>
  </si>
  <si>
    <t>55624216C777F2039A3FBAA93E7470969E0ECA8755624216C777F2039A3FBAA93E7470969E0ECA</t>
  </si>
  <si>
    <t>55624216C777F2039A3FBAA93E7470969E0ECA87557CF2260E37D23339363DC974B3600CA424E3</t>
  </si>
  <si>
    <t>주연료비의 22%</t>
  </si>
  <si>
    <t>55624216C777F2039A3FBAA93E7470969E0ECA875366C2961D92A2034F3087D80248001</t>
  </si>
  <si>
    <t>55624216C777F2039A3FBAA93E7470969E0ECA8752A5B2661B9762D3E13D308B98FB156FC1EF93</t>
  </si>
  <si>
    <t>래머  80kg  HR     ( 호표 133 )</t>
  </si>
  <si>
    <t>55624216C777E26322369948D3608B03BAA6FFAA</t>
  </si>
  <si>
    <t>래머</t>
  </si>
  <si>
    <t>80kg</t>
  </si>
  <si>
    <t>호표 133</t>
  </si>
  <si>
    <t>55624216C777E26322369948D3608B03BAA6FF</t>
  </si>
  <si>
    <t>55624216C777E26322369948D3608B03BAA6FFAA55624216C777E26322369948D3608B03BAA6FF</t>
  </si>
  <si>
    <t>공업용휘발유</t>
  </si>
  <si>
    <t>공업용휘발유, 무연</t>
  </si>
  <si>
    <t>557CF2260E37D23339363ED0660A7B04B0BFEE</t>
  </si>
  <si>
    <t>55624216C777E26322369948D3608B03BAA6FFAA557CF2260E37D23339363ED0660A7B04B0BFEE</t>
  </si>
  <si>
    <t>주연료비의 10%</t>
  </si>
  <si>
    <t>55624216C777E26322369948D3608B03BAA6FFAA5366C2961D92A2034F3087D80248001</t>
  </si>
  <si>
    <t>일반기계운전사</t>
  </si>
  <si>
    <t>52A5B2661B9762D3E13D308B98FB156FC1EEF4</t>
  </si>
  <si>
    <t>55624216C777E26322369948D3608B03BAA6FFAA52A5B2661B9762D3E13D308B98FB156FC1EEF4</t>
  </si>
  <si>
    <t>덤프트럭  15ton  HR     ( 호표 134 )</t>
  </si>
  <si>
    <t>55624216C777F203D03AEE1BDB785B28D87F59BE</t>
  </si>
  <si>
    <t>덤프트럭</t>
  </si>
  <si>
    <t>15ton</t>
  </si>
  <si>
    <t>호표 134</t>
  </si>
  <si>
    <t>55624216C777F203D03AEE1BDB785B28D87F59</t>
  </si>
  <si>
    <t>55624216C777F203D03AEE1BDB785B28D87F59BE55624216C777F203D03AEE1BDB785B28D87F59</t>
  </si>
  <si>
    <t>55624216C777F203D03AEE1BDB785B28D87F59BE557CF2260E37D23339363DC974B3600CA424E3</t>
  </si>
  <si>
    <t>주연료비의 38%</t>
  </si>
  <si>
    <t>55624216C777F203D03AEE1BDB785B28D87F59BE5366C2961D92A2034F3087D80248001</t>
  </si>
  <si>
    <t>55624216C777F203D03AEE1BDB785B28D87F59BE52A5B2661B9762D3E13D308B98FB156FC1EF93</t>
  </si>
  <si>
    <t>덤프트럭 자동덮개시설  15ton  HR     ( 호표 135 )</t>
  </si>
  <si>
    <t>55624216C777F203D03BF2B953ACBA2FBB7F3592</t>
  </si>
  <si>
    <t>덤프트럭 자동덮개시설</t>
  </si>
  <si>
    <t>호표 135</t>
  </si>
  <si>
    <t>55624216C777F203D03BF2B953ACBA2FBB7F35</t>
  </si>
  <si>
    <t>55624216C777F203D03BF2B953ACBA2FBB7F359255624216C777F203D03BF2B953ACBA2FBB7F35</t>
  </si>
  <si>
    <t>오픈트랜치  양면, L-25*25*3t 아연도금  M     ( 호표 136 )</t>
  </si>
  <si>
    <t>ㄱ형강</t>
  </si>
  <si>
    <t>ㄱ형강, 등변, 25*25*3mm</t>
  </si>
  <si>
    <t>5551D226AA0322C34D3C2D25098877B9736BCD</t>
  </si>
  <si>
    <t>527FC266F598F2331738815AFF859B5551D226AA0322C34D3C2D25098877B9736BCD</t>
  </si>
  <si>
    <t>평강</t>
  </si>
  <si>
    <t>평강, t3*19∼50mm</t>
  </si>
  <si>
    <t>5551D226AA0322C37930D4DED8FEA048811D48</t>
  </si>
  <si>
    <t>527FC266F598F2331738815AFF859B5551D226AA0322C37930D4DED8FEA048811D48</t>
  </si>
  <si>
    <t>527FC266F598F2331738815AFF859B527FC26655BC22635730A1F2230BC9</t>
  </si>
  <si>
    <t>아연도금</t>
  </si>
  <si>
    <t>5551D226AA031233F738D1C7C581174B147AC3</t>
  </si>
  <si>
    <t>527FC266F598F2331738815AFF859B5551D226AA031233F738D1C7C581174B147AC3</t>
  </si>
  <si>
    <t>녹막이페인트 붓칠(재료비 미포함)</t>
  </si>
  <si>
    <t>철재면, 1회 2종</t>
  </si>
  <si>
    <t>호표 138</t>
  </si>
  <si>
    <t>527F82C6C06B62A31B3CF371B0BA59</t>
  </si>
  <si>
    <t>527FC266F598F2331738815AFF859B527F82C6C06B62A31B3CF371B0BA59</t>
  </si>
  <si>
    <t>527FC266F598F2331738815AFF859B557CB2467C95F2F3A7373CCA3C19045FE279AF</t>
  </si>
  <si>
    <t>철재면, 1회, 2종</t>
  </si>
  <si>
    <t>호표 139</t>
  </si>
  <si>
    <t>527F82C6C06B62A31B3D961FC3A5EF</t>
  </si>
  <si>
    <t>527FC266F598F2331738815AFF859B527F82C6C06B62A31B3D961FC3A5EF</t>
  </si>
  <si>
    <t>잡철물 제작 및 설치  현장제작 설치, 일반철재  kg     ( 호표 137 )</t>
  </si>
  <si>
    <t>527FC26655BC22635730A1F2230BC952A5B2661B9762D3E13D308B98FB156FC1EB29</t>
  </si>
  <si>
    <t>527FC26655BC22635730A1F2230BC952A5B2661B9762D3E13D308B98FB156FC1EA1B</t>
  </si>
  <si>
    <t>527FC26655BC22635730A1F2230BC952A5B2661B9762D3E13D308B98FB156FC1EB23</t>
  </si>
  <si>
    <t>527FC26655BC22635730A1F2230BC952A5B2661B9762D3E13D308B98FB156FC1EB22</t>
  </si>
  <si>
    <t>527FC26655BC22635730A1F2230BC95366C2961D92A2034F3087D80248001</t>
  </si>
  <si>
    <t>527FC26655BC22635730A1F2230BC95366C2961D92A2034F3087D8024B002</t>
  </si>
  <si>
    <t>녹막이페인트 붓칠(재료비 미포함)  철재면, 1회 2종  M2     ( 호표 138 )</t>
  </si>
  <si>
    <t>527F82C6C06B62A31B3CF371B0BA59527F82C6C06B62A31B3D97263439F4</t>
  </si>
  <si>
    <t>녹막이 페인트칠 재료비(20년 품셈기준)  철재면, 1회, 2종  M2     ( 호표 139 )</t>
  </si>
  <si>
    <t>방청페인트, KSM6030-1종2류, 광명단페인트</t>
  </si>
  <si>
    <t>5551C20666AC8283A138B53C9A47B7E0E72DBA</t>
  </si>
  <si>
    <t>527F82C6C06B62A31B3D961FC3A5EF5551C20666AC8283A138B53C9A47B7E0E72DBA</t>
  </si>
  <si>
    <t>시너</t>
  </si>
  <si>
    <t>시너, KSM6060, 2종</t>
  </si>
  <si>
    <t>5551C20666AC8283753D439F2C2046845E9707</t>
  </si>
  <si>
    <t>527F82C6C06B62A31B3D961FC3A5EF5551C20666AC8283753D439F2C2046845E9707</t>
  </si>
  <si>
    <t>녹막이 페인트칠  철재면 1회 노무비  M2     ( 호표 140 )</t>
  </si>
  <si>
    <t>도장공</t>
  </si>
  <si>
    <t>52A5B2661B9762D3E13D308B98FB156FC1E97B</t>
  </si>
  <si>
    <t>527F82C6C06B62A31B3D97263439F452A5B2661B9762D3E13D308B98FB156FC1E97B</t>
  </si>
  <si>
    <t>527F82C6C06B62A31B3D97263439F452A5B2661B9762D3E13D308B98FB156FC1EB22</t>
  </si>
  <si>
    <t>공구손료 및 잡재료비</t>
  </si>
  <si>
    <t>527F82C6C06B62A31B3D97263439F45366C2961D92A2034F3087D80248001</t>
  </si>
  <si>
    <t>계단논슬립 설치  콘크리트계단, 재료비 별도  M     ( 호표 141 )</t>
  </si>
  <si>
    <t>527F92365EC102C3563EDA0286A29252A5B2661B9762D3E13D308B98FB156FC1E86B</t>
  </si>
  <si>
    <t>527F92365EC102C3563EDA0286A29252A5B2661B9762D3E13D308B98FB156FC1EB22</t>
  </si>
  <si>
    <t>527F92365EC102C3563EDA0286A2925366C2961D92A2034F3087D80248001</t>
  </si>
  <si>
    <t>잡철물 제작 및 설치  현장제작 설치, 경량철재  kg     ( 호표 142 )</t>
  </si>
  <si>
    <t>527FC26655BC22635730A3A09EE40252A5B2661B9762D3E13D308B98FB156FC1EB29</t>
  </si>
  <si>
    <t>527FC26655BC22635730A3A09EE40252A5B2661B9762D3E13D308B98FB156FC1EA1B</t>
  </si>
  <si>
    <t>527FC26655BC22635730A3A09EE40252A5B2661B9762D3E13D308B98FB156FC1EB23</t>
  </si>
  <si>
    <t>527FC26655BC22635730A3A09EE40252A5B2661B9762D3E13D308B98FB156FC1EB22</t>
  </si>
  <si>
    <t>인력품의 4%</t>
  </si>
  <si>
    <t>527FC26655BC22635730A3A09EE4025366C2961D92A2034F3087D80248001</t>
  </si>
  <si>
    <t>527FC26655BC22635730A3A09EE4025366C2961D92A2034F3087D8024B002</t>
  </si>
  <si>
    <t>모르타르 바름  3.6m 이하, 3회, 20m2/일당  M2     ( 호표 143 )</t>
  </si>
  <si>
    <t>527F1276F4C312035A3F2114A46E8F52A5B2661B9762D3E13D308B98FB156FC1E975</t>
  </si>
  <si>
    <t>527F1276F4C312035A3F2114A46E8F52A5B2661B9762D3E13D308B98FB156FC1EB22</t>
  </si>
  <si>
    <t>527F1276F4C312035A3F2114A46E8F5366C2961D92A2034F3087D80248001</t>
  </si>
  <si>
    <t>수밀코킹  재료비 별도  M     ( 호표 144 )</t>
  </si>
  <si>
    <t>코킹공</t>
  </si>
  <si>
    <t>기타 직종</t>
  </si>
  <si>
    <t>52A5B2661B9762D3E13D3466684BB1B47A33A8</t>
  </si>
  <si>
    <t>527FE2B630C392939B353A5500126D52A5B2661B9762D3E13D3466684BB1B47A33A8</t>
  </si>
  <si>
    <t>녹막이 페인트칠 재료비(20년 품셈기준)  철재면, 1회, 1종  M2     ( 호표 145 )</t>
  </si>
  <si>
    <t>방청페인트, KSM6030-1종1류, 광명단페인트</t>
  </si>
  <si>
    <t>5551C20666AC8283A138B53C9A47B7E0E72DBB</t>
  </si>
  <si>
    <t>527F82C6C06B62A31B3D961FC3A6F65551C20666AC8283A138B53C9A47B7E0E72DBB</t>
  </si>
  <si>
    <t>시너, KSM6060, 1종</t>
  </si>
  <si>
    <t>5551C20666AC8283753D439F2C2046845E9706</t>
  </si>
  <si>
    <t>527F82C6C06B62A31B3D961FC3A6F65551C20666AC8283753D439F2C2046845E9706</t>
  </si>
  <si>
    <t>유성페인트 붓칠 재료비(20년 품셈기준)  철재면, 2회, 1급  M2     ( 호표 146 )</t>
  </si>
  <si>
    <t>조합페인트</t>
  </si>
  <si>
    <t>조합페인트, KSM6020-1종1급, 백색</t>
  </si>
  <si>
    <t>5551C20666AC8283A138B14112AD2A7FAB8285</t>
  </si>
  <si>
    <t>527F82C6FDBFB2936D36BB6CCCEFA75551C20666AC8283A138B14112AD2A7FAB8285</t>
  </si>
  <si>
    <t>527F82C6FDBFB2936D36BB6CCCEFA75551C20666AC8283753D439F2C2046845E9706</t>
  </si>
  <si>
    <t>유성페인트 붓칠  철재면 2회 노무비  M2     ( 호표 147 )</t>
  </si>
  <si>
    <t>527F82C6FDBFB2936D36BB6CCE9E2A52A5B2661B9762D3E13D308B98FB156FC1E97B</t>
  </si>
  <si>
    <t>527F82C6FDBFB2936D36BB6CCE9E2A52A5B2661B9762D3E13D308B98FB156FC1EB22</t>
  </si>
  <si>
    <t>527F82C6FDBFB2936D36BB6CCE9E2A5366C2961D92A2034F3087D80248001</t>
  </si>
  <si>
    <t>걸레받이용 페인트칠 재료비(20년 품셈기준)  붓칠, 2회  M2     ( 호표 148 )</t>
  </si>
  <si>
    <t>아크릴수지페인트</t>
  </si>
  <si>
    <t>아크릴수지페인트, A102.B001, 비니본, 흑색</t>
  </si>
  <si>
    <t>5551C20666AC8283A1310F2F8385F10B45CBCE</t>
  </si>
  <si>
    <t>527F82C6FD9CC2F34D33DE70C9CF145551C20666AC8283A1310F2F8385F10B45CBCE</t>
  </si>
  <si>
    <t>527F82C6FD9CC2F34D33DE70C9CF145551C20666AC8283753D439F2C2046845E9706</t>
  </si>
  <si>
    <t>퍼티</t>
  </si>
  <si>
    <t>퍼티, 319퍼티, 회색</t>
  </si>
  <si>
    <t>1L=1.55kg</t>
  </si>
  <si>
    <t>5551C20666BD12A39D3DA5907E49F7C8ABFE4E</t>
  </si>
  <si>
    <t>527F82C6FD9CC2F34D33DE70C9CF145551C20666BD12A39D3DA5907E49F7C8ABFE4E</t>
  </si>
  <si>
    <t>연마지</t>
  </si>
  <si>
    <t>연마지, #120~180, 230*280mm</t>
  </si>
  <si>
    <t>5551C20654D222236A3F82FD81DDD208CAD29E</t>
  </si>
  <si>
    <t>527F82C6FD9CC2F34D33DE70C9CF145551C20654D222236A3F82FD81DDD208CAD29E</t>
  </si>
  <si>
    <t>걸레받이용 페인트칠  붓칠 2회 노무비  M2     ( 호표 149 )</t>
  </si>
  <si>
    <t>527F82C6FD9CC2F34D33DE71D0208D52A5B2661B9762D3E13D308B98FB156FC1E97B</t>
  </si>
  <si>
    <t>527F82C6FD9CC2F34D33DE71D0208D52A5B2661B9762D3E13D308B98FB156FC1EB22</t>
  </si>
  <si>
    <t>527F82C6FD9CC2F34D33DE71D0208D5366C2961D92A2034F3087D80248001</t>
  </si>
  <si>
    <t>수성페인트 붓칠 재료비(20년 품셈기준)  내부, 2회, 친환경페인트  M2     ( 호표 150 )</t>
  </si>
  <si>
    <t>수성페인트</t>
  </si>
  <si>
    <t>순&amp;수100</t>
  </si>
  <si>
    <t>5551C20666AC8283A131052B4F96E3F09D0778</t>
  </si>
  <si>
    <t>527F82C6E32872939D30BC5EAA82085551C20666AC8283A131052B4F96E3F09D0778</t>
  </si>
  <si>
    <t>바탕만들기+수성페인트 뿜칠(재료비 미포함)  내부 2회, con'c·mortar면, 친환경  M2     ( 호표 151 )</t>
  </si>
  <si>
    <t>con'c, mortar면 바탕만들기</t>
  </si>
  <si>
    <t>내부 친환경 노무비</t>
  </si>
  <si>
    <t>호표 152</t>
  </si>
  <si>
    <t>527F82D6E5EB52E33A3697251AF03E</t>
  </si>
  <si>
    <t>527F82C6E3287293F738FB45270CC9527F82D6E5EB52E33A3697251AF03E</t>
  </si>
  <si>
    <t>수성페인트 뿜칠</t>
  </si>
  <si>
    <t>2회 노무비</t>
  </si>
  <si>
    <t>호표 153</t>
  </si>
  <si>
    <t>527F82C6E3287293F73C54C743BFF2</t>
  </si>
  <si>
    <t>527F82C6E3287293F738FB45270CC9527F82C6E3287293F73C54C743BFF2</t>
  </si>
  <si>
    <t>con'c, mortar면 바탕만들기  내부 친환경 노무비  M2     ( 호표 152 )</t>
  </si>
  <si>
    <t>퍼티, 친환경, 내부</t>
  </si>
  <si>
    <t>5551C20666BD12A39D3DA5907E49F7C8A82865</t>
  </si>
  <si>
    <t>527F82D6E5EB52E33A3697251AF03E5551C20666BD12A39D3DA5907E49F7C8A82865</t>
  </si>
  <si>
    <t>527F82D6E5EB52E33A3697251AF03E52A5B2661B9762D3E13D308B98FB156FC1E97B</t>
  </si>
  <si>
    <t>527F82D6E5EB52E33A3697251AF03E52A5B2661B9762D3E13D308B98FB156FC1EB22</t>
  </si>
  <si>
    <t>527F82D6E5EB52E33A3697251AF03E5366C2961D92A2034F3087D80248001</t>
  </si>
  <si>
    <t>수성페인트 뿜칠  2회 노무비  M2     ( 호표 153 )</t>
  </si>
  <si>
    <t>호표 154</t>
  </si>
  <si>
    <t>527F82C6E3287293F73C54C743BB17</t>
  </si>
  <si>
    <t>527F82C6E3287293F73C54C743BFF2527F82C6E3287293F73C54C743BB17</t>
  </si>
  <si>
    <t>수성페인트 뿜칠  2회 노무비  10M2     ( 호표 154 )</t>
  </si>
  <si>
    <t>527F82C6E3287293F73C54C743BB1752A5B2661B9762D3E13D308B98FB156FC1E97B</t>
  </si>
  <si>
    <t>527F82C6E3287293F73C54C743BB1752A5B2661B9762D3E13D308B98FB156FC1EB22</t>
  </si>
  <si>
    <t>인력품의 12%</t>
  </si>
  <si>
    <t>527F82C6E3287293F73C54C743BB175366C2961D92A2034F3087D80248001</t>
  </si>
  <si>
    <t>바탕만들기+수성페인트 뿜칠(재료비 미포함)  내부 2회, G.B.면 줄퍼티, 친환경  M2     ( 호표 155 )</t>
  </si>
  <si>
    <t>석고보드면 바탕만들기</t>
  </si>
  <si>
    <t>줄퍼티 친환경 노무비</t>
  </si>
  <si>
    <t>호표 156</t>
  </si>
  <si>
    <t>527F82D6E5EB52E33A36946DF8B0DD</t>
  </si>
  <si>
    <t>527F82C6E3287293F738FB4253AD49527F82D6E5EB52E33A36946DF8B0DD</t>
  </si>
  <si>
    <t>527F82C6E3287293F738FB4253AD49527F82C6E3287293F73C54C743BFF2</t>
  </si>
  <si>
    <t>석고보드면 바탕만들기  줄퍼티 친환경 노무비  M2     ( 호표 156 )</t>
  </si>
  <si>
    <t>527F82D6E5EB52E33A36946DF8B0DD5551C20666BD12A39D3DA5907E49F7C8A82865</t>
  </si>
  <si>
    <t>527F82D6E5EB52E33A36946DF8B0DD52A5B2661B9762D3E13D308B98FB156FC1E97B</t>
  </si>
  <si>
    <t>527F82D6E5EB52E33A36946DF8B0DD52A5B2661B9762D3E13D308B98FB156FC1EB22</t>
  </si>
  <si>
    <t>527F82D6E5EB52E33A36946DF8B0DD5366C2961D92A2034F3087D80248001</t>
  </si>
  <si>
    <t>바탕만들기+수성페인트 뿜칠(재료비 미포함)  내천장 2회, con'c·mortar면, 친환경  M2     ( 호표 157 )</t>
  </si>
  <si>
    <t>내천장 친환경 노무비</t>
  </si>
  <si>
    <t>호표 158</t>
  </si>
  <si>
    <t>527F82D6E5EB52E33A369726239051</t>
  </si>
  <si>
    <t>527F82C6E3287293F738F141D320DC527F82D6E5EB52E33A369726239051</t>
  </si>
  <si>
    <t>천장 2회 노무비</t>
  </si>
  <si>
    <t>호표 159</t>
  </si>
  <si>
    <t>527F82C6E3287293F73D781C80C8C7</t>
  </si>
  <si>
    <t>527F82C6E3287293F738F141D320DC527F82C6E3287293F73D781C80C8C7</t>
  </si>
  <si>
    <t>con'c, mortar면 바탕만들기  내천장 친환경 노무비  M2     ( 호표 158 )</t>
  </si>
  <si>
    <t>527F82D6E5EB52E33A3697262390515551C20666BD12A39D3DA5907E49F7C8A82865</t>
  </si>
  <si>
    <t>527F82D6E5EB52E33A36972623905152A5B2661B9762D3E13D308B98FB156FC1E97B</t>
  </si>
  <si>
    <t>527F82D6E5EB52E33A36972623905152A5B2661B9762D3E13D308B98FB156FC1EB22</t>
  </si>
  <si>
    <t>527F82D6E5EB52E33A3697262390515366C2961D92A2034F3087D8024B002</t>
  </si>
  <si>
    <t>노임할증</t>
  </si>
  <si>
    <t>인력품의 20%</t>
  </si>
  <si>
    <t>527F82D6E5EB52E33A3697262390515366C2961D92A2034F3087D80248001</t>
  </si>
  <si>
    <t>수성페인트 뿜칠  천장 2회 노무비  M2     ( 호표 159 )</t>
  </si>
  <si>
    <t>호표 160</t>
  </si>
  <si>
    <t>527F82C6E3287293F73D781C80CCA2</t>
  </si>
  <si>
    <t>527F82C6E3287293F73D781C80C8C7527F82C6E3287293F73D781C80CCA2</t>
  </si>
  <si>
    <t>수성페인트 뿜칠  천장 2회 노무비  10M2     ( 호표 160 )</t>
  </si>
  <si>
    <t>527F82C6E3287293F73D781C80CCA252A5B2661B9762D3E13D308B98FB156FC1E97B</t>
  </si>
  <si>
    <t>527F82C6E3287293F73D781C80CCA252A5B2661B9762D3E13D308B98FB156FC1EB22</t>
  </si>
  <si>
    <t>527F82C6E3287293F73D781C80CCA25366C2961D92A2034F3087D8024B002</t>
  </si>
  <si>
    <t>527F82C6E3287293F73D781C80CCA25366C2961D92A2034F3087D80248001</t>
  </si>
  <si>
    <t>차선 제거기  6.71kw  HR     ( 호표 161 )</t>
  </si>
  <si>
    <t>55624216C77782D3F037A7CE8195BADCCFE03E9C</t>
  </si>
  <si>
    <t>차선 제거기</t>
  </si>
  <si>
    <t>6.71kw</t>
  </si>
  <si>
    <t>호표 161</t>
  </si>
  <si>
    <t>55624216C77782D3F037A7CE8195BADCCFE03E</t>
  </si>
  <si>
    <t>55624216C77782D3F037A7CE8195BADCCFE03E9C55624216C77782D3F037A7CE8195BADCCFE03E</t>
  </si>
  <si>
    <t>55624216C77782D3F037A7CE8195BADCCFE03E9C557CF2260E37D23339363ED0660A7B04B0BFEE</t>
  </si>
  <si>
    <t>주연료비의 20%</t>
  </si>
  <si>
    <t>55624216C77782D3F037A7CE8195BADCCFE03E9C5366C2961D92A2034F3087D80248001</t>
  </si>
  <si>
    <t>55624216C77782D3F037A7CE8195BADCCFE03E9C52A5B2661B9762D3E13D308B98FB156FC1EEF4</t>
  </si>
  <si>
    <t>덤프트럭  2.5ton  HR     ( 호표 162 )</t>
  </si>
  <si>
    <t>55624216C777F203D03AEE1BDA540358C2D76016</t>
  </si>
  <si>
    <t>2.5ton</t>
  </si>
  <si>
    <t>호표 162</t>
  </si>
  <si>
    <t>55624216C777F203D03AEE1BDA540358C2D760</t>
  </si>
  <si>
    <t>55624216C777F203D03AEE1BDA540358C2D7601655624216C777F203D03AEE1BDA540358C2D760</t>
  </si>
  <si>
    <t>55624216C777F203D03AEE1BDA540358C2D76016557CF2260E37D23339363DC974B3600CA424E3</t>
  </si>
  <si>
    <t>55624216C777F203D03AEE1BDA540358C2D760165366C2961D92A2034F3087D80248001</t>
  </si>
  <si>
    <t>화물차운전사</t>
  </si>
  <si>
    <t>52A5B2661B9762D3E13D308B98FB156FC1EF92</t>
  </si>
  <si>
    <t>55624216C777F203D03AEE1BDA540358C2D7601652A5B2661B9762D3E13D308B98FB156FC1EF92</t>
  </si>
  <si>
    <t>차선도색/융착식 도료 수동식/신설공사  문자, 기호(백색) / 자재[2019 품셈 준용]  M2     ( 호표 163 )</t>
  </si>
  <si>
    <t>호표 165</t>
  </si>
  <si>
    <t>525A527600331203FF3C4021BA176B</t>
  </si>
  <si>
    <t>525A527600331203FF3C402E72126C525A527600331203FF3C4021BA176B</t>
  </si>
  <si>
    <t>차선도색/융착식 도료 수동식/신설공사  문자, 기호(파란색) / 자재[2019 품셈 준용]  M2     ( 호표 164 )</t>
  </si>
  <si>
    <t>호표 166</t>
  </si>
  <si>
    <t>525A527600331203FF3C4021B970E3</t>
  </si>
  <si>
    <t>525A527600331203FF3C4021B970E2525A527600331203FF3C4021B970E3</t>
  </si>
  <si>
    <t>차선도색/융착식 도료 수동식/신설공사  문자, 기호(백색) / 자재[2019 품셈 준용]  10M2     ( 호표 165 )</t>
  </si>
  <si>
    <t>특수페인트</t>
  </si>
  <si>
    <t>특수페인트, 도로표지용, KSM-6080, 융착식, 백색 4종</t>
  </si>
  <si>
    <t>5551C20666AC8283A138BF2389603C780A6465</t>
  </si>
  <si>
    <t>525A527600331203FF3C4021BA176B5551C20666AC8283A138BF2389603C780A6465</t>
  </si>
  <si>
    <t>특수페인트, 도로표지용, 융착식프라이머</t>
  </si>
  <si>
    <t>5551C20666AC8283A138BF203560B02CA377F2</t>
  </si>
  <si>
    <t>525A527600331203FF3C4021BA176B5551C20666AC8283A138BF203560B02CA377F2</t>
  </si>
  <si>
    <t>프로판가스</t>
  </si>
  <si>
    <t>557CF2260E254273A43BDC3C01BFE4779DBE9D</t>
  </si>
  <si>
    <t>525A527600331203FF3C4021BA176B557CF2260E254273A43BDC3C01BFE4779DBE9D</t>
  </si>
  <si>
    <t>도로표지도료용 유리알</t>
  </si>
  <si>
    <t>1호(106-850um)</t>
  </si>
  <si>
    <t>5551C20666AC8283903B3ED51A4B669C33B14D</t>
  </si>
  <si>
    <t>525A527600331203FF3C4021BA176B5551C20666AC8283903B3ED51A4B669C33B14D</t>
  </si>
  <si>
    <t>주재료비의 1%</t>
  </si>
  <si>
    <t>525A527600331203FF3C4021BA176B5366C2961D92A2034F3087D8024B002</t>
  </si>
  <si>
    <t>문자,기호 (재료비 별도)</t>
  </si>
  <si>
    <t>산근 7</t>
  </si>
  <si>
    <t>525A5276003302638731F29011AAFF</t>
  </si>
  <si>
    <t>525A527600331203FF3C4021BA176B525A5276003302638731F29011AAFF</t>
  </si>
  <si>
    <t>차선도색/융착식 도료 수동식/신설공사  문자, 기호(파란색) / 자재[2019 품셈 준용]  10M2     ( 호표 166 )</t>
  </si>
  <si>
    <t>노면표지용도료</t>
  </si>
  <si>
    <t>4종 융착식  (파란색)</t>
  </si>
  <si>
    <t>5551C20666AC8283A138BF21DB842DD754DCD7</t>
  </si>
  <si>
    <t>525A527600331203FF3C4021B970E35551C20666AC8283A138BF21DB842DD754DCD7</t>
  </si>
  <si>
    <t>525A527600331203FF3C4021B970E35551C20666AC8283A138BF203560B02CA377F2</t>
  </si>
  <si>
    <t>525A527600331203FF3C4021B970E3557CF2260E254273A43BDC3C01BFE4779DBE9D</t>
  </si>
  <si>
    <t>525A527600331203FF3C4021B970E35551C20666AC8283903B3ED51A4B669C33B14D</t>
  </si>
  <si>
    <t>525A527600331203FF3C4021B970E35366C2961D92A2034F3087D8024B002</t>
  </si>
  <si>
    <t>525A527600331203FF3C4021B970E3525A5276003302638731F29011AAFF</t>
  </si>
  <si>
    <t>덤프트럭  4.5ton  HR     ( 호표 167 )</t>
  </si>
  <si>
    <t>55624216C777F203D03AEE1BDA525C2CD0378B13</t>
  </si>
  <si>
    <t>4.5ton</t>
  </si>
  <si>
    <t>호표 167</t>
  </si>
  <si>
    <t>55624216C777F203D03AEE1BDA525C2CD0378B</t>
  </si>
  <si>
    <t>55624216C777F203D03AEE1BDA525C2CD0378B1355624216C777F203D03AEE1BDA525C2CD0378B</t>
  </si>
  <si>
    <t>55624216C777F203D03AEE1BDA525C2CD0378B13557CF2260E37D23339363DC974B3600CA424E3</t>
  </si>
  <si>
    <t>55624216C777F203D03AEE1BDA525C2CD0378B135366C2961D92A2034F3087D80248001</t>
  </si>
  <si>
    <t>55624216C777F203D03AEE1BDA525C2CD0378B1352A5B2661B9762D3E13D308B98FB156FC1EF92</t>
  </si>
  <si>
    <t>차선도색/융착식 도료 수동식/신설공사  실선(파란색) / 자재[2019 품셈 준용]  10M2     ( 호표 168 )</t>
  </si>
  <si>
    <t>525A527600331203FF3C4027C3E31E5551C20666AC8283A138BF21DB842DD754DCD7</t>
  </si>
  <si>
    <t>525A527600331203FF3C4027C3E31E5551C20666AC8283A138BF203560B02CA377F2</t>
  </si>
  <si>
    <t>525A527600331203FF3C4027C3E31E557CF2260E254273A43BDC3C01BFE4779DBE9D</t>
  </si>
  <si>
    <t>525A527600331203FF3C4027C3E31E5551C20666AC8283903B3ED51A4B669C33B14D</t>
  </si>
  <si>
    <t>525A527600331203FF3C4027C3E31E5366C2961D92A2034F3087D80248001</t>
  </si>
  <si>
    <t>실선 (재료비 별도)</t>
  </si>
  <si>
    <t>산근 8</t>
  </si>
  <si>
    <t>525A5276003302638731F29011A9D9</t>
  </si>
  <si>
    <t>525A527600331203FF3C4027C3E31E525A5276003302638731F29011A9D9</t>
  </si>
  <si>
    <t>강재창호 설치 / 여닫이  창호면적 m2, 3.0 ~ 6.0 이하  개소     ( 호표 169 )</t>
  </si>
  <si>
    <t>527FA216B009B273683BE4B759C4FA52A5B2661B9762D3E13D308B98FB156FC1E976</t>
  </si>
  <si>
    <t>527FA216B009B273683BE4B759C4FA52A5B2661B9762D3E13D308B98FB156FC1EB22</t>
  </si>
  <si>
    <t>527FA216B009B273683BE4B759C4FA5366C2961D92A2034F3087D80248001</t>
  </si>
  <si>
    <t>강재창호 설치 / 여닫이  창호면적 m2, 1.0 ~ 3.0 이하  개소     ( 호표 170 )</t>
  </si>
  <si>
    <t>527FA216B009B273683BE4B759C58152A5B2661B9762D3E13D308B98FB156FC1E976</t>
  </si>
  <si>
    <t>527FA216B009B273683BE4B759C58152A5B2661B9762D3E13D308B98FB156FC1EB22</t>
  </si>
  <si>
    <t>527FA216B009B273683BE4B759C5815366C2961D92A2034F3087D80248001</t>
  </si>
  <si>
    <t>목재창호 설치 / 여닫이  창호면적 m2, 1.0 ~ 3.0 이하  개소     ( 호표 171 )</t>
  </si>
  <si>
    <t>527FA216B02492D325335E5325B6B552A5B2661B9762D3E13D308B98FB156FC1E976</t>
  </si>
  <si>
    <t>527FA216B02492D325335E5325B6B552A5B2661B9762D3E13D308B98FB156FC1EB22</t>
  </si>
  <si>
    <t>527FA216B02492D325335E5325B6B55366C2961D92A2034F3087D80248001</t>
  </si>
  <si>
    <t>스텐레스창호 설치  창호면적 m2, 12.0 ~ 20.0 이하  개소     ( 호표 172 )</t>
  </si>
  <si>
    <t>527FA21684FA92E3F53F4BBA5D074D52A5B2661B9762D3E13D308B98FB156FC1E976</t>
  </si>
  <si>
    <t>527FA21684FA92E3F53F4BBA5D074D52A5B2661B9762D3E13D308B98FB156FC1EB22</t>
  </si>
  <si>
    <t>527FA21684FA92E3F53F4BBA5D074D5366C2961D92A2034F3087D80248001</t>
  </si>
  <si>
    <t>스텐레스창호 설치  창호면적 m2, 9.0 ~ 12.0 이하  개소     ( 호표 173 )</t>
  </si>
  <si>
    <t>527FA21684FA92E3F53F4BBA5D074C52A5B2661B9762D3E13D308B98FB156FC1E976</t>
  </si>
  <si>
    <t>527FA21684FA92E3F53F4BBA5D074C52A5B2661B9762D3E13D308B98FB156FC1EB22</t>
  </si>
  <si>
    <t>527FA21684FA92E3F53F4BBA5D074C5366C2961D92A2034F3087D80248001</t>
  </si>
  <si>
    <t>창호유리설치 / 판유리  유리두께 12mm 이하  M2     ( 호표 174 )</t>
  </si>
  <si>
    <t>유리공</t>
  </si>
  <si>
    <t>52A5B2661B9762D3E13D308B98FB156FC1E977</t>
  </si>
  <si>
    <t>527FA216DCFF42F3D33286B093B43252A5B2661B9762D3E13D308B98FB156FC1E977</t>
  </si>
  <si>
    <t>527FA216DCFF42F3D33286B093B43252A5B2661B9762D3E13D308B98FB156FC1EB22</t>
  </si>
  <si>
    <t>석고판 해체  벽  M2     ( 호표 175 )</t>
  </si>
  <si>
    <t>527E7276B71152632D3472FC5E166E52A5B2661B9762D3E13D308B98FB156FC1E86B</t>
  </si>
  <si>
    <t>527E7276B71152632D3472FC5E166E52A5B2661B9762D3E13D308B98FB156FC1EB22</t>
  </si>
  <si>
    <t>527E7276B71152632D3472FC5E166E5366C2961D92A2034F3087D80248001</t>
  </si>
  <si>
    <t>석고판 해체  천장  M2     ( 호표 176 )</t>
  </si>
  <si>
    <t>527E7276B71152632D3472FC5E154852A5B2661B9762D3E13D308B98FB156FC1E86B</t>
  </si>
  <si>
    <t>527E7276B71152632D3472FC5E154852A5B2661B9762D3E13D308B98FB156FC1EB22</t>
  </si>
  <si>
    <t>527E7276B71152632D3472FC5E15485366C2961D92A2034F3087D80248001</t>
  </si>
  <si>
    <t>콘크리트구조물 헐기(인력)  소형브레이커(전기식), 무근, 2.7m3/일당  M3     ( 호표 177 )</t>
  </si>
  <si>
    <t>527E7276B7A752832E33AEAF59006F52A5B2661B9762D3E13D308B98FB156FC1EA1C</t>
  </si>
  <si>
    <t>527E7276B7A752832E33AEAF59006F52A5B2661B9762D3E13D308B98FB156FC1EB22</t>
  </si>
  <si>
    <t>소형브레이커(전기식)</t>
  </si>
  <si>
    <t>1.5kw</t>
  </si>
  <si>
    <t>호표 178</t>
  </si>
  <si>
    <t>55624216C777A283BC3D75B1C921E81B7A8F8375</t>
  </si>
  <si>
    <t>527E7276B7A752832E33AEAF59006F55624216C777A283BC3D75B1C921E81B7A8F8375</t>
  </si>
  <si>
    <t>527E7276B7A752832E33AEAF59006F5366C2961D92A2034F3087D80248001</t>
  </si>
  <si>
    <t>소형브레이커(전기식)  1.5kw  HR     ( 호표 178 )</t>
  </si>
  <si>
    <t>55624216C777A283BC3D75B1C921E81B7A8F83</t>
  </si>
  <si>
    <t>55624216C777A283BC3D75B1C921E81B7A8F837555624216C777A283BC3D75B1C921E81B7A8F83</t>
  </si>
  <si>
    <t>PVC탄성마감 철거  바닥30T  M2     ( 호표 179 )</t>
  </si>
  <si>
    <t>527E7276B71152632D347CE0FA9A2B52A5B2661B9762D3E13D308B98FB156FC1E86B</t>
  </si>
  <si>
    <t>527E7276B71152632D347CE0FA9A2B52A5B2661B9762D3E13D308B98FB156FC1EB22</t>
  </si>
  <si>
    <t>PVC계바닥재 해체  바닥10T  M2     ( 호표 180 )</t>
  </si>
  <si>
    <t>527E7276B71152632D347CE0FA990652A5B2661B9762D3E13D308B98FB156FC1E86B</t>
  </si>
  <si>
    <t>527E7276B71152632D347CE0FA990652A5B2661B9762D3E13D308B98FB156FC1EB22</t>
  </si>
  <si>
    <t>소형브레이커(공압식)  1.3㎥/min  HR     ( 호표 181 )</t>
  </si>
  <si>
    <t>55624216C777A283BC3E1C3B32A872AD2A1F5F</t>
  </si>
  <si>
    <t>55624216C777A283BC3E1C3B32A872AD2A1F5FBB55624216C777A283BC3E1C3B32A872AD2A1F5F</t>
  </si>
  <si>
    <t>공기압축기(이동식)  3.5㎥/min  HR     ( 호표 182 )</t>
  </si>
  <si>
    <t>55624216C777A283BC3F26E10F2FD891A8A27F</t>
  </si>
  <si>
    <t>55624216C777A283BC3F26E10F2FD891A8A27FEF55624216C777A283BC3F26E10F2FD891A8A27F</t>
  </si>
  <si>
    <t>55624216C777A283BC3F26E10F2FD891A8A27FEF557CF2260E37D23339363DC974B3600CA424E3</t>
  </si>
  <si>
    <t>주연료비의 16%</t>
  </si>
  <si>
    <t>55624216C777A283BC3F26E10F2FD891A8A27FEF5366C2961D92A2034F3087D80248001</t>
  </si>
  <si>
    <t>55624216C777A283BC3F26E10F2FD891A8A27FEF52A5B2661B9762D3E13D308B98FB156FC1EF93</t>
  </si>
  <si>
    <t>창호유리설치 / 판유리  유리두께 5mm 이하  M2     ( 호표 183 )</t>
  </si>
  <si>
    <t>527FA216DCFF42F3D33286B093B20552A5B2661B9762D3E13D308B98FB156FC1E977</t>
  </si>
  <si>
    <t>527FA216DCFF42F3D33286B093B20552A5B2661B9762D3E13D308B98FB156FC1EB22</t>
  </si>
  <si>
    <t>덤프트럭  8ton  HR     ( 호표 184 )</t>
  </si>
  <si>
    <t>55624216C777F203D03AEE1BDA5E0A6094643C1F</t>
  </si>
  <si>
    <t>8ton</t>
  </si>
  <si>
    <t>호표 184</t>
  </si>
  <si>
    <t>55624216C777F203D03AEE1BDA5E0A6094643C</t>
  </si>
  <si>
    <t>55624216C777F203D03AEE1BDA5E0A6094643C1F55624216C777F203D03AEE1BDA5E0A6094643C</t>
  </si>
  <si>
    <t>55624216C777F203D03AEE1BDA5E0A6094643C1F557CF2260E37D23339363DC974B3600CA424E3</t>
  </si>
  <si>
    <t>55624216C777F203D03AEE1BDA5E0A6094643C1F5366C2961D92A2034F3087D80248001</t>
  </si>
  <si>
    <t>55624216C777F203D03AEE1BDA5E0A6094643C1F52A5B2661B9762D3E13D308B98FB156FC1EF92</t>
  </si>
  <si>
    <t>단 가 산 출 목 록</t>
  </si>
  <si>
    <t>비    고</t>
  </si>
  <si>
    <t>START</t>
  </si>
  <si>
    <t>단 가 산 출 서</t>
  </si>
  <si>
    <t>산    출    내    역</t>
  </si>
  <si>
    <t>코드</t>
  </si>
  <si>
    <t>품명</t>
  </si>
  <si>
    <t>규격</t>
  </si>
  <si>
    <t>값</t>
  </si>
  <si>
    <t>소계</t>
  </si>
  <si>
    <t>총계</t>
  </si>
  <si>
    <t>공통 8-2-8</t>
  </si>
  <si>
    <t xml:space="preserve">시멘트운반  L:10km, 덤프 8ton  포  ( 산근 1 ) </t>
  </si>
  <si>
    <t>C</t>
  </si>
  <si>
    <t xml:space="preserve"> 운반거리 L=10KM 덤프트럭(8톤), 포대당    </t>
  </si>
  <si>
    <t>C!</t>
  </si>
  <si>
    <t>'운반거리 L=10KM 덤프트럭(8톤), 포대당'</t>
  </si>
  <si>
    <t xml:space="preserve"> </t>
  </si>
  <si>
    <t xml:space="preserve"> 차량속도= 25/V1,25/V2,40KM/V3,40KM/V4,25KM/V5,25KM/V6     </t>
  </si>
  <si>
    <t>'차량속도= 25/V1,25/V2,40KM/V3,40KM/V4,25KM/V5,25KM/V6 '</t>
  </si>
  <si>
    <t xml:space="preserve"> 하치장○-----------------0------------0---------○10KM  </t>
  </si>
  <si>
    <t>'하치장○-----------------0------------0---------○10KM '</t>
  </si>
  <si>
    <t xml:space="preserve"> 운반거리=하치장L1=0.0KM,시내L2=9.5KM,공사장L3=0.5KM    </t>
  </si>
  <si>
    <t>'운반거리=하치장L1=0.0KM,시내L2=9.5KM,공사장L3=0.5KM'</t>
  </si>
  <si>
    <t xml:space="preserve"> 인력운반 (품셈 1-5-1) 적재비(하치장 상차도 미계상,공장상차도 계상) </t>
  </si>
  <si>
    <t>'인력운반 (품셈 1-5-1) 적재비(하치장 상차도 미계상,공장상차도 계상)'</t>
  </si>
  <si>
    <t xml:space="preserve"> L    소운반거리(M)  =20   </t>
  </si>
  <si>
    <t xml:space="preserve"> L   '소운반거리(M)' =20</t>
  </si>
  <si>
    <t xml:space="preserve"> A    1회 운반량(BG)  =1   </t>
  </si>
  <si>
    <t xml:space="preserve"> A   '1회 운반량(BG)' =1</t>
  </si>
  <si>
    <t xml:space="preserve"> T    단위(KG)  =8000   </t>
  </si>
  <si>
    <t xml:space="preserve"> T   '단위(KG)' =8000</t>
  </si>
  <si>
    <t xml:space="preserve"> RT   단위중량(KG)  =40   </t>
  </si>
  <si>
    <t xml:space="preserve"> RT  '단위중량(KG)' =40</t>
  </si>
  <si>
    <t xml:space="preserve"> MV   운반인부의 속도2500M/HR  =2500/60= 41.6667 </t>
  </si>
  <si>
    <t xml:space="preserve"> MV  '운반인부의 속도2500M/HR' =2500/60=?</t>
  </si>
  <si>
    <t xml:space="preserve"> T1   어깨메고부리기시간(MIN)  =2.0   </t>
  </si>
  <si>
    <t xml:space="preserve"> T1  '어깨메고부리기시간(MIN)' =2.0</t>
  </si>
  <si>
    <t xml:space="preserve"> QT   차량 1대당 적재용량(BG)  =T/RT= 200 </t>
  </si>
  <si>
    <t xml:space="preserve"> QT  '차량 1대당 적재용량(BG)' =T/RT=?</t>
  </si>
  <si>
    <t xml:space="preserve"> N    차량 1대당 소요운반회수  =QT/A= 200 </t>
  </si>
  <si>
    <t xml:space="preserve"> N   '차량 1대당 소요운반회수' =QT/A=?</t>
  </si>
  <si>
    <t xml:space="preserve"> CMS  운반 1회당 소요시간(MIN)  =L*2/MV+T1= 2.96 </t>
  </si>
  <si>
    <t xml:space="preserve"> CMS '운반 1회당 소요시간(MIN)' =L*2/MV+T1=?</t>
  </si>
  <si>
    <t xml:space="preserve"> T1A  차량 1대당 적재소요시간(MIN)  =CMS*N= 592 </t>
  </si>
  <si>
    <t xml:space="preserve"> T1A '차량 1대당 적재소요시간(MIN)' =CMS*N=?</t>
  </si>
  <si>
    <t xml:space="preserve"> Q   단위당 소요인부(상,하차)  =T1A/450*1/QT= 0.007 </t>
  </si>
  <si>
    <t xml:space="preserve"> Q  '단위당 소요인부(상,하차)' =T1A/450*1/QT=?</t>
  </si>
  <si>
    <t xml:space="preserve"> 1.덤프트럭(8톤/HR) </t>
  </si>
  <si>
    <t>'1.덤프트럭(8톤/HR)'</t>
  </si>
  <si>
    <t xml:space="preserve"> T   적재용량(KG)  =8000   </t>
  </si>
  <si>
    <t xml:space="preserve"> T  '적재용량(KG)' =8000</t>
  </si>
  <si>
    <t xml:space="preserve"> R1  단위중량(KG)  =40   </t>
  </si>
  <si>
    <t xml:space="preserve"> r1 '단위중량(KG)' =40</t>
  </si>
  <si>
    <t xml:space="preserve"> Q1   1회 적재량(BG)  =T/R1= 200 </t>
  </si>
  <si>
    <t xml:space="preserve"> q1  '1회 적재량(BG)' =T/r1=?</t>
  </si>
  <si>
    <t xml:space="preserve"> f   토량 환산계수  =1   </t>
  </si>
  <si>
    <t xml:space="preserve"> f  '토량 환산계수' =1</t>
  </si>
  <si>
    <t xml:space="preserve"> E   작업효율  =0.9   </t>
  </si>
  <si>
    <t xml:space="preserve"> E  '작업효율' =0.9</t>
  </si>
  <si>
    <t xml:space="preserve"> L1  하치장내 운반거리(KM)  =0.0   </t>
  </si>
  <si>
    <t xml:space="preserve"> L1 '하치장내 운반거리(KM)' =0.0</t>
  </si>
  <si>
    <t xml:space="preserve"> L2  도로주행 운반거리(KM)  =9.5   </t>
  </si>
  <si>
    <t xml:space="preserve"> L2 '도로주행 운반거리(KM)' =9.5</t>
  </si>
  <si>
    <t xml:space="preserve"> L3  공사장내 운반거리(KM)  =0.5   </t>
  </si>
  <si>
    <t xml:space="preserve"> L3 '공사장내 운반거리(KM)' =0.5</t>
  </si>
  <si>
    <t xml:space="preserve"> V1  하치장내적재운반속도(KM/HR)  =25   </t>
  </si>
  <si>
    <t xml:space="preserve"> V1 '하치장내적재운반속도(KM/HR)' =25</t>
  </si>
  <si>
    <t xml:space="preserve"> V2  하치장내공차운반속도(KM/HR)  =25   </t>
  </si>
  <si>
    <t xml:space="preserve"> V2 '하치장내공차운반속도(KM/HR)' =25</t>
  </si>
  <si>
    <t xml:space="preserve"> V3  도로주행적재운반속도(KM/HR)  =40   </t>
  </si>
  <si>
    <t xml:space="preserve"> V3 '도로주행적재운반속도(KM/HR)' =40</t>
  </si>
  <si>
    <t xml:space="preserve"> V4  도로주행공차운반속도(KM/HR)  =40   </t>
  </si>
  <si>
    <t xml:space="preserve"> V4 '도로주행공차운반속도(KM/HR)' =40</t>
  </si>
  <si>
    <t xml:space="preserve"> V5  공사장내적재운반속도(KM/HR)  =25   </t>
  </si>
  <si>
    <t xml:space="preserve"> V5 '공사장내적재운반속도(KM/HR)' =25</t>
  </si>
  <si>
    <t xml:space="preserve"> V6  공사장내공차운반속도(KM/HR)  =25   </t>
  </si>
  <si>
    <t xml:space="preserve"> V6 '공사장내공차운반속도(KM/HR)' =25</t>
  </si>
  <si>
    <t xml:space="preserve"> T1  적재시간(MIN)  =CMS= 2.96 </t>
  </si>
  <si>
    <t xml:space="preserve"> t1 '적재시간(MIN)' =CMS=?</t>
  </si>
  <si>
    <t xml:space="preserve"> T2  왕복시간(MIN)  =((L1/V1)+(L1/V2)+(L2/V3)+(L2/V4)+(L3/V5)+(L3/V6))*60= 30.9 </t>
  </si>
  <si>
    <t xml:space="preserve"> t2 '왕복시간(MIN)' =((L1/V1)+(L1/V2)+(L2/V3)+(L2/V4)+(L3/V5)+(L3/V6))*60=?</t>
  </si>
  <si>
    <t xml:space="preserve"> T3  적하시간(MIN)  =CMS= 2.96 </t>
  </si>
  <si>
    <t xml:space="preserve"> t3 '적하시간(MIN)' =CMS=?</t>
  </si>
  <si>
    <t xml:space="preserve"> T4  적재대기시간(MIN)  =0.42   </t>
  </si>
  <si>
    <t xml:space="preserve"> t4 '적재대기시간(MIN)' =0.42</t>
  </si>
  <si>
    <t xml:space="preserve"> T5  적재함덮개 및 해체시간(MIN)  =3.77   </t>
  </si>
  <si>
    <t xml:space="preserve"> t5 '적재함덮개 및 해체시간(MIN)' =3.77</t>
  </si>
  <si>
    <t xml:space="preserve"> T6   세륜시간 (MIN)  =1.5   </t>
  </si>
  <si>
    <t xml:space="preserve"> t6  '세륜시간 (MIN)' =1.5</t>
  </si>
  <si>
    <t xml:space="preserve"> CM  1회 싸이클 시간(MIN)  =T1+T2+T3+T4+T5+T6= 42.51 </t>
  </si>
  <si>
    <t xml:space="preserve"> Cm '1회 싸이클 시간(MIN)' =t1+t2+t3+t4+t5+t6=?</t>
  </si>
  <si>
    <t xml:space="preserve"> Q   시간당 작업량(BG/HR)  =60*Q1*F*E/CM= 254.058 </t>
  </si>
  <si>
    <t xml:space="preserve"> Q  '시간당 작업량(BG/HR)' =60*q1*f*E/Cm=?    </t>
  </si>
  <si>
    <t xml:space="preserve"> Z   공제시간(HR)  =(CM-(T1+T3))/CM= 0.8607 </t>
  </si>
  <si>
    <t xml:space="preserve"> Z  '공제시간(HR)' =(Cm-(t1+t3))/Cm=?    </t>
  </si>
  <si>
    <t xml:space="preserve"> 재료비:  17850 / 254.058*Z = 60.4 </t>
  </si>
  <si>
    <t>'재료비:' ~00000602008000000.M~ / {Q}*Z =?EQ+</t>
  </si>
  <si>
    <t xml:space="preserve"> 노무비:  49479 / 254.058 = 194.7 </t>
  </si>
  <si>
    <t>'노무비:' ~00000602008000000.L~ / {Q} =?EQ+</t>
  </si>
  <si>
    <t xml:space="preserve"> 경  비:  10347 / 254.058 = 40.7 </t>
  </si>
  <si>
    <t>'경  비:' ~00000602008000000.E~ / {Q} =?EQ+</t>
  </si>
  <si>
    <t xml:space="preserve">  소  계    </t>
  </si>
  <si>
    <t>&gt;'소  계'</t>
  </si>
  <si>
    <t xml:space="preserve"> 2.인력운반 (품셈 1-5-1) 적하비 </t>
  </si>
  <si>
    <t>'2.인력운반 (품셈 1-5-1) 적하비'</t>
  </si>
  <si>
    <t xml:space="preserve"> 보통인부 </t>
  </si>
  <si>
    <t>'보통인부'</t>
  </si>
  <si>
    <t xml:space="preserve"> 노무비: 169804*Q = 1188.6 </t>
  </si>
  <si>
    <t>'노무비:'~L001010101000002.L~*Q =?EQ+</t>
  </si>
  <si>
    <t xml:space="preserve">  총  계</t>
  </si>
  <si>
    <t>공통 8-2-3</t>
  </si>
  <si>
    <t xml:space="preserve">터파기/토사  보통, 굴착기 0.7m3  M3  ( 산근 2 ) </t>
  </si>
  <si>
    <t xml:space="preserve"> 굴삭기(무한궤도),0.7㎥ M3   </t>
  </si>
  <si>
    <t xml:space="preserve">'굴삭기(무한궤도),0.7㎥ M3'  </t>
  </si>
  <si>
    <t xml:space="preserve">Q1  바켓용량(M3)  =0.70   </t>
  </si>
  <si>
    <t>q1 '바켓용량(M3)' =0.70</t>
  </si>
  <si>
    <t xml:space="preserve">K   바켓계수(양호1.1,보통0.90,불량0.70,파쇄암0.55) = 0.90   </t>
  </si>
  <si>
    <t>k  '바켓계수(양호1.1,보통0.90,불량0.70,파쇄암0.55)'= 0.90</t>
  </si>
  <si>
    <t xml:space="preserve">F   토량환산계수(1/L) = 1/1.25= 0.8 </t>
  </si>
  <si>
    <t>f  '토량환산계수(1/L)'= 1/1.25=?</t>
  </si>
  <si>
    <t xml:space="preserve">E1  터파기에 대하여 -0.05 =0.05    </t>
  </si>
  <si>
    <t xml:space="preserve">E1 '터파기에 대하여 -0.05'=0.05 </t>
  </si>
  <si>
    <t xml:space="preserve">E   작업효율사질토(양호0.85,보통0.70,불량0.55) = 0.70-E1= 0.65 </t>
  </si>
  <si>
    <t>E  '작업효율사질토(양호0.85,보통0.70,불량0.55)'= 0.70-E1=?</t>
  </si>
  <si>
    <t xml:space="preserve">CM  1회 싸이클시간(135˚SEC) =20   </t>
  </si>
  <si>
    <t>Cm '1회 싸이클시간(135˚SEC)'=20</t>
  </si>
  <si>
    <t xml:space="preserve">Q   시간당 작업량 (M3/HR) = 3600*Q1*K*F*E/CM= 58.968 </t>
  </si>
  <si>
    <t>Q  '시간당 작업량 (M3/Hr)'= 3600*q1*k*f*E/Cm=?</t>
  </si>
  <si>
    <t xml:space="preserve"> 재료비:  19683 / 58.968 = 333.7 </t>
  </si>
  <si>
    <t>'재료비:' ~00000201007000000.M~ / {Q} =?MA+</t>
  </si>
  <si>
    <t xml:space="preserve"> 노무비:  57077 / 58.968 = 967.9 </t>
  </si>
  <si>
    <t>'노무비:' ~00000201007000000.L~ / {Q} =?LA+</t>
  </si>
  <si>
    <t xml:space="preserve"> 경  비:  24001 / 58.968 = 407 </t>
  </si>
  <si>
    <t>'경  비:' ~00000201007000000.E~ / {Q} =?EQ+</t>
  </si>
  <si>
    <t>공통 8-2-3+11</t>
  </si>
  <si>
    <t xml:space="preserve">되메우기/토사, 두께 15cm - 25-1/4삭제  보통, 굴착기 0.7m3+래머 80kg  M3  ( 산근 3 ) </t>
  </si>
  <si>
    <t xml:space="preserve"> 1.굴삭기 (무한궤도)0.7㎥M3  </t>
  </si>
  <si>
    <t>'1.굴삭기 (무한궤도)0.7㎥M3 '</t>
  </si>
  <si>
    <t xml:space="preserve">Q1  바켓용량(M3) = 0.7   </t>
  </si>
  <si>
    <t>q1 '바켓용량(M3)'= 0.7</t>
  </si>
  <si>
    <t xml:space="preserve">k   바켓계수 = 1.1   </t>
  </si>
  <si>
    <t>k  '바켓계수'= 1.1</t>
  </si>
  <si>
    <t xml:space="preserve">L1  흐트러진상태  =1.25   </t>
  </si>
  <si>
    <t>L1 '흐트러진상태' =1.25</t>
  </si>
  <si>
    <t xml:space="preserve">C   다져진상태 =0.875   </t>
  </si>
  <si>
    <t>C  '다져진상태'=0.875</t>
  </si>
  <si>
    <t xml:space="preserve">F   토량환산계(C/L) =C/L1= 0.7 </t>
  </si>
  <si>
    <t>f  '토량환산계(C/L)'=C/L1=?</t>
  </si>
  <si>
    <t xml:space="preserve">E   작업효율(양호0.9,보통0.75,불량0.6) = 0.75   </t>
  </si>
  <si>
    <t>E  '작업효율(양호0.9,보통0.75,불량0.6)'= 0.75</t>
  </si>
  <si>
    <t xml:space="preserve">CM  1회 싸이클시간(90˚SEC) =18   </t>
  </si>
  <si>
    <t>Cm '1회 싸이클시간(90˚sec)'=18</t>
  </si>
  <si>
    <t xml:space="preserve">Q   시간당 작업량 (M3/HR) = 3600*Q1*K*F*E/CM= 80.85 </t>
  </si>
  <si>
    <t xml:space="preserve"> 재료비:  19683 / 80.85 = 243.4 </t>
  </si>
  <si>
    <t xml:space="preserve"> 노무비:  57077 / 80.85 = 705.9 </t>
  </si>
  <si>
    <t xml:space="preserve"> 경  비:  24001 / 80.85 = 296.8 </t>
  </si>
  <si>
    <t xml:space="preserve"> 2.래머,80kg </t>
  </si>
  <si>
    <t>'2.래머,80kg'</t>
  </si>
  <si>
    <t xml:space="preserve">A   1회당 유호 다짐면적(M2)  =0.28*0.33= 0.0924 </t>
  </si>
  <si>
    <t>A  '1회당 유호 다짐면적(M2)' =0.28*0.33=?</t>
  </si>
  <si>
    <t xml:space="preserve">N   1시간당 타격회수(회/HR)  =36000   </t>
  </si>
  <si>
    <t>N  '1시간당 타격회수(회/HR)' =36000</t>
  </si>
  <si>
    <t xml:space="preserve">H   다짐두께(M)  =0.15   </t>
  </si>
  <si>
    <t>H  '다짐두께(M)' =0.15</t>
  </si>
  <si>
    <t xml:space="preserve">F   토량환산계(L1/L1) =L1/L1= 1 </t>
  </si>
  <si>
    <t>f  '토량환산계(L1/L1)'=L1/L1=?</t>
  </si>
  <si>
    <t xml:space="preserve">E   작업효율(양호0.7,보통0.5,불량0.3) = 0.5   </t>
  </si>
  <si>
    <t>E  '작업효율(양호0.7,보통0.5,불량0.3)'= 0.5</t>
  </si>
  <si>
    <t xml:space="preserve">P   중복 다짐회수(회)  =57   </t>
  </si>
  <si>
    <t>P  '중복 다짐회수(회)' =57</t>
  </si>
  <si>
    <t xml:space="preserve">Q   시간당 작업량(M3/HR)  =A*N*H*F*E/P= 4.377 </t>
  </si>
  <si>
    <t>Q  '시간당 작업량(M3/HR)' =A*N*H*f*E/P=?</t>
  </si>
  <si>
    <t xml:space="preserve"> 재료비:  1164 / 4.377 = 265.9 </t>
  </si>
  <si>
    <t>'재료비:' ~00001630008000000.M~ / {Q} =?MA+</t>
  </si>
  <si>
    <t xml:space="preserve"> 노무비:  35608 / 4.377 = 8135.2 </t>
  </si>
  <si>
    <t>'노무비:' ~00001630008000000.L~ / {Q} =?LA+</t>
  </si>
  <si>
    <t xml:space="preserve"> 경  비:  507 / 4.377 = 115.8 </t>
  </si>
  <si>
    <t>'경  비:' ~00001630008000000.E~ / {Q} =?EQ+</t>
  </si>
  <si>
    <t xml:space="preserve">토사 운반/단지외 10km  보통, 덤프 15ton+굴착기 0.7m3(고르기 별도)  M3  ( 산근 4 ) </t>
  </si>
  <si>
    <t xml:space="preserve"> 운반거리 L=10KN,(적재,고르기별도) M3    </t>
  </si>
  <si>
    <t>'운반거리 L=10KN,(적재,고르기별도) M3'</t>
  </si>
  <si>
    <t xml:space="preserve"> 차량속도= 30KM/V1,35KM/V2,35KM/V3,35KM/V4,30KM/V5,35KM/V6     </t>
  </si>
  <si>
    <t>'차량속도= 30KM/V1,35KM/V2,35KM/V3,35KM/V4,30KM/V5,35KM/V6 '</t>
  </si>
  <si>
    <t xml:space="preserve">     ○------------------0------------0----------------○10KM  </t>
  </si>
  <si>
    <t xml:space="preserve">   ' ○------------------0------------0----------------○10KM '</t>
  </si>
  <si>
    <t xml:space="preserve"> 운반거리=단지대L1=0.5KM,시내외L2=9.0KM,사토장L3=0.5KM    </t>
  </si>
  <si>
    <t>'운반거리=단지대L1=0.5KM,시내외L2=9.0KM,사토장L3=0.5KM'</t>
  </si>
  <si>
    <t xml:space="preserve"> 1.덤프트럭,15톤 </t>
  </si>
  <si>
    <t>'1.덤프트럭,15톤'</t>
  </si>
  <si>
    <t xml:space="preserve">T    적재용량(톤)  =15   </t>
  </si>
  <si>
    <t>T   '적재용량(톤)' =15</t>
  </si>
  <si>
    <t xml:space="preserve">R1   토석의 단위중량(톤)  =1.7   </t>
  </si>
  <si>
    <t>r1  '토석의 단위중량(톤)' =1.7</t>
  </si>
  <si>
    <t xml:space="preserve">L    토량 변화율  =1.25   </t>
  </si>
  <si>
    <t>L   '토량 변화율' =1.25</t>
  </si>
  <si>
    <t xml:space="preserve">Q1   1회 적재량(M3)  =T/R1*L= 11.0294 </t>
  </si>
  <si>
    <t>q1  '1회 적재량(M3)' =T/r1*L=?</t>
  </si>
  <si>
    <t xml:space="preserve">F    토량 환산계수(1/L)  =1/L= 0.8 </t>
  </si>
  <si>
    <t>f   '토량 환산계수(1/L)' =1/L=?</t>
  </si>
  <si>
    <t xml:space="preserve">E    작업효율  =0.9   </t>
  </si>
  <si>
    <t>E   '작업효율' =0.9</t>
  </si>
  <si>
    <t xml:space="preserve">CMS  적재기계 1회 싸이클시간(SEC)  =20   </t>
  </si>
  <si>
    <t>Cms '적재기계 1회 싸이클시간(SEC)' =20</t>
  </si>
  <si>
    <t xml:space="preserve">V1   단지내적재운반속도(KM/HR)  =15   </t>
  </si>
  <si>
    <t>V1  '단지내적재운반속도(KM/HR)' =15</t>
  </si>
  <si>
    <t xml:space="preserve">V2   단지내공차운반속도(KM/HR)  =20   </t>
  </si>
  <si>
    <t>V2  '단지내공차운반속도(KM/HR)' =20</t>
  </si>
  <si>
    <t xml:space="preserve">V3   시내외포장적재운반속도(KM/HR)  =35   </t>
  </si>
  <si>
    <t>V3  '시내외포장적재운반속도(KM/HR)' =35</t>
  </si>
  <si>
    <t xml:space="preserve">V4   시내외포장공차운반속도(KM/HR)  =35   </t>
  </si>
  <si>
    <t>V4  '시내외포장공차운반속도(KM/HR)' =35</t>
  </si>
  <si>
    <t xml:space="preserve">V5   사토장적재운반속도(KM/HR)  =15   </t>
  </si>
  <si>
    <t>V5  '사토장적재운반속도(KM/HR)' =15</t>
  </si>
  <si>
    <t xml:space="preserve">V6   사토장공차운반속도(KM/HR)  =20   </t>
  </si>
  <si>
    <t>V6  '사토장공차운반속도(KM/HR)' =20</t>
  </si>
  <si>
    <t xml:space="preserve">L1   단지내운반거리(KM)  =0.5   </t>
  </si>
  <si>
    <t>L1  '단지내운반거리(KM)' =0.5</t>
  </si>
  <si>
    <t xml:space="preserve">L2   시내외포장(KM)  =9.0   </t>
  </si>
  <si>
    <t>L2  '시내외포장(KM)' =9.0</t>
  </si>
  <si>
    <t xml:space="preserve">L3   사토장비포장(KM)  =0.5   </t>
  </si>
  <si>
    <t>L3  '사토장비포장(KM)' =0.5</t>
  </si>
  <si>
    <t xml:space="preserve">T2   왕복시간(MIN)  =((L1/V1)+(L1/V2)+(L2/V3)+(L2/V4)+(L3/V5)+(L3/V6))*60= 37.8571 </t>
  </si>
  <si>
    <t>t2  '왕복시간(MIN)' =((L1/V1)+(L1/V2)+(L2/V3)+(L2/V4)+(L3/V5)+(L3/V6))*60=?</t>
  </si>
  <si>
    <t xml:space="preserve">T3   적하시간(MIN)양호0.5,보통0.8,불량1.1 =0.8   </t>
  </si>
  <si>
    <t>t3  '적하시간(MIN)양호0.5,보통0.8,불량1.1'=0.8</t>
  </si>
  <si>
    <t xml:space="preserve">T4   적재대기(MIN)양호0.15,보통0.42,불량0.7  =0.42   </t>
  </si>
  <si>
    <t>t4  '적재대기(MIN)양호0.15,보통0.42,불량0.7 '=0.42</t>
  </si>
  <si>
    <t xml:space="preserve">T5   적재합자동덮개설치및해체(MIN)  =0.5   </t>
  </si>
  <si>
    <t>t5  '적재합자동덮개설치및해체(MIN)' =0.5</t>
  </si>
  <si>
    <t xml:space="preserve">T6   세륜시간 (MIN)  =1.5   </t>
  </si>
  <si>
    <t>t6  '세륜시간 (MIN)' =1.5</t>
  </si>
  <si>
    <t xml:space="preserve">k    백호바켓계수  =1.1   </t>
  </si>
  <si>
    <t>k   '백호바켓계수' =1.1</t>
  </si>
  <si>
    <t xml:space="preserve">ES   작업효율(양호0.9,보통0.75,불량0.6) = 0.75   </t>
  </si>
  <si>
    <t>Es  '작업효율(양호0.9,보통0.75,불량0.6)'= 0.75</t>
  </si>
  <si>
    <t xml:space="preserve">N    덤프트럭 소요 백호 적재회수  =Q1/(0.7*K)= 14.32 </t>
  </si>
  <si>
    <t>n   '덤프트럭 소요 백호 적재회수' =q1/(0.7*k)=?</t>
  </si>
  <si>
    <t xml:space="preserve">CM   1회 싸이클 시간(MIN)  =CMS*N/(60*ES)+T2+T3+T4+T5+T6= 47.442 </t>
  </si>
  <si>
    <t>Cm  '1회 싸이클 시간(MIN)' =Cms*n/(60*Es)+t2+t3+t4+t5+t6=?</t>
  </si>
  <si>
    <t xml:space="preserve">Q    시간당 작업량(M3/HR)  =60*Q1*F*E/CM= 10.043 </t>
  </si>
  <si>
    <t>Q   '시간당 작업량(M3/HR)' =60*q1*f*E/Cm=?</t>
  </si>
  <si>
    <t xml:space="preserve"> 재료비:  30519 / 10.043 = 3038.8 </t>
  </si>
  <si>
    <t>'재료비:' ~00000602015000000.M~ / {Q} =?MA+</t>
  </si>
  <si>
    <t xml:space="preserve"> 노무비:  57077 / 10.043 = 5683.2 </t>
  </si>
  <si>
    <t>'노무비:' ~00000602015000000.L~ / {Q} =?LA+</t>
  </si>
  <si>
    <t xml:space="preserve"> 경  비:  20276 / 10.043 = 2018.9 </t>
  </si>
  <si>
    <t>'경  비:' ~00000602015000000.E~ / {Q} =?EQ+</t>
  </si>
  <si>
    <t xml:space="preserve">  소계    </t>
  </si>
  <si>
    <t>&gt;'소계'</t>
  </si>
  <si>
    <t xml:space="preserve"> 2.자동덮개시설,덤프15톤용 M3 </t>
  </si>
  <si>
    <t>'2.자동덮개시설,덤프15톤용 M3'</t>
  </si>
  <si>
    <t xml:space="preserve"> 재료비:  0 / 10.043 = 0 </t>
  </si>
  <si>
    <t>'재료비:' ~00000610015000000.M~ / {Q} =?MA+</t>
  </si>
  <si>
    <t xml:space="preserve"> 노무비:  0 / 10.043 = 0 </t>
  </si>
  <si>
    <t>'노무비:' ~00000610015000000.L~ / {Q} =?LA+</t>
  </si>
  <si>
    <t xml:space="preserve"> 경  비:  430 / 10.043 = 42.8 </t>
  </si>
  <si>
    <t>'경  비:' ~00000610015000000.E~ / {Q} =?EQ+</t>
  </si>
  <si>
    <t>토목 1-8-7</t>
  </si>
  <si>
    <t xml:space="preserve">주차블록 설치  길이 750mm∼1000mm  개소  ( 산근 5 ) </t>
  </si>
  <si>
    <t xml:space="preserve"> 주차블록 설치(길이 750MM∼1000MM) EA  </t>
  </si>
  <si>
    <t xml:space="preserve">'주차블록 설치(길이 750mm∼1000mm) EA' </t>
  </si>
  <si>
    <t xml:space="preserve">Q1 1일시공량(EA/일)  =90   </t>
  </si>
  <si>
    <t>q1'1일시공량(EA/일)' =90</t>
  </si>
  <si>
    <t xml:space="preserve">Q  시간당 작업량(EA/HR)  =Q1/8/1.0= 11.25 </t>
  </si>
  <si>
    <t>Q '시간당 작업량(EA/HR)' =q1/8/1.0=?</t>
  </si>
  <si>
    <t xml:space="preserve"> ◈배치인원 </t>
  </si>
  <si>
    <t>'◈배치인원'</t>
  </si>
  <si>
    <t xml:space="preserve"> 1.인력 </t>
  </si>
  <si>
    <t>'1.인력'</t>
  </si>
  <si>
    <t xml:space="preserve"> []=0, [2]=0    </t>
  </si>
  <si>
    <t xml:space="preserve"> [1]=0, [2]=0 </t>
  </si>
  <si>
    <t xml:space="preserve"> 특별인부2.0인/8HR*작업시간 </t>
  </si>
  <si>
    <t>'특별인부2.0인/8HR*작업시간'</t>
  </si>
  <si>
    <t xml:space="preserve"> 노무비: 221506*2.0/8/Q = 4922.3 </t>
  </si>
  <si>
    <t>'노무비:'~L001010101000003.L~*2.0/8/Q =?LA+:LA1</t>
  </si>
  <si>
    <t xml:space="preserve"> 보통인부1.0인/8HR*작업시간 </t>
  </si>
  <si>
    <t>'보통인부1.0인/8HR*작업시간'</t>
  </si>
  <si>
    <t xml:space="preserve"> 노무비: 169804*1.0/8/Q = 1886.7 </t>
  </si>
  <si>
    <t>'노무비:'~L001010101000002.L~*1.0/8/Q =?LA+:LA2</t>
  </si>
  <si>
    <t xml:space="preserve"> 2.공구손료(인력품의 5%): (4922.3+1886.7)*0.05 = 340.4 </t>
  </si>
  <si>
    <t>'2.공구손료(인력품의 5%):'({LA1}+{LA2})*0.05 =?EQ+</t>
  </si>
  <si>
    <t>유지관리 토목 2-1-13</t>
  </si>
  <si>
    <t xml:space="preserve">차선도색 제거    M2  ( 산근 6 ) </t>
  </si>
  <si>
    <t xml:space="preserve"> 차선도색 제거  M2 </t>
  </si>
  <si>
    <t>'차선도색 제거  M2'</t>
  </si>
  <si>
    <t xml:space="preserve">Q1 1일시공량(M2/일)  =35   </t>
  </si>
  <si>
    <t>q1'1일시공량(M2/일)' =35</t>
  </si>
  <si>
    <t xml:space="preserve">Q  시간당 작업량(M2/HR)  =Q1/8/1= 4.375 </t>
  </si>
  <si>
    <t>Q '시간당 작업량(M2/HR)' =q1/8/1=?</t>
  </si>
  <si>
    <t xml:space="preserve"> 1.인력  </t>
  </si>
  <si>
    <t xml:space="preserve">'1.인력' </t>
  </si>
  <si>
    <t xml:space="preserve"> 특별인부 1인/8HR*작업시간 </t>
  </si>
  <si>
    <t>'특별인부 1인/8HR*작업시간'</t>
  </si>
  <si>
    <t xml:space="preserve"> 노무비: 221506*1/8/4.375 = 6328.7 </t>
  </si>
  <si>
    <t>'노무비:'~L001010101000003.L~*1/8/{Q} =?LA+</t>
  </si>
  <si>
    <t xml:space="preserve"> 보통인부 2인/8HR*작업시간 </t>
  </si>
  <si>
    <t>'보통인부 2인/8HR*작업시간'</t>
  </si>
  <si>
    <t xml:space="preserve"> 노무비: 169804*2/8/4.375 = 9703 </t>
  </si>
  <si>
    <t>'노무비:'~L001010101000002.L~*2/8/{Q} =?LA+</t>
  </si>
  <si>
    <t xml:space="preserve">   소  계     </t>
  </si>
  <si>
    <t xml:space="preserve"> &gt;'소  계' </t>
  </si>
  <si>
    <t xml:space="preserve"> ◈사용기계  </t>
  </si>
  <si>
    <t>'◈사용기계 '</t>
  </si>
  <si>
    <t xml:space="preserve"> 2.차선 제거기(6.71KW) </t>
  </si>
  <si>
    <t>'2.차선 제거기(6.71kw)'</t>
  </si>
  <si>
    <t xml:space="preserve"> 재료비:  10038 / 4.375 = 2294.4 </t>
  </si>
  <si>
    <t>'재료비:' ~00007360009000000.M~ / {Q} =?MA+</t>
  </si>
  <si>
    <t xml:space="preserve"> 노무비:  35608 / 4.375 = 8138.9 </t>
  </si>
  <si>
    <t>'노무비:' ~00007360009000000.L~ / {Q} =?LA+</t>
  </si>
  <si>
    <t xml:space="preserve"> 경  비:  3679 / 4.375 = 840.9 </t>
  </si>
  <si>
    <t>'경  비:' ~00007360009000000.E~ / {Q} =?EQ+</t>
  </si>
  <si>
    <t xml:space="preserve"> 3.트럭(덤프트럭 준용) (2.5TON) </t>
  </si>
  <si>
    <t>'3.트럭(덤프트럭 준용) (2.5ton)'</t>
  </si>
  <si>
    <t xml:space="preserve"> 재료비:  5566 / 4.375 = 1272.2 </t>
  </si>
  <si>
    <t>'재료비:' ~00000602002500000.M~ / {Q} =?MA+</t>
  </si>
  <si>
    <t xml:space="preserve"> 노무비:  49479 / 4.375 = 11309.4 </t>
  </si>
  <si>
    <t>'노무비:' ~00000602002500000.L~ / {Q} =?LA+</t>
  </si>
  <si>
    <t xml:space="preserve"> 경  비:  6400 / 4.375 = 1462.8 </t>
  </si>
  <si>
    <t>'경  비:' ~00000602002500000.E~ / {Q} =?EQ+</t>
  </si>
  <si>
    <t>토목 1-8-9.4</t>
  </si>
  <si>
    <t xml:space="preserve">차선도색/융착식 도료 수동식/신설공사  문자,기호 (재료비 별도)  M2  ( 산근 7 ) </t>
  </si>
  <si>
    <t xml:space="preserve"> 차선도색 - 문자,기호 M2  </t>
  </si>
  <si>
    <t xml:space="preserve">'차선도색 - 문자,기호 M2' </t>
  </si>
  <si>
    <t xml:space="preserve"> (융착식 도료 수동식(핸드가이드식 라인마커))   </t>
  </si>
  <si>
    <t xml:space="preserve">'(융착식 도료 수동식(핸드가이드식 라인마커)) ' </t>
  </si>
  <si>
    <t xml:space="preserve">Q1 1일시공량(M2/일)  =126   </t>
  </si>
  <si>
    <t>q1'1일시공량(M2/일)' =126</t>
  </si>
  <si>
    <t xml:space="preserve">Q  시간당 작업량(M2/HR)  =Q1/8/1.0= 15.75 </t>
  </si>
  <si>
    <t xml:space="preserve">Q '시간당 작업량(M2/HR)' =q1/8/1.0=? </t>
  </si>
  <si>
    <t xml:space="preserve"> 특별인부 2인/8HR*작업시간 </t>
  </si>
  <si>
    <t>'특별인부 2인/8HR*작업시간'</t>
  </si>
  <si>
    <t xml:space="preserve"> 노무비:  221506*2/8/15.75 = 3515.9 </t>
  </si>
  <si>
    <t>'노무비:' ~L001010101000003.L~*2/8/{Q} =?LA+:LA1</t>
  </si>
  <si>
    <t xml:space="preserve"> 노무비:  169804*2/8/15.75 = 2695.3 </t>
  </si>
  <si>
    <t>'노무비:' ~L001010101000002.L~*2/8/{Q} =?LA+:LA2</t>
  </si>
  <si>
    <t xml:space="preserve"> 2.트럭(덤프트럭 준용) 4.5톤 </t>
  </si>
  <si>
    <t>'2.트럭(덤프트럭 준용) 4.5톤'</t>
  </si>
  <si>
    <t xml:space="preserve"> 재료비:  9597 / 15.75= 609.3 </t>
  </si>
  <si>
    <t>'재료비:' ~00000602004500000.M~ / {Q}=?MA+</t>
  </si>
  <si>
    <t xml:space="preserve"> 노무비:  49479 / 15.75= 3141.5 </t>
  </si>
  <si>
    <t>'노무비:' ~00000602004500000.L~ / {Q}=?LA+</t>
  </si>
  <si>
    <t xml:space="preserve"> 경  비:  7472 / 15.75= 474.4 </t>
  </si>
  <si>
    <t>'경  비:' ~00000602004500000.E~ / {Q}=?EQ+</t>
  </si>
  <si>
    <t xml:space="preserve"> 3.트럭(덤프트럭 준용) 2.5톤</t>
  </si>
  <si>
    <t>'3.트럭(덤프트럭 준용) 2.5톤</t>
  </si>
  <si>
    <t xml:space="preserve"> 재료비:  5566 / 15.75 = 353.3 </t>
  </si>
  <si>
    <t xml:space="preserve"> 노무비:  49479 / 15.75 = 3141.5 </t>
  </si>
  <si>
    <t xml:space="preserve"> 경  비:  6400 / 15.75 = 406.3 </t>
  </si>
  <si>
    <t xml:space="preserve"> 4.공구손료(인력품의 10%): (3515.9+2695.3)*0.1= 621.1 </t>
  </si>
  <si>
    <t xml:space="preserve">'4.공구손료(인력품의 10%):'({LA1}+{LA2})*0.1=?EQ+ </t>
  </si>
  <si>
    <t xml:space="preserve">차선도색/융착식 도료 수동식/신설공사  실선 (재료비 별도)  M2  ( 산근 8 ) </t>
  </si>
  <si>
    <t xml:space="preserve"> 차선도색 - 실선 M2  </t>
  </si>
  <si>
    <t xml:space="preserve">'차선도색 - 실선 M2' </t>
  </si>
  <si>
    <t xml:space="preserve"> (융착식 도료 수동식(핸드가이드식 라인마커))                                                               </t>
  </si>
  <si>
    <t xml:space="preserve">'(융착식 도료 수동식(핸드가이드식 라인마커)) '                                                             </t>
  </si>
  <si>
    <t xml:space="preserve">Q1 1일시공량(M2/일)  =700   </t>
  </si>
  <si>
    <t>q1'1일시공량(M2/일)' =700</t>
  </si>
  <si>
    <t xml:space="preserve">Q  시간당 작업량(M2/HR)  =Q1/8/1.0= 87.5 </t>
  </si>
  <si>
    <t xml:space="preserve"> 노무비:  221506*2/8/87.5 = 632.8 </t>
  </si>
  <si>
    <t xml:space="preserve"> 노무비:  169804*2/8/87.5 = 485.1 </t>
  </si>
  <si>
    <t xml:space="preserve"> 재료비:  9597 / 87.5= 109.6 </t>
  </si>
  <si>
    <t xml:space="preserve"> 노무비:  49479 / 87.5= 565.4 </t>
  </si>
  <si>
    <t xml:space="preserve"> 경  비:  7472 / 87.5= 85.3 </t>
  </si>
  <si>
    <t xml:space="preserve"> 재료비:  5566 / 87.5 = 63.6 </t>
  </si>
  <si>
    <t xml:space="preserve"> 노무비:  49479 / 87.5 = 565.4 </t>
  </si>
  <si>
    <t xml:space="preserve"> 경  비:  6400 / 87.5 = 73.1 </t>
  </si>
  <si>
    <t xml:space="preserve"> 4.공구손료(인력품의 10%): (632.8+485.1)*0.1= 111.7 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</si>
  <si>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</si>
  <si>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</si>
  <si>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</si>
  <si>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</si>
  <si>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</si>
  <si>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</si>
  <si>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</si>
  <si>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</si>
  <si>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</si>
  <si>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</si>
  <si>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</si>
  <si>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</si>
  <si>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</si>
  <si>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</si>
  <si>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</si>
  <si>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</si>
  <si>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</si>
  <si>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</si>
  <si>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</si>
  <si>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</si>
  <si>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</si>
  <si>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</si>
  <si>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</si>
  <si>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</si>
  <si>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</si>
  <si>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</si>
  <si>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자재 16</t>
  </si>
  <si>
    <t>자재 17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</si>
  <si>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</si>
  <si>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</si>
  <si>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</si>
  <si>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</si>
  <si>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</si>
  <si>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</si>
  <si>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</si>
  <si>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</si>
  <si>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</si>
  <si>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자재 27</t>
  </si>
  <si>
    <t>자재 28</t>
  </si>
  <si>
    <t>자재 29</t>
  </si>
  <si>
    <t>자재 30</t>
  </si>
  <si>
    <t>자재 31</t>
  </si>
  <si>
    <t>자재 32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</si>
  <si>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</si>
  <si>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</si>
  <si>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</si>
  <si>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</si>
  <si>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</si>
  <si>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</si>
  <si>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</si>
  <si>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</si>
  <si>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</si>
  <si>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자재 42</t>
  </si>
  <si>
    <t>자재 43</t>
  </si>
  <si>
    <t>자재 44</t>
  </si>
  <si>
    <t>자재 45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</si>
  <si>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</si>
  <si>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</si>
  <si>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</si>
  <si>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</si>
  <si>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</si>
  <si>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</si>
  <si>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</si>
  <si>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</si>
  <si>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자재 54</t>
  </si>
  <si>
    <t>자재 55</t>
  </si>
  <si>
    <t>자재 56</t>
  </si>
  <si>
    <t>자재 57</t>
  </si>
  <si>
    <t>자재 58</t>
  </si>
  <si>
    <t>자재 59</t>
  </si>
  <si>
    <t>자재 60</t>
  </si>
  <si>
    <t>자재 61</t>
  </si>
  <si>
    <t>자재 62</t>
  </si>
  <si>
    <t>자재 63</t>
  </si>
  <si>
    <t>자재 64</t>
  </si>
  <si>
    <t>자재 65</t>
  </si>
  <si>
    <t>자재 66</t>
  </si>
  <si>
    <t>자재 67</t>
  </si>
  <si>
    <t>자재 68</t>
  </si>
  <si>
    <t>자재 69</t>
  </si>
  <si>
    <t>자재 70</t>
  </si>
  <si>
    <t>자재 71</t>
  </si>
  <si>
    <t>자재 72</t>
  </si>
  <si>
    <t>자재 73</t>
  </si>
  <si>
    <t>자재 74</t>
  </si>
  <si>
    <t>자재 75</t>
  </si>
  <si>
    <t>자재 76</t>
  </si>
  <si>
    <t>자재 77</t>
  </si>
  <si>
    <t>자재 78</t>
  </si>
  <si>
    <t>자재 79</t>
  </si>
  <si>
    <t>자재 80</t>
  </si>
  <si>
    <t>자재 81</t>
  </si>
  <si>
    <t>자재 82</t>
  </si>
  <si>
    <t>자재 83</t>
  </si>
  <si>
    <t>자재 84</t>
  </si>
  <si>
    <t>자재 85</t>
  </si>
  <si>
    <t>자재 86</t>
  </si>
  <si>
    <t>자재 87</t>
  </si>
  <si>
    <t>자재 88</t>
  </si>
  <si>
    <t>자재 89</t>
  </si>
  <si>
    <t>자재 90</t>
  </si>
  <si>
    <t>자재 91</t>
  </si>
  <si>
    <t>자재 92</t>
  </si>
  <si>
    <t>자재 93</t>
  </si>
  <si>
    <t>자재 94</t>
  </si>
  <si>
    <t>자재 95</t>
  </si>
  <si>
    <t>자재 96</t>
  </si>
  <si>
    <t>자재 97</t>
  </si>
  <si>
    <t>자재 98</t>
  </si>
  <si>
    <t>자재 99</t>
  </si>
  <si>
    <t>자재 100</t>
  </si>
  <si>
    <t>자재 101</t>
  </si>
  <si>
    <t>자재 102</t>
  </si>
  <si>
    <t>자재 103</t>
  </si>
  <si>
    <t>자재 104</t>
  </si>
  <si>
    <t>자재 105</t>
  </si>
  <si>
    <t>자재 106</t>
  </si>
  <si>
    <t>자재 107</t>
  </si>
  <si>
    <t>자재 108</t>
  </si>
  <si>
    <t>자재 109</t>
  </si>
  <si>
    <t>자재 110</t>
  </si>
  <si>
    <t>자재 111</t>
  </si>
  <si>
    <t>자재 112</t>
  </si>
  <si>
    <t>자재 113</t>
  </si>
  <si>
    <t>자재 114</t>
  </si>
  <si>
    <t>자재 115</t>
  </si>
  <si>
    <t>자재 116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</si>
  <si>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</si>
  <si>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</si>
  <si>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</si>
  <si>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</si>
  <si>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</si>
  <si>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</si>
  <si>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</si>
  <si>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</si>
  <si>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</si>
  <si>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</si>
  <si>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</si>
  <si>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</si>
  <si>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</si>
  <si>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</si>
  <si>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</si>
  <si>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</si>
  <si>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</si>
  <si>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</si>
  <si>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</si>
  <si>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노임 19</t>
  </si>
  <si>
    <t>노임 20</t>
  </si>
  <si>
    <t>노임 21</t>
  </si>
  <si>
    <t>노임 22</t>
  </si>
  <si>
    <t>노임 23</t>
  </si>
  <si>
    <t>노임 24</t>
  </si>
  <si>
    <t>노임 25</t>
  </si>
  <si>
    <t>노임 26</t>
  </si>
  <si>
    <t>노임 27</t>
  </si>
  <si>
    <t>자재 117</t>
  </si>
  <si>
    <t>자재 118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</si>
  <si>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</si>
  <si>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</si>
  <si>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</si>
  <si>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</si>
  <si>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</si>
  <si>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</si>
  <si>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</si>
  <si>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</si>
  <si>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</si>
  <si>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</si>
  <si>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</si>
  <si>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</si>
  <si>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</si>
  <si>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</si>
  <si>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</si>
  <si>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</si>
  <si>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</si>
  <si>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</si>
  <si>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</si>
  <si>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</si>
  <si>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</si>
  <si>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</si>
  <si>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</si>
  <si>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</si>
  <si>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</si>
  <si>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</si>
  <si>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</si>
  <si>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</si>
  <si>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</si>
  <si>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</si>
  <si>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</si>
  <si>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</si>
  <si>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</si>
  <si>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</si>
  <si>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</si>
  <si>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</si>
  <si>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</si>
  <si>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</si>
  <si>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</si>
  <si>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공  사  원  가  계  산  서</t>
    <phoneticPr fontId="1" type="noConversion"/>
  </si>
  <si>
    <t>공사기간:6개월이하</t>
    <phoneticPr fontId="1" type="noConversion"/>
  </si>
  <si>
    <t>비                       목</t>
  </si>
  <si>
    <t>건 축 공 사</t>
    <phoneticPr fontId="1" type="noConversion"/>
  </si>
  <si>
    <t>구               성               비</t>
  </si>
  <si>
    <t>비                고</t>
  </si>
  <si>
    <t>재</t>
  </si>
  <si>
    <t>직   접     재   료   비</t>
    <phoneticPr fontId="1" type="noConversion"/>
  </si>
  <si>
    <t>순</t>
    <phoneticPr fontId="19" type="noConversion"/>
  </si>
  <si>
    <t>료</t>
  </si>
  <si>
    <t>간   접     재   료   비</t>
    <phoneticPr fontId="1" type="noConversion"/>
  </si>
  <si>
    <t>비</t>
  </si>
  <si>
    <t>작업설 , 부산물등(△)</t>
    <phoneticPr fontId="1" type="noConversion"/>
  </si>
  <si>
    <t>[ 소                    계]</t>
    <phoneticPr fontId="1" type="noConversion"/>
  </si>
  <si>
    <t>노</t>
  </si>
  <si>
    <t>직   접     노   무   비</t>
    <phoneticPr fontId="1" type="noConversion"/>
  </si>
  <si>
    <t>공</t>
    <phoneticPr fontId="19" type="noConversion"/>
  </si>
  <si>
    <t>무</t>
  </si>
  <si>
    <t>간   접     노   무   비</t>
    <phoneticPr fontId="1" type="noConversion"/>
  </si>
  <si>
    <t xml:space="preserve"> 직접노무비 * </t>
    <phoneticPr fontId="13" type="noConversion"/>
  </si>
  <si>
    <t xml:space="preserve"> [ 소                    계]</t>
    <phoneticPr fontId="1" type="noConversion"/>
  </si>
  <si>
    <t>운          반           비</t>
    <phoneticPr fontId="1" type="noConversion"/>
  </si>
  <si>
    <t>기      계      경      비</t>
    <phoneticPr fontId="1" type="noConversion"/>
  </si>
  <si>
    <t>경</t>
    <phoneticPr fontId="19" type="noConversion"/>
  </si>
  <si>
    <t>산   재   보    험    료</t>
    <phoneticPr fontId="1" type="noConversion"/>
  </si>
  <si>
    <t xml:space="preserve"> 노무비 * </t>
    <phoneticPr fontId="19" type="noConversion"/>
  </si>
  <si>
    <t>사</t>
    <phoneticPr fontId="19" type="noConversion"/>
  </si>
  <si>
    <t>고   용   보    험    료</t>
    <phoneticPr fontId="1" type="noConversion"/>
  </si>
  <si>
    <t>건   강   보    험    료</t>
    <phoneticPr fontId="1" type="noConversion"/>
  </si>
  <si>
    <t>연   금   보    험    료</t>
    <phoneticPr fontId="1" type="noConversion"/>
  </si>
  <si>
    <r>
      <t>노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인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장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기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요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양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보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험</t>
    </r>
    <phoneticPr fontId="1" type="noConversion"/>
  </si>
  <si>
    <t xml:space="preserve"> 건강보험료 * </t>
    <phoneticPr fontId="19" type="noConversion"/>
  </si>
  <si>
    <r>
      <t>퇴</t>
    </r>
    <r>
      <rPr>
        <sz val="11"/>
        <rFont val="돋움"/>
        <family val="3"/>
        <charset val="129"/>
      </rPr>
      <t xml:space="preserve">  </t>
    </r>
    <r>
      <rPr>
        <sz val="11"/>
        <rFont val="돋움"/>
        <family val="3"/>
        <charset val="129"/>
      </rPr>
      <t>직</t>
    </r>
    <r>
      <rPr>
        <sz val="11"/>
        <rFont val="돋움"/>
        <family val="3"/>
        <charset val="129"/>
      </rPr>
      <t xml:space="preserve">  </t>
    </r>
    <r>
      <rPr>
        <sz val="11"/>
        <rFont val="돋움"/>
        <family val="3"/>
        <charset val="129"/>
      </rPr>
      <t>공</t>
    </r>
    <r>
      <rPr>
        <sz val="11"/>
        <rFont val="돋움"/>
        <family val="3"/>
        <charset val="129"/>
      </rPr>
      <t xml:space="preserve">  </t>
    </r>
    <r>
      <rPr>
        <sz val="11"/>
        <rFont val="돋움"/>
        <family val="3"/>
        <charset val="129"/>
      </rPr>
      <t>제</t>
    </r>
    <r>
      <rPr>
        <sz val="11"/>
        <rFont val="돋움"/>
        <family val="3"/>
        <charset val="129"/>
      </rPr>
      <t xml:space="preserve">  </t>
    </r>
    <r>
      <rPr>
        <sz val="11"/>
        <rFont val="돋움"/>
        <family val="3"/>
        <charset val="129"/>
      </rPr>
      <t>부</t>
    </r>
    <r>
      <rPr>
        <sz val="11"/>
        <rFont val="돋움"/>
        <family val="3"/>
        <charset val="129"/>
      </rPr>
      <t>금</t>
    </r>
    <r>
      <rPr>
        <sz val="11"/>
        <rFont val="돋움"/>
        <family val="3"/>
        <charset val="129"/>
      </rPr>
      <t>비</t>
    </r>
    <phoneticPr fontId="1" type="noConversion"/>
  </si>
  <si>
    <t xml:space="preserve"> 1억원 이상 공사</t>
    <phoneticPr fontId="1" type="noConversion"/>
  </si>
  <si>
    <t>원</t>
    <phoneticPr fontId="19" type="noConversion"/>
  </si>
  <si>
    <t>산업 안전 보건관리비</t>
    <phoneticPr fontId="1" type="noConversion"/>
  </si>
  <si>
    <t xml:space="preserve"> (재료비+직노+(관급/1.1))*요율+기초액</t>
    <phoneticPr fontId="13" type="noConversion"/>
  </si>
  <si>
    <t>기초액</t>
    <phoneticPr fontId="1" type="noConversion"/>
  </si>
  <si>
    <t xml:space="preserve"> ((재료비+직노)*요율+기초액)*1.2</t>
    <phoneticPr fontId="13" type="noConversion"/>
  </si>
  <si>
    <t>기      타      경      비</t>
    <phoneticPr fontId="1" type="noConversion"/>
  </si>
  <si>
    <t xml:space="preserve"> (재료비+노무비) * </t>
    <phoneticPr fontId="13" type="noConversion"/>
  </si>
  <si>
    <t>환   경   보    전    비</t>
    <phoneticPr fontId="1" type="noConversion"/>
  </si>
  <si>
    <t xml:space="preserve"> (재료비+직노+기계경비) * </t>
    <phoneticPr fontId="19" type="noConversion"/>
  </si>
  <si>
    <r>
      <t>공사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이행보증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수수료</t>
    </r>
    <phoneticPr fontId="1" type="noConversion"/>
  </si>
  <si>
    <t xml:space="preserve"> 300억원 이상 공사</t>
    <phoneticPr fontId="1" type="noConversion"/>
  </si>
  <si>
    <t>건설기계대여금 지급보증서 발급수수료</t>
    <phoneticPr fontId="1" type="noConversion"/>
  </si>
  <si>
    <t>가</t>
    <phoneticPr fontId="19" type="noConversion"/>
  </si>
  <si>
    <t xml:space="preserve"> 건 설 하 도 급 대 금</t>
    <phoneticPr fontId="1" type="noConversion"/>
  </si>
  <si>
    <t xml:space="preserve">(재료비+직노+기계경비) * </t>
    <phoneticPr fontId="19" type="noConversion"/>
  </si>
  <si>
    <t xml:space="preserve"> 지급보증서발급수수료</t>
    <phoneticPr fontId="1" type="noConversion"/>
  </si>
  <si>
    <t>계</t>
  </si>
  <si>
    <t>일        반        관       리        비</t>
    <phoneticPr fontId="1" type="noConversion"/>
  </si>
  <si>
    <t xml:space="preserve"> 계 * </t>
    <phoneticPr fontId="13" type="noConversion"/>
  </si>
  <si>
    <t>이                                        윤</t>
  </si>
  <si>
    <t xml:space="preserve"> (노무비+경비+일반관리비) * </t>
    <phoneticPr fontId="13" type="noConversion"/>
  </si>
  <si>
    <t>고       재        처        리         비</t>
    <phoneticPr fontId="1" type="noConversion"/>
  </si>
  <si>
    <t>폐     기     물        처     리     비</t>
    <phoneticPr fontId="1" type="noConversion"/>
  </si>
  <si>
    <t>공            급           가           액</t>
  </si>
  <si>
    <t xml:space="preserve"> 천원이하절사</t>
    <phoneticPr fontId="19" type="noConversion"/>
  </si>
  <si>
    <t>부        가       가        치        세</t>
    <phoneticPr fontId="1" type="noConversion"/>
  </si>
  <si>
    <t xml:space="preserve"> 공급가액 * </t>
    <phoneticPr fontId="19" type="noConversion"/>
  </si>
  <si>
    <t>도                  급                   액</t>
  </si>
  <si>
    <t>관     급     자     재  (도   급   자)</t>
    <phoneticPr fontId="1" type="noConversion"/>
  </si>
  <si>
    <t>관     급     자     재  (관   급   자)</t>
    <phoneticPr fontId="1" type="noConversion"/>
  </si>
  <si>
    <t>총           공            사           비</t>
    <phoneticPr fontId="19" type="noConversion"/>
  </si>
  <si>
    <t>직접공사비(건축)</t>
    <phoneticPr fontId="19" type="noConversion"/>
  </si>
  <si>
    <t>관급</t>
    <phoneticPr fontId="1" type="noConversion"/>
  </si>
  <si>
    <t>원가요율</t>
    <phoneticPr fontId="19" type="noConversion"/>
  </si>
  <si>
    <t>[공사명] [ 경기도 박물관 지하1층 유휴공간 리모델링공사 ]  [ 건축,기계설비공사 ]</t>
    <phoneticPr fontId="13" type="noConversion"/>
  </si>
  <si>
    <t>0102  기계설비공사</t>
    <phoneticPr fontId="1" type="noConversion"/>
  </si>
  <si>
    <t>0103  고 재 처 리 비</t>
    <phoneticPr fontId="1" type="noConversion"/>
  </si>
  <si>
    <t>010301  고 재 처 리 비(건축)</t>
    <phoneticPr fontId="1" type="noConversion"/>
  </si>
  <si>
    <t>010302  고 재 처 리 비(기계)</t>
    <phoneticPr fontId="1" type="noConversion"/>
  </si>
  <si>
    <t>[ 소      계 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</si>
</sst>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0.00#"/>
    <numFmt numFmtId="178" formatCode="#,##0.0"/>
    <numFmt numFmtId="179" formatCode="#,##0.0;\-#,##0.0;#"/>
    <numFmt numFmtId="180" formatCode="#,##0;\-#,##0;#"/>
    <numFmt numFmtId="181" formatCode="#,##0.00#;\-#,##0.00#;#"/>
    <numFmt numFmtId="182" formatCode="General\ "/>
    <numFmt numFmtId="183" formatCode="_-* #,##0.0_-;\-* #,##0.0_-;_-* &quot;-&quot;_-;_-@_-"/>
    <numFmt numFmtId="184" formatCode="#,##0\ "/>
    <numFmt numFmtId="185" formatCode="0.0%"/>
    <numFmt numFmtId="186" formatCode="#,##0\ \ \ \ \ \ "/>
    <numFmt numFmtId="187" formatCode="0.000%"/>
    <numFmt numFmtId="188" formatCode="&quot;노무비소계 x 2.8%&quot;"/>
    <numFmt numFmtId="189" formatCode="_-* #,##0.00_-;\-* #,##0.00_-;_-* &quot;-&quot;_-;_-@_-"/>
    <numFmt numFmtId="190" formatCode="_-* #,##0.0000_-;\-* #,##0.0000_-;_-* &quot;-&quot;_-;_-@_-"/>
    <numFmt numFmtId="191" formatCode="_-* #,##0_-;\-* #,##0_-;_-* &quot;-&quot;??_-;_-@_-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u/>
      <sz val="22"/>
      <name val="돋움"/>
      <family val="3"/>
      <charset val="129"/>
    </font>
    <font>
      <sz val="11"/>
      <name val="돋움"/>
      <family val="3"/>
      <charset val="129"/>
    </font>
    <font>
      <b/>
      <u/>
      <sz val="20"/>
      <name val="돋움"/>
      <family val="3"/>
      <charset val="129"/>
    </font>
    <font>
      <sz val="12"/>
      <name val="돋움"/>
      <family val="3"/>
      <charset val="129"/>
    </font>
    <font>
      <sz val="10"/>
      <name val="Times New Roman"/>
      <family val="1"/>
    </font>
    <font>
      <b/>
      <sz val="12"/>
      <name val="돋움"/>
      <family val="3"/>
      <charset val="129"/>
    </font>
    <font>
      <b/>
      <sz val="12"/>
      <color indexed="10"/>
      <name val="돋움"/>
      <family val="3"/>
      <charset val="129"/>
    </font>
    <font>
      <b/>
      <sz val="11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돋움"/>
      <family val="3"/>
      <charset val="129"/>
    </font>
    <font>
      <sz val="11"/>
      <color rgb="FFFF0000"/>
      <name val="돋움"/>
      <family val="3"/>
      <charset val="129"/>
    </font>
    <font>
      <sz val="12"/>
      <color rgb="FFFF0000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HY울릉도M"/>
      <family val="1"/>
      <charset val="129"/>
    </font>
    <font>
      <sz val="11"/>
      <color indexed="10"/>
      <name val="돋움"/>
      <family val="3"/>
      <charset val="129"/>
    </font>
    <font>
      <sz val="11"/>
      <color rgb="FF0070C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0" borderId="0"/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2" xfId="0" quotePrefix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5" xfId="0" quotePrefix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0" fontId="0" fillId="0" borderId="5" xfId="0" quotePrefix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quotePrefix="1" applyBorder="1">
      <alignment vertical="center"/>
    </xf>
    <xf numFmtId="0" fontId="0" fillId="0" borderId="7" xfId="0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quotePrefix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77" fontId="3" fillId="0" borderId="8" xfId="0" applyNumberFormat="1" applyFont="1" applyBorder="1">
      <alignment vertical="center"/>
    </xf>
    <xf numFmtId="177" fontId="3" fillId="0" borderId="10" xfId="0" applyNumberFormat="1" applyFont="1" applyBorder="1" applyAlignment="1">
      <alignment vertical="center" wrapText="1"/>
    </xf>
    <xf numFmtId="178" fontId="3" fillId="0" borderId="5" xfId="0" applyNumberFormat="1" applyFont="1" applyBorder="1" applyAlignment="1">
      <alignment vertical="center" wrapText="1"/>
    </xf>
    <xf numFmtId="178" fontId="3" fillId="0" borderId="8" xfId="0" applyNumberFormat="1" applyFont="1" applyBorder="1">
      <alignment vertical="center"/>
    </xf>
    <xf numFmtId="178" fontId="3" fillId="0" borderId="10" xfId="0" applyNumberFormat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180" fontId="6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79" fontId="6" fillId="0" borderId="1" xfId="0" applyNumberFormat="1" applyFont="1" applyBorder="1" applyAlignment="1">
      <alignment vertical="center" wrapText="1"/>
    </xf>
    <xf numFmtId="180" fontId="6" fillId="0" borderId="1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quotePrefix="1" applyFont="1" applyBorder="1" applyAlignment="1">
      <alignment vertical="center" wrapText="1"/>
    </xf>
    <xf numFmtId="180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81" fontId="0" fillId="0" borderId="5" xfId="0" quotePrefix="1" applyNumberFormat="1" applyBorder="1" applyAlignment="1">
      <alignment vertical="center" wrapText="1"/>
    </xf>
    <xf numFmtId="181" fontId="3" fillId="0" borderId="5" xfId="0" applyNumberFormat="1" applyFont="1" applyBorder="1" applyAlignment="1">
      <alignment vertical="center" wrapText="1"/>
    </xf>
    <xf numFmtId="181" fontId="0" fillId="0" borderId="0" xfId="0" applyNumberFormat="1">
      <alignment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76" fontId="4" fillId="3" borderId="5" xfId="0" applyNumberFormat="1" applyFont="1" applyFill="1" applyBorder="1" applyAlignment="1">
      <alignment vertical="center" wrapText="1"/>
    </xf>
    <xf numFmtId="0" fontId="4" fillId="5" borderId="5" xfId="0" quotePrefix="1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76" fontId="4" fillId="5" borderId="5" xfId="0" applyNumberFormat="1" applyFont="1" applyFill="1" applyBorder="1" applyAlignment="1">
      <alignment vertical="center" wrapText="1"/>
    </xf>
    <xf numFmtId="182" fontId="9" fillId="0" borderId="0" xfId="2" applyNumberFormat="1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41" fontId="12" fillId="0" borderId="0" xfId="2" applyFont="1" applyBorder="1" applyAlignment="1">
      <alignment vertical="center"/>
    </xf>
    <xf numFmtId="41" fontId="12" fillId="0" borderId="0" xfId="4" applyFont="1" applyBorder="1" applyAlignment="1">
      <alignment vertical="center"/>
    </xf>
    <xf numFmtId="10" fontId="12" fillId="0" borderId="0" xfId="5" applyNumberFormat="1" applyFont="1" applyBorder="1" applyAlignment="1">
      <alignment vertical="center"/>
    </xf>
    <xf numFmtId="183" fontId="12" fillId="0" borderId="0" xfId="4" applyNumberFormat="1" applyFont="1" applyAlignment="1">
      <alignment vertical="center"/>
    </xf>
    <xf numFmtId="0" fontId="12" fillId="0" borderId="13" xfId="3" quotePrefix="1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184" fontId="14" fillId="0" borderId="13" xfId="3" applyNumberFormat="1" applyFont="1" applyBorder="1" applyAlignment="1">
      <alignment horizontal="right" vertical="center"/>
    </xf>
    <xf numFmtId="0" fontId="12" fillId="0" borderId="13" xfId="3" applyFont="1" applyBorder="1" applyAlignment="1">
      <alignment horizontal="center" vertical="center"/>
    </xf>
    <xf numFmtId="185" fontId="12" fillId="0" borderId="13" xfId="5" applyNumberFormat="1" applyFont="1" applyBorder="1" applyAlignment="1">
      <alignment horizontal="center" vertical="center"/>
    </xf>
    <xf numFmtId="0" fontId="12" fillId="0" borderId="13" xfId="3" applyFont="1" applyBorder="1" applyAlignment="1">
      <alignment horizontal="right" vertical="center"/>
    </xf>
    <xf numFmtId="41" fontId="15" fillId="0" borderId="0" xfId="2" applyFont="1" applyBorder="1" applyAlignment="1">
      <alignment vertical="center"/>
    </xf>
    <xf numFmtId="41" fontId="12" fillId="0" borderId="0" xfId="4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3" borderId="14" xfId="3" applyFont="1" applyFill="1" applyBorder="1" applyAlignment="1">
      <alignment horizontal="centerContinuous" vertical="center"/>
    </xf>
    <xf numFmtId="0" fontId="10" fillId="3" borderId="15" xfId="3" applyFill="1" applyBorder="1" applyAlignment="1">
      <alignment horizontal="centerContinuous" vertical="center"/>
    </xf>
    <xf numFmtId="182" fontId="16" fillId="3" borderId="16" xfId="3" applyNumberFormat="1" applyFont="1" applyFill="1" applyBorder="1" applyAlignment="1">
      <alignment horizontal="centerContinuous" vertical="center"/>
    </xf>
    <xf numFmtId="184" fontId="16" fillId="3" borderId="17" xfId="2" applyNumberFormat="1" applyFont="1" applyFill="1" applyBorder="1" applyAlignment="1">
      <alignment horizontal="center" vertical="center"/>
    </xf>
    <xf numFmtId="0" fontId="16" fillId="3" borderId="17" xfId="3" applyFont="1" applyFill="1" applyBorder="1" applyAlignment="1">
      <alignment horizontal="center" vertical="center"/>
    </xf>
    <xf numFmtId="41" fontId="17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3" fontId="14" fillId="0" borderId="0" xfId="4" applyNumberFormat="1" applyFont="1" applyAlignment="1">
      <alignment horizontal="center" vertical="center"/>
    </xf>
    <xf numFmtId="0" fontId="10" fillId="0" borderId="18" xfId="3" applyBorder="1" applyAlignment="1">
      <alignment horizontal="center" vertical="center"/>
    </xf>
    <xf numFmtId="0" fontId="10" fillId="0" borderId="6" xfId="3" applyBorder="1" applyAlignment="1">
      <alignment horizontal="center" vertical="center"/>
    </xf>
    <xf numFmtId="0" fontId="10" fillId="0" borderId="19" xfId="3" applyBorder="1" applyAlignment="1">
      <alignment horizontal="distributed" vertical="center"/>
    </xf>
    <xf numFmtId="184" fontId="18" fillId="0" borderId="1" xfId="2" applyNumberFormat="1" applyFont="1" applyBorder="1" applyAlignment="1">
      <alignment horizontal="right" vertical="center"/>
    </xf>
    <xf numFmtId="0" fontId="10" fillId="0" borderId="20" xfId="3" applyBorder="1" applyAlignment="1">
      <alignment horizontal="right" vertical="center"/>
    </xf>
    <xf numFmtId="185" fontId="10" fillId="0" borderId="19" xfId="5" applyNumberFormat="1" applyFont="1" applyBorder="1" applyAlignment="1">
      <alignment horizontal="center" vertical="center"/>
    </xf>
    <xf numFmtId="0" fontId="10" fillId="0" borderId="1" xfId="3" applyBorder="1" applyAlignment="1">
      <alignment vertical="center"/>
    </xf>
    <xf numFmtId="41" fontId="12" fillId="0" borderId="0" xfId="2" applyFont="1" applyBorder="1" applyAlignment="1">
      <alignment horizontal="center" vertical="center"/>
    </xf>
    <xf numFmtId="186" fontId="10" fillId="0" borderId="0" xfId="2" applyNumberFormat="1" applyFont="1" applyBorder="1" applyAlignment="1">
      <alignment horizontal="right" vertical="center"/>
    </xf>
    <xf numFmtId="0" fontId="10" fillId="0" borderId="1" xfId="3" applyBorder="1" applyAlignment="1">
      <alignment horizontal="center" vertical="center"/>
    </xf>
    <xf numFmtId="184" fontId="16" fillId="0" borderId="1" xfId="2" applyNumberFormat="1" applyFont="1" applyBorder="1" applyAlignment="1">
      <alignment horizontal="right" vertical="center"/>
    </xf>
    <xf numFmtId="0" fontId="10" fillId="0" borderId="18" xfId="3" applyBorder="1" applyAlignment="1">
      <alignment horizontal="right" vertical="center"/>
    </xf>
    <xf numFmtId="0" fontId="10" fillId="0" borderId="12" xfId="3" applyBorder="1" applyAlignment="1">
      <alignment horizontal="distributed" vertical="center"/>
    </xf>
    <xf numFmtId="184" fontId="18" fillId="0" borderId="6" xfId="2" applyNumberFormat="1" applyFont="1" applyBorder="1" applyAlignment="1">
      <alignment horizontal="right" vertical="center"/>
    </xf>
    <xf numFmtId="185" fontId="10" fillId="0" borderId="21" xfId="5" applyNumberFormat="1" applyFont="1" applyBorder="1" applyAlignment="1">
      <alignment horizontal="center" vertical="center"/>
    </xf>
    <xf numFmtId="0" fontId="10" fillId="0" borderId="6" xfId="3" applyBorder="1" applyAlignment="1">
      <alignment vertical="center"/>
    </xf>
    <xf numFmtId="185" fontId="20" fillId="0" borderId="19" xfId="5" applyNumberFormat="1" applyFont="1" applyBorder="1" applyAlignment="1">
      <alignment horizontal="center" vertical="center"/>
    </xf>
    <xf numFmtId="10" fontId="10" fillId="0" borderId="1" xfId="3" applyNumberFormat="1" applyBorder="1" applyAlignment="1">
      <alignment horizontal="left" vertical="center"/>
    </xf>
    <xf numFmtId="183" fontId="21" fillId="0" borderId="0" xfId="4" applyNumberFormat="1" applyFont="1" applyAlignment="1">
      <alignment vertical="center"/>
    </xf>
    <xf numFmtId="0" fontId="10" fillId="0" borderId="12" xfId="3" applyBorder="1" applyAlignment="1">
      <alignment horizontal="center" vertical="center"/>
    </xf>
    <xf numFmtId="184" fontId="16" fillId="0" borderId="12" xfId="2" applyNumberFormat="1" applyFont="1" applyBorder="1" applyAlignment="1">
      <alignment horizontal="right" vertical="center"/>
    </xf>
    <xf numFmtId="0" fontId="10" fillId="0" borderId="22" xfId="3" applyBorder="1" applyAlignment="1">
      <alignment horizontal="right" vertical="center"/>
    </xf>
    <xf numFmtId="185" fontId="10" fillId="0" borderId="23" xfId="5" applyNumberFormat="1" applyFont="1" applyBorder="1" applyAlignment="1">
      <alignment horizontal="center" vertical="center"/>
    </xf>
    <xf numFmtId="0" fontId="10" fillId="0" borderId="12" xfId="3" applyBorder="1" applyAlignment="1">
      <alignment vertical="center"/>
    </xf>
    <xf numFmtId="10" fontId="10" fillId="0" borderId="19" xfId="5" applyNumberFormat="1" applyFont="1" applyBorder="1" applyAlignment="1">
      <alignment horizontal="center" vertical="center"/>
    </xf>
    <xf numFmtId="187" fontId="10" fillId="0" borderId="19" xfId="5" applyNumberFormat="1" applyFont="1" applyBorder="1" applyAlignment="1">
      <alignment horizontal="center" vertical="center"/>
    </xf>
    <xf numFmtId="184" fontId="16" fillId="4" borderId="1" xfId="2" applyNumberFormat="1" applyFont="1" applyFill="1" applyBorder="1" applyAlignment="1">
      <alignment horizontal="right" vertical="center"/>
    </xf>
    <xf numFmtId="0" fontId="10" fillId="4" borderId="18" xfId="3" applyFill="1" applyBorder="1" applyAlignment="1">
      <alignment horizontal="right" vertical="center"/>
    </xf>
    <xf numFmtId="184" fontId="16" fillId="6" borderId="1" xfId="2" applyNumberFormat="1" applyFont="1" applyFill="1" applyBorder="1" applyAlignment="1">
      <alignment horizontal="right" vertical="center"/>
    </xf>
    <xf numFmtId="0" fontId="10" fillId="6" borderId="18" xfId="3" applyFill="1" applyBorder="1" applyAlignment="1">
      <alignment horizontal="right" vertical="center"/>
    </xf>
    <xf numFmtId="3" fontId="10" fillId="0" borderId="1" xfId="1" applyNumberFormat="1" applyFont="1" applyBorder="1" applyAlignment="1">
      <alignment horizontal="center" vertical="center"/>
    </xf>
    <xf numFmtId="185" fontId="10" fillId="0" borderId="1" xfId="3" applyNumberFormat="1" applyBorder="1" applyAlignment="1">
      <alignment horizontal="left" vertical="center"/>
    </xf>
    <xf numFmtId="10" fontId="10" fillId="0" borderId="19" xfId="6" applyNumberFormat="1" applyFont="1" applyBorder="1" applyAlignment="1">
      <alignment horizontal="center" vertical="center"/>
    </xf>
    <xf numFmtId="10" fontId="10" fillId="0" borderId="0" xfId="6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0" xfId="3" applyFont="1" applyAlignment="1">
      <alignment vertical="center"/>
    </xf>
    <xf numFmtId="183" fontId="22" fillId="0" borderId="0" xfId="4" applyNumberFormat="1" applyFont="1" applyAlignment="1">
      <alignment vertical="center"/>
    </xf>
    <xf numFmtId="0" fontId="16" fillId="0" borderId="22" xfId="3" applyFont="1" applyBorder="1" applyAlignment="1">
      <alignment horizontal="center" vertical="center"/>
    </xf>
    <xf numFmtId="10" fontId="14" fillId="0" borderId="0" xfId="5" applyNumberFormat="1" applyFont="1" applyBorder="1" applyAlignment="1">
      <alignment vertical="center"/>
    </xf>
    <xf numFmtId="0" fontId="10" fillId="0" borderId="24" xfId="3" applyBorder="1" applyAlignment="1">
      <alignment horizontal="centerContinuous" vertical="center"/>
    </xf>
    <xf numFmtId="0" fontId="10" fillId="0" borderId="25" xfId="3" applyBorder="1" applyAlignment="1">
      <alignment horizontal="centerContinuous" vertical="center"/>
    </xf>
    <xf numFmtId="0" fontId="10" fillId="0" borderId="26" xfId="3" applyBorder="1" applyAlignment="1">
      <alignment horizontal="centerContinuous" vertical="center"/>
    </xf>
    <xf numFmtId="184" fontId="16" fillId="0" borderId="10" xfId="2" applyNumberFormat="1" applyFont="1" applyBorder="1" applyAlignment="1">
      <alignment horizontal="right" vertical="center"/>
    </xf>
    <xf numFmtId="0" fontId="10" fillId="0" borderId="24" xfId="3" applyBorder="1" applyAlignment="1">
      <alignment horizontal="right" vertical="center"/>
    </xf>
    <xf numFmtId="185" fontId="10" fillId="0" borderId="26" xfId="5" applyNumberFormat="1" applyFont="1" applyBorder="1" applyAlignment="1">
      <alignment horizontal="center" vertical="center"/>
    </xf>
    <xf numFmtId="188" fontId="10" fillId="0" borderId="10" xfId="3" applyNumberFormat="1" applyBorder="1" applyAlignment="1">
      <alignment horizontal="center" vertical="center"/>
    </xf>
    <xf numFmtId="185" fontId="20" fillId="0" borderId="26" xfId="5" applyNumberFormat="1" applyFont="1" applyBorder="1" applyAlignment="1">
      <alignment horizontal="center" vertical="center"/>
    </xf>
    <xf numFmtId="0" fontId="10" fillId="0" borderId="10" xfId="3" applyBorder="1" applyAlignment="1">
      <alignment horizontal="left" vertical="center"/>
    </xf>
    <xf numFmtId="184" fontId="16" fillId="0" borderId="6" xfId="2" applyNumberFormat="1" applyFont="1" applyBorder="1" applyAlignment="1">
      <alignment horizontal="right" vertical="center"/>
    </xf>
    <xf numFmtId="186" fontId="10" fillId="0" borderId="24" xfId="3" applyNumberFormat="1" applyBorder="1" applyAlignment="1">
      <alignment horizontal="right" vertical="center"/>
    </xf>
    <xf numFmtId="9" fontId="10" fillId="0" borderId="26" xfId="5" applyFont="1" applyBorder="1" applyAlignment="1">
      <alignment horizontal="center" vertical="center"/>
    </xf>
    <xf numFmtId="0" fontId="10" fillId="4" borderId="24" xfId="3" applyFill="1" applyBorder="1" applyAlignment="1">
      <alignment horizontal="centerContinuous" vertical="center"/>
    </xf>
    <xf numFmtId="0" fontId="10" fillId="4" borderId="25" xfId="3" applyFill="1" applyBorder="1" applyAlignment="1">
      <alignment horizontal="centerContinuous" vertical="center"/>
    </xf>
    <xf numFmtId="0" fontId="10" fillId="4" borderId="26" xfId="3" applyFill="1" applyBorder="1" applyAlignment="1">
      <alignment horizontal="centerContinuous" vertical="center"/>
    </xf>
    <xf numFmtId="184" fontId="16" fillId="4" borderId="10" xfId="2" applyNumberFormat="1" applyFont="1" applyFill="1" applyBorder="1" applyAlignment="1">
      <alignment horizontal="right" vertical="center"/>
    </xf>
    <xf numFmtId="0" fontId="10" fillId="4" borderId="24" xfId="3" applyFill="1" applyBorder="1" applyAlignment="1">
      <alignment horizontal="right" vertical="center"/>
    </xf>
    <xf numFmtId="185" fontId="10" fillId="4" borderId="26" xfId="5" applyNumberFormat="1" applyFont="1" applyFill="1" applyBorder="1" applyAlignment="1">
      <alignment horizontal="center" vertical="center"/>
    </xf>
    <xf numFmtId="0" fontId="10" fillId="4" borderId="10" xfId="3" applyFill="1" applyBorder="1" applyAlignment="1">
      <alignment horizontal="left" vertical="center"/>
    </xf>
    <xf numFmtId="10" fontId="14" fillId="0" borderId="0" xfId="3" applyNumberFormat="1" applyFont="1" applyAlignment="1">
      <alignment vertical="center"/>
    </xf>
    <xf numFmtId="0" fontId="10" fillId="0" borderId="27" xfId="3" applyBorder="1" applyAlignment="1">
      <alignment horizontal="centerContinuous" vertical="center"/>
    </xf>
    <xf numFmtId="0" fontId="10" fillId="0" borderId="28" xfId="3" applyBorder="1" applyAlignment="1">
      <alignment horizontal="centerContinuous" vertical="center"/>
    </xf>
    <xf numFmtId="0" fontId="16" fillId="0" borderId="29" xfId="3" applyFont="1" applyBorder="1" applyAlignment="1">
      <alignment horizontal="centerContinuous" vertical="center"/>
    </xf>
    <xf numFmtId="184" fontId="16" fillId="0" borderId="30" xfId="2" applyNumberFormat="1" applyFont="1" applyBorder="1" applyAlignment="1">
      <alignment horizontal="right" vertical="center"/>
    </xf>
    <xf numFmtId="0" fontId="10" fillId="0" borderId="27" xfId="3" applyBorder="1" applyAlignment="1">
      <alignment horizontal="right" vertical="center"/>
    </xf>
    <xf numFmtId="185" fontId="10" fillId="0" borderId="29" xfId="5" applyNumberFormat="1" applyFont="1" applyBorder="1" applyAlignment="1">
      <alignment horizontal="center" vertical="center"/>
    </xf>
    <xf numFmtId="185" fontId="10" fillId="0" borderId="30" xfId="5" applyNumberFormat="1" applyFont="1" applyBorder="1" applyAlignment="1">
      <alignment horizontal="center" vertical="center"/>
    </xf>
    <xf numFmtId="0" fontId="10" fillId="0" borderId="0" xfId="3" applyAlignment="1">
      <alignment vertical="center"/>
    </xf>
    <xf numFmtId="184" fontId="16" fillId="0" borderId="0" xfId="3" applyNumberFormat="1" applyFont="1" applyAlignment="1">
      <alignment horizontal="right" vertical="center"/>
    </xf>
    <xf numFmtId="0" fontId="10" fillId="0" borderId="0" xfId="3" applyAlignment="1">
      <alignment horizontal="center" vertical="center"/>
    </xf>
    <xf numFmtId="185" fontId="10" fillId="0" borderId="0" xfId="5" applyNumberFormat="1" applyFont="1" applyAlignment="1">
      <alignment horizontal="center" vertical="center"/>
    </xf>
    <xf numFmtId="10" fontId="10" fillId="0" borderId="0" xfId="5" applyNumberFormat="1" applyFont="1" applyAlignment="1">
      <alignment vertical="center"/>
    </xf>
    <xf numFmtId="183" fontId="10" fillId="0" borderId="0" xfId="4" applyNumberFormat="1" applyFont="1" applyAlignment="1">
      <alignment vertical="center"/>
    </xf>
    <xf numFmtId="0" fontId="10" fillId="0" borderId="0" xfId="3" applyAlignment="1">
      <alignment horizontal="right" vertical="center"/>
    </xf>
    <xf numFmtId="184" fontId="23" fillId="0" borderId="0" xfId="4" applyNumberFormat="1" applyFont="1" applyAlignment="1">
      <alignment horizontal="right" vertical="center"/>
    </xf>
    <xf numFmtId="184" fontId="10" fillId="0" borderId="0" xfId="1" applyNumberFormat="1" applyFont="1" applyAlignment="1">
      <alignment horizontal="right" vertical="center"/>
    </xf>
    <xf numFmtId="41" fontId="10" fillId="0" borderId="0" xfId="2" applyFont="1" applyAlignment="1">
      <alignment vertical="center"/>
    </xf>
    <xf numFmtId="189" fontId="10" fillId="0" borderId="0" xfId="4" applyNumberFormat="1" applyFont="1" applyAlignment="1">
      <alignment vertical="center"/>
    </xf>
    <xf numFmtId="184" fontId="10" fillId="0" borderId="0" xfId="4" applyNumberFormat="1" applyFont="1" applyAlignment="1">
      <alignment horizontal="right" vertical="center"/>
    </xf>
    <xf numFmtId="184" fontId="16" fillId="0" borderId="0" xfId="4" applyNumberFormat="1" applyFont="1" applyAlignment="1">
      <alignment horizontal="right" vertical="center"/>
    </xf>
    <xf numFmtId="3" fontId="10" fillId="0" borderId="0" xfId="4" applyNumberFormat="1" applyFont="1" applyAlignment="1">
      <alignment horizontal="center" vertical="center"/>
    </xf>
    <xf numFmtId="190" fontId="24" fillId="0" borderId="0" xfId="2" applyNumberFormat="1" applyFont="1" applyAlignment="1">
      <alignment vertical="center"/>
    </xf>
    <xf numFmtId="189" fontId="20" fillId="0" borderId="0" xfId="4" quotePrefix="1" applyNumberFormat="1" applyFont="1" applyAlignment="1">
      <alignment vertical="center"/>
    </xf>
    <xf numFmtId="184" fontId="10" fillId="0" borderId="0" xfId="2" applyNumberFormat="1" applyFont="1" applyAlignment="1">
      <alignment horizontal="right" vertical="center"/>
    </xf>
    <xf numFmtId="185" fontId="10" fillId="0" borderId="0" xfId="5" applyNumberFormat="1" applyFont="1" applyAlignment="1">
      <alignment horizontal="right" vertical="center"/>
    </xf>
    <xf numFmtId="43" fontId="10" fillId="0" borderId="0" xfId="3" applyNumberFormat="1" applyAlignment="1">
      <alignment vertical="center"/>
    </xf>
    <xf numFmtId="41" fontId="10" fillId="0" borderId="0" xfId="4" applyFont="1" applyAlignment="1">
      <alignment vertical="center"/>
    </xf>
    <xf numFmtId="184" fontId="10" fillId="0" borderId="0" xfId="5" applyNumberFormat="1" applyFont="1" applyAlignment="1">
      <alignment horizontal="right" vertical="center"/>
    </xf>
    <xf numFmtId="41" fontId="10" fillId="0" borderId="0" xfId="3" applyNumberFormat="1" applyAlignment="1">
      <alignment vertical="center"/>
    </xf>
    <xf numFmtId="184" fontId="18" fillId="0" borderId="0" xfId="3" applyNumberFormat="1" applyFont="1" applyAlignment="1">
      <alignment horizontal="right" vertical="center"/>
    </xf>
    <xf numFmtId="184" fontId="25" fillId="0" borderId="0" xfId="3" applyNumberFormat="1" applyFont="1" applyAlignment="1">
      <alignment horizontal="right" vertical="center"/>
    </xf>
    <xf numFmtId="191" fontId="10" fillId="0" borderId="0" xfId="3" applyNumberFormat="1" applyAlignment="1">
      <alignment vertical="center"/>
    </xf>
    <xf numFmtId="184" fontId="20" fillId="0" borderId="0" xfId="3" applyNumberFormat="1" applyFont="1" applyAlignment="1">
      <alignment horizontal="right" vertical="center"/>
    </xf>
    <xf numFmtId="0" fontId="20" fillId="0" borderId="0" xfId="3" applyFont="1" applyAlignment="1">
      <alignment vertical="center"/>
    </xf>
    <xf numFmtId="184" fontId="16" fillId="0" borderId="0" xfId="2" applyNumberFormat="1" applyFont="1" applyAlignment="1">
      <alignment horizontal="right" vertical="center"/>
    </xf>
    <xf numFmtId="191" fontId="16" fillId="0" borderId="0" xfId="3" applyNumberFormat="1" applyFont="1" applyAlignment="1">
      <alignment vertical="center"/>
    </xf>
    <xf numFmtId="0" fontId="3" fillId="6" borderId="5" xfId="0" quotePrefix="1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176" fontId="3" fillId="6" borderId="5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76" fontId="4" fillId="0" borderId="10" xfId="0" applyNumberFormat="1" applyFont="1" applyBorder="1" applyAlignment="1">
      <alignment vertical="center" wrapText="1"/>
    </xf>
    <xf numFmtId="0" fontId="10" fillId="0" borderId="24" xfId="3" applyBorder="1" applyAlignment="1">
      <alignment horizontal="center" vertical="distributed"/>
    </xf>
    <xf numFmtId="0" fontId="10" fillId="0" borderId="25" xfId="3" applyBorder="1" applyAlignment="1">
      <alignment horizontal="center" vertical="distributed"/>
    </xf>
    <xf numFmtId="0" fontId="10" fillId="0" borderId="26" xfId="3" applyBorder="1" applyAlignment="1">
      <alignment horizontal="center" vertical="distributed"/>
    </xf>
    <xf numFmtId="0" fontId="11" fillId="0" borderId="0" xfId="3" applyFont="1" applyAlignment="1">
      <alignment horizontal="center" vertical="center"/>
    </xf>
    <xf numFmtId="0" fontId="16" fillId="3" borderId="14" xfId="3" applyFont="1" applyFill="1" applyBorder="1" applyAlignment="1">
      <alignment horizontal="center" vertical="center"/>
    </xf>
    <xf numFmtId="0" fontId="16" fillId="3" borderId="16" xfId="3" applyFont="1" applyFill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10" fontId="10" fillId="0" borderId="19" xfId="5" applyNumberFormat="1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184" fontId="16" fillId="0" borderId="1" xfId="2" applyNumberFormat="1" applyFont="1" applyBorder="1" applyAlignment="1">
      <alignment horizontal="right" vertical="center"/>
    </xf>
    <xf numFmtId="0" fontId="22" fillId="0" borderId="18" xfId="3" applyFont="1" applyBorder="1" applyAlignment="1">
      <alignment horizontal="right" vertical="center"/>
    </xf>
    <xf numFmtId="187" fontId="10" fillId="0" borderId="19" xfId="6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0" fillId="0" borderId="0" xfId="0" quotePrefix="1">
      <alignment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</cellXfs>
  <cellStyles count="7">
    <cellStyle name="백분율 2" xfId="5" xr:uid="{3DCC60BC-5245-4A2C-B632-B711FE9C893D}"/>
    <cellStyle name="백분율 4" xfId="6" xr:uid="{21577C81-4FDB-4C9E-9B1F-D7F6D1173DBC}"/>
    <cellStyle name="쉼표 [0]" xfId="1" builtinId="6"/>
    <cellStyle name="쉼표 [0] 2" xfId="4" xr:uid="{E134B733-67C3-4224-AA4D-E25BD9FA3A93}"/>
    <cellStyle name="쉼표 [0] 3" xfId="2" xr:uid="{DF60CEA2-9BBD-41E1-9F33-5D944A471B16}"/>
    <cellStyle name="표준" xfId="0" builtinId="0"/>
    <cellStyle name="표준_GM대우 군산J-300(예비품실)내역서(07.6.28)" xfId="3" xr:uid="{9F26D7B4-CF5E-4FF7-BA75-557E97CBA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0\&#44277;&#50976;\WINDOWS\GI-LI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3;My%20Documents\2012&#45380;&#51089;&#50629;\01&#50900;-&#47560;&#44428;&#44428;&#50669;(&#44053;&#54840;)\2.&#46160;&#50896;%20&#9654;%20&#44053;&#54840;\2.&#47560;&#51204;&#44428;&#50669;%20&#44148;&#52629;&#48177;&#50629;(2012.1.12)\1.&#45236;&#50669;&#49436;\1.&#47560;&#51204;&#44428;&#50669;&#44144;&#51216;&#47732;%20&#44148;&#52629;&#45236;&#50669;&#49436;(12.1.1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t-ing\&#49888;&#44600;&#44277;&#50896;(&#49688;&#51088;&#50896;)\030221&#49900;&#51032;&#51312;&#52824;&#44208;&#44284;&#54801;&#51032;\&#49688;&#51088;&#50896;\&#44396;&#48120;&#45236;&#50669;\&#51204;&#52404;&#48516;(h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t-ing\&#49888;&#44600;&#44277;&#50896;(&#49688;&#51088;&#50896;)\&#44396;&#48120;\&#51204;&#52404;&#48516;(h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4532;&#47196;&#51229;&#53944;\&#49688;&#47049;&#49328;&#52636;&#487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688;&#47785;&#51068;&#5094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B\SEBANG\INCHON\ELEC\DA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2380;&#50864;&#44148;&#50689;\&#49444;&#44228;&#48320;&#44221;1\&#49437;&#50864;&#50644;&#51648;&#45768;&#50612;&#47553;\&#46041;&#45824;&#47928;&#49444;&#44228;&#48320;&#44221;%20&#52572;&#51333;\&#48376;&#44277;&#49324;&#48320;&#44221;\16,%20%20&#51452;&#48169;&#45909;&#53944;&#49888;&#49444;&#44277;&#49324;\down\fireduct\fireduc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0\&#44277;&#50976;\WINDOWS\TEMP\$WC\SIL_MUN\GOD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61;&#51452;\C\WINDOWS\PERSONAL\&#45236;&#50669;&#49436;&#44592;&#48376;&#542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1088;\C\&#44608;&#51008;&#51088;\&#49688;&#46020;&#49324;&#50629;\xls\&#44592;&#53440;\&#51109;&#48708;&#44277;&#493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285;&#50857;\&#52572;&#44221;&#49688;\YOUNGDOC\CIVIL\EXCLE\DAT\&#44288;&#51116;&#4730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YESTER\&#44540;&#44144;&#4943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44608;&#45824;&#49849;\&#48148;&#53461;%20&#54868;&#47732;\&#44396;&#48120;\&#51204;&#52404;&#48516;(h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&#47196;&#52972;%20&#46356;&#49828;&#53356;%20(d)\project\B%20&#49892;&#49884;&#49444;&#44228;\00100&#45824;&#52397;&#45840;\04%20&#45236;&#50669;%20&#48143;%20&#49688;&#47049;&#49328;&#52636;\20041004\2&#45800;&#44228;\&#45236;&#50669;&#49436;&#48143;&#49688;&#47049;&#49328;&#52636;&#49436;\&#45824;&#52397;&#45840;&#51452;&#48320;%20&#52828;&#54872;&#44221;&#51312;&#49457;&#49324;&#50629;%20&#45236;&#50669;&#49436;(20040903%202&#45800;&#44228;(&#52509;&#44292;&#50640;&#49436;%20&#48520;&#47084;&#46300;&#47548;)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0\&#44277;&#50976;\DATA\YOUNGANG\CALSHEET\GO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0\&#44277;&#50976;\WINDOWS\DATA-97\ASAN-971\YONG-RAG\AS-Y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ng\c\My%20Documents\&#51064;&#52380;&#44277;&#54637;\&#49892;&#54665;&#45236;&#5066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285;&#50857;\&#52572;&#44221;&#49688;\YOUNGDOC\CIVIL\EXCLE\DAT\&#44256;&#50577;&#44288;&#511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기리스트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표지 "/>
      <sheetName val="간지"/>
      <sheetName val="공사비총괄표(분류)"/>
      <sheetName val="내역서 갑지(건축)"/>
      <sheetName val="원가계산(관,전체)"/>
      <sheetName val="공종별집계표"/>
      <sheetName val="공종별내역서"/>
      <sheetName val="일위대가목록"/>
      <sheetName val="일위대가"/>
      <sheetName val="중기단가목록"/>
      <sheetName val="중기단가산출서"/>
      <sheetName val="단가대비표"/>
      <sheetName val="공사설정"/>
      <sheetName val="Sheet1"/>
      <sheetName val="약품공급2"/>
      <sheetName val="1호토공"/>
    </sheetNames>
    <sheetDataSet>
      <sheetData sheetId="0" refreshError="1"/>
      <sheetData sheetId="1" refreshError="1"/>
      <sheetData sheetId="2"/>
      <sheetData sheetId="3" refreshError="1"/>
      <sheetData sheetId="4">
        <row r="29">
          <cell r="E29">
            <v>1975080000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데이타"/>
      <sheetName val="수목(가-마)"/>
      <sheetName val="수목(바-주목)"/>
      <sheetName val="수목(중국단풍-)"/>
      <sheetName val="지주목수"/>
      <sheetName val="炷舅?XLS]데이타'!$E$124"/>
      <sheetName val="ls]노임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炷舅?XLS"/>
      <sheetName val="ls"/>
      <sheetName val="토공사"/>
      <sheetName val="AS포장복구 "/>
      <sheetName val="소일위대가코드표"/>
      <sheetName val="간접"/>
      <sheetName val="참고"/>
      <sheetName val="공사개요"/>
      <sheetName val="6호기"/>
      <sheetName val="원가계산"/>
      <sheetName val="품셈집계표"/>
      <sheetName val="자재조사표(참고용)"/>
      <sheetName val="일반부표집계표"/>
      <sheetName val="품셈TABLE"/>
      <sheetName val="수목일위"/>
      <sheetName val="화재 탐지 설비"/>
      <sheetName val=""/>
      <sheetName val="건축2"/>
      <sheetName val="Customer Databas"/>
      <sheetName val="Sheet1"/>
      <sheetName val="수목데이타"/>
      <sheetName val="공종단가"/>
      <sheetName val="2000.11월설계내역"/>
      <sheetName val="기타 정보통신공사"/>
      <sheetName val="표지 (2)"/>
      <sheetName val="수목표준대가"/>
      <sheetName val="단가대비표"/>
      <sheetName val="장비별표(오거보링)(Ø400)(12M)"/>
      <sheetName val="䈘목(중국단풍-)"/>
      <sheetName val="설명"/>
      <sheetName val="노임단가"/>
      <sheetName val="단가조사"/>
      <sheetName val="갑  지"/>
      <sheetName val="기초일위"/>
      <sheetName val="시설일위"/>
      <sheetName val="조명일위"/>
      <sheetName val="직재"/>
      <sheetName val="재집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Total"/>
      <sheetName val="시설물일위"/>
      <sheetName val="가설공사"/>
      <sheetName val="단가결정"/>
      <sheetName val="내역아"/>
      <sheetName val="울타리"/>
      <sheetName val="문학간접"/>
      <sheetName val="2000년1차"/>
      <sheetName val="2000전체분"/>
      <sheetName val="1차증가원가계산"/>
      <sheetName val="접속도로1"/>
      <sheetName val="평가데이터"/>
      <sheetName val="unit 4"/>
      <sheetName val="1"/>
      <sheetName val="2"/>
      <sheetName val="3"/>
      <sheetName val="4"/>
      <sheetName val="5"/>
      <sheetName val="간선계산"/>
      <sheetName val="금액"/>
      <sheetName val="골조시행"/>
      <sheetName val="교사기준면적(초등)"/>
      <sheetName val="데리네이타현황"/>
      <sheetName val="일위대가"/>
      <sheetName val="수량산출서"/>
      <sheetName val="2공구산출내역"/>
      <sheetName val="전익자재"/>
      <sheetName val="원내역"/>
      <sheetName val="가설공사비"/>
      <sheetName val="도로구조공사비"/>
      <sheetName val="도로토공공사비"/>
      <sheetName val="여수토공사비"/>
      <sheetName val="공종별원가계산"/>
      <sheetName val="단가 및 재료비"/>
      <sheetName val="단가산출2"/>
      <sheetName val="내역"/>
      <sheetName val="가감수량"/>
      <sheetName val="맨홀수량산출"/>
      <sheetName val="자재단가조사표-수목"/>
      <sheetName val="준검 내역서"/>
      <sheetName val="EACT10"/>
      <sheetName val="건축-물가변동"/>
      <sheetName val="현장관리비"/>
      <sheetName val="금융비용"/>
      <sheetName val="일위대가(가설)"/>
      <sheetName val="9811"/>
      <sheetName val="노무,재료"/>
      <sheetName val="이름표지정"/>
      <sheetName val="9509"/>
      <sheetName val="Sheet1 (2)"/>
      <sheetName val="49"/>
      <sheetName val="남양내역"/>
      <sheetName val="Sheet4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개인"/>
      <sheetName val="기본단가표"/>
      <sheetName val="별표집계"/>
      <sheetName val="자재단가"/>
      <sheetName val="횡배수관토공수량"/>
      <sheetName val="단가"/>
      <sheetName val="총괄내역서"/>
      <sheetName val="단가산출"/>
      <sheetName val="data"/>
      <sheetName val="직접경비"/>
      <sheetName val="직접인건비"/>
      <sheetName val="노임이"/>
      <sheetName val="A"/>
      <sheetName val="10공구일위"/>
      <sheetName val="시멘트"/>
      <sheetName val="금액내역서"/>
      <sheetName val="견적시담(송포2공구)"/>
      <sheetName val="DANGA"/>
      <sheetName val="총괄내역"/>
      <sheetName val="공종목록표"/>
      <sheetName val="입찰"/>
      <sheetName val="현경"/>
      <sheetName val="전주2本1"/>
      <sheetName val="조명시설"/>
      <sheetName val="1.설계조건"/>
      <sheetName val="토공산출(주차장)"/>
      <sheetName val="현장관리"/>
      <sheetName val="공통가설"/>
      <sheetName val="매입"/>
      <sheetName val="토공산출 (아파트)"/>
      <sheetName val="품셈"/>
      <sheetName val="전체"/>
      <sheetName val="수목단가"/>
      <sheetName val="식재수량표"/>
      <sheetName val="식재일위"/>
      <sheetName val="철콘"/>
      <sheetName val="기계경비적용기준"/>
      <sheetName val="단가산출1"/>
      <sheetName val="년도별시공"/>
      <sheetName val="123"/>
      <sheetName val="간접비"/>
      <sheetName val="비목군분류일위"/>
      <sheetName val="연습"/>
      <sheetName val="Mc1"/>
      <sheetName val="전기혼잡제경비(45)"/>
      <sheetName val="현장"/>
      <sheetName val="전기"/>
      <sheetName val="일위대가-1"/>
      <sheetName val="시설수량표"/>
      <sheetName val="노임(1차)"/>
      <sheetName val="자재 집계표"/>
      <sheetName val="말고개터널조명전압강하"/>
      <sheetName val="산출내역서집계표"/>
      <sheetName val="DC-O-4-S(설명서)"/>
      <sheetName val="물가자료"/>
      <sheetName val="예산명세서"/>
      <sheetName val="설계명세서"/>
      <sheetName val="자료입력"/>
      <sheetName val="BID"/>
      <sheetName val="INPUT"/>
      <sheetName val="5 일위목록"/>
      <sheetName val="7 단가조사"/>
      <sheetName val="6 일위대가"/>
      <sheetName val="정렬"/>
      <sheetName val="E.P.T수량산출서"/>
      <sheetName val="파일의이용"/>
      <sheetName val="일위목록"/>
      <sheetName val="기초자료입력"/>
      <sheetName val="Ⅶ-2.현장경비산출"/>
      <sheetName val="세부내역"/>
      <sheetName val="일위"/>
      <sheetName val="내역(APT)"/>
      <sheetName val="기계설비-물가변동"/>
      <sheetName val="참조"/>
      <sheetName val="평가내역"/>
      <sheetName val="실행간접비용"/>
      <sheetName val="合成単価作成表-BLDG"/>
      <sheetName val="카렌스센터계량기설치공사"/>
      <sheetName val="골조대비내역"/>
      <sheetName val="수량산출"/>
      <sheetName val="삭제금지단가"/>
      <sheetName val="설계서"/>
      <sheetName val="공사기본내용입력"/>
      <sheetName val="공통"/>
      <sheetName val="부대공Ⅱ"/>
      <sheetName val="교육종류"/>
      <sheetName val="ABUT수량-A1"/>
      <sheetName val="조건"/>
      <sheetName val="참조M"/>
      <sheetName val="배수내역"/>
      <sheetName val="DT"/>
      <sheetName val="롤러"/>
      <sheetName val="펌프차타설"/>
      <sheetName val="공내역"/>
      <sheetName val="준공정산"/>
      <sheetName val="수안보-MBR1"/>
      <sheetName val="동해title"/>
      <sheetName val="개소별수량산출"/>
      <sheetName val="토목주소"/>
      <sheetName val="공사비예산서(토목분)"/>
      <sheetName val="경산"/>
      <sheetName val="시설물기초"/>
      <sheetName val="계수시트"/>
      <sheetName val="2.대외공문"/>
      <sheetName val="공사요율산출표"/>
      <sheetName val="부하계산서"/>
      <sheetName val="에너지동"/>
      <sheetName val="중기사용료산출근거"/>
      <sheetName val="공구원가계산"/>
      <sheetName val="총괄표"/>
      <sheetName val="대가표(품셈)"/>
      <sheetName val="공사별 가중치 산출근거(토목)"/>
      <sheetName val="가중치근거(조경)"/>
      <sheetName val="예가표"/>
      <sheetName val="설계내역일위"/>
      <sheetName val="식재"/>
      <sheetName val="시설물"/>
      <sheetName val="식재출력용"/>
      <sheetName val="유지관리"/>
      <sheetName val="가도공"/>
      <sheetName val="상 부"/>
      <sheetName val="현관"/>
      <sheetName val="인원"/>
      <sheetName val="전선 및 전선관"/>
      <sheetName val="금융"/>
      <sheetName val="일위대가목차"/>
      <sheetName val="토공집계"/>
      <sheetName val="산출근거"/>
      <sheetName val="GAS"/>
      <sheetName val="제수"/>
      <sheetName val="공기"/>
      <sheetName val="JUCKEYK"/>
      <sheetName val="관공일위대가"/>
      <sheetName val="기초자료"/>
      <sheetName val="단위단가"/>
      <sheetName val="귀래 설계 공내역서"/>
      <sheetName val="MOTOR"/>
      <sheetName val="지주목시비량산출서"/>
      <sheetName val="내역서01"/>
      <sheetName val="단가표 (2)"/>
      <sheetName val="충주"/>
      <sheetName val="1차 내역서"/>
      <sheetName val="주요항목별"/>
      <sheetName val="토공수량"/>
      <sheetName val="설계내"/>
      <sheetName val="SG"/>
      <sheetName val="기성청구"/>
      <sheetName val="입력자료"/>
      <sheetName val="DB@Acess"/>
      <sheetName val="Civil"/>
      <sheetName val="견적"/>
      <sheetName val="일반부표"/>
      <sheetName val="운동장 (2)"/>
      <sheetName val="중기일위대가"/>
      <sheetName val="약품설비"/>
      <sheetName val="기기리스트"/>
      <sheetName val="일위집계표"/>
      <sheetName val="설계내역"/>
      <sheetName val="간지"/>
      <sheetName val="배수공"/>
      <sheetName val="부대공1(65-77,93-95)"/>
      <sheetName val="부대공2(78-"/>
      <sheetName val="구조물공1(51~56)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자판실행"/>
      <sheetName val="퇴직금(울산천상)"/>
      <sheetName val="부하계산"/>
      <sheetName val="밸브설치"/>
      <sheetName val="설계내역서"/>
      <sheetName val="1호토공"/>
      <sheetName val="약품공급2"/>
      <sheetName val="지급자재"/>
      <sheetName val="심사물량"/>
      <sheetName val="심사계산"/>
      <sheetName val="잡비"/>
      <sheetName val=" 견적서"/>
      <sheetName val="총괄"/>
      <sheetName val="BH"/>
      <sheetName val="11월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견적율"/>
      <sheetName val="자료"/>
      <sheetName val="간선"/>
      <sheetName val="전압"/>
      <sheetName val="조도"/>
      <sheetName val="동력"/>
      <sheetName val="소야공정계획표"/>
      <sheetName val="설계예산서"/>
      <sheetName val="JUCK"/>
      <sheetName val="bearing"/>
      <sheetName val="노무비단가"/>
      <sheetName val="날개벽(좌,우=60도-4개)"/>
      <sheetName val="입찰안"/>
      <sheetName val="정화조방수미장"/>
      <sheetName val="조명율표"/>
      <sheetName val="코드"/>
      <sheetName val="D&amp;P특기사항"/>
      <sheetName val="예산갑지"/>
      <sheetName val="지수"/>
      <sheetName val="대치판정"/>
      <sheetName val="4-10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사급자재"/>
      <sheetName val="총괄표1"/>
      <sheetName val="공정코드"/>
      <sheetName val="참조(2)"/>
      <sheetName val="설계"/>
      <sheetName val="평형별수량표"/>
      <sheetName val="가설개략"/>
      <sheetName val="을지"/>
      <sheetName val="평당"/>
      <sheetName val="매입세"/>
      <sheetName val="창호"/>
      <sheetName val="3연box"/>
      <sheetName val="단 box"/>
      <sheetName val="GAS저장소"/>
      <sheetName val="라인마킹"/>
      <sheetName val="위험물저장소"/>
      <sheetName val="일반창고동"/>
      <sheetName val="평교-내역"/>
      <sheetName val="3.바닥판  "/>
      <sheetName val="을"/>
      <sheetName val="1안"/>
      <sheetName val="공통비총괄표"/>
      <sheetName val="내역서2안"/>
      <sheetName val="공종집계"/>
      <sheetName val="단가비교"/>
      <sheetName val="인건비"/>
      <sheetName val="03하반기내역서"/>
      <sheetName val="04상반기"/>
      <sheetName val="공작물조직표(용배수)"/>
      <sheetName val="날개벽수량표"/>
      <sheetName val="자단"/>
      <sheetName val="인공산출"/>
      <sheetName val="1호인버트수량"/>
      <sheetName val="석축설면"/>
      <sheetName val="법면단"/>
      <sheetName val="설계조건"/>
      <sheetName val="안정계산"/>
      <sheetName val="단면검토"/>
      <sheetName val="EQT-ESTN"/>
      <sheetName val="SCHE"/>
      <sheetName val="WORK"/>
      <sheetName val="퍼스트"/>
      <sheetName val="투찰금액"/>
      <sheetName val="가격비"/>
      <sheetName val="炷舅_XLS_데이타'!$E$124"/>
      <sheetName val="ls_노임"/>
      <sheetName val="炷舅_XLS"/>
      <sheetName val="정부노임단가"/>
      <sheetName val="천방교접속"/>
      <sheetName val="전기공사"/>
      <sheetName val="귀래_설계_공내역서"/>
      <sheetName val="자재_집계표"/>
      <sheetName val="전선_및_전선관"/>
      <sheetName val="목차 "/>
      <sheetName val="계획서"/>
      <sheetName val="연장"/>
      <sheetName val="위치도(점용허가용)"/>
      <sheetName val="신청서"/>
      <sheetName val="시공"/>
      <sheetName val="Sheet6"/>
      <sheetName val="품셈표"/>
      <sheetName val="계산내역(설비)"/>
      <sheetName val="공사발의서"/>
      <sheetName val="S0"/>
      <sheetName val="공사비집계표"/>
      <sheetName val="cable-data"/>
      <sheetName val="기계경비일람"/>
      <sheetName val="노무비"/>
      <sheetName val="신표지1"/>
      <sheetName val="설계예시"/>
      <sheetName val="주관사업"/>
      <sheetName val="시추주상도"/>
      <sheetName val="부안일위"/>
      <sheetName val="위치조서"/>
      <sheetName val="과세내역(세부)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제잡비"/>
      <sheetName val="토집"/>
      <sheetName val="6PILE  (돌출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기초1"/>
      <sheetName val="실행철강하도"/>
      <sheetName val="적용기준"/>
      <sheetName val="9GNG운반"/>
      <sheetName val="재료단가"/>
      <sheetName val="전기일위대가"/>
      <sheetName val="FB25JN"/>
      <sheetName val="사전공사"/>
      <sheetName val="진주방향"/>
      <sheetName val="Sheet13"/>
      <sheetName val="발전기"/>
      <sheetName val="Sheet14"/>
      <sheetName val="담장산출"/>
      <sheetName val="건축내역서"/>
      <sheetName val="설비내역서"/>
      <sheetName val="전기내역서"/>
      <sheetName val="수량집계표"/>
      <sheetName val="공종별수량집계"/>
      <sheetName val="근거(기밀댐퍼)"/>
      <sheetName val="가설"/>
      <sheetName val="구조포설"/>
      <sheetName val="복구"/>
      <sheetName val="부대"/>
      <sheetName val="부호표"/>
      <sheetName val="토공"/>
      <sheetName val="전계가"/>
      <sheetName val="PAINT"/>
      <sheetName val="TEL"/>
      <sheetName val="실행"/>
      <sheetName val="배수판"/>
      <sheetName val="수목데이타 "/>
      <sheetName val="와동25-3(변경)"/>
      <sheetName val="PW3"/>
      <sheetName val="PW4"/>
      <sheetName val="SC1"/>
      <sheetName val="PE"/>
      <sheetName val="PM"/>
      <sheetName val="TR"/>
      <sheetName val="교대시점"/>
      <sheetName val="XL4Poppy"/>
      <sheetName val="1.가설"/>
      <sheetName val="4.목공사"/>
      <sheetName val="덕소내역"/>
      <sheetName val="邅☳"/>
      <sheetName val="수로단위수량"/>
      <sheetName val="동력부하계산"/>
      <sheetName val="가스내역"/>
      <sheetName val="이름정의"/>
      <sheetName val="초기화면"/>
      <sheetName val="기계실 D200"/>
      <sheetName val="단면가정"/>
      <sheetName val="절감계산"/>
      <sheetName val="01"/>
      <sheetName val="설계가"/>
      <sheetName val="건축(을)"/>
      <sheetName val="기성내역"/>
      <sheetName val="토목"/>
      <sheetName val="가스(내역)"/>
      <sheetName val="EJ"/>
      <sheetName val="토공집계표"/>
      <sheetName val="자"/>
      <sheetName val="노"/>
      <sheetName val="EQUIP-H"/>
      <sheetName val="7단가"/>
      <sheetName val="견적서"/>
      <sheetName val="실행(표지,갑,을)"/>
      <sheetName val="현장관리비 "/>
      <sheetName val="당초내역서"/>
      <sheetName val="COVER"/>
      <sheetName val="환율 및 노임"/>
      <sheetName val="속 일위대가"/>
      <sheetName val="자재단가대비표"/>
      <sheetName val="각종단가"/>
      <sheetName val="현장조사"/>
      <sheetName val="요약&amp;결과"/>
      <sheetName val="하수급견적대비"/>
      <sheetName val="공사비산출내역"/>
      <sheetName val="가감수량(2호)"/>
      <sheetName val="맨홀수량산출(2호)"/>
      <sheetName val="부대내역"/>
      <sheetName val="제잡비집계"/>
      <sheetName val="가설건물"/>
      <sheetName val="70%"/>
      <sheetName val="ITEM"/>
      <sheetName val="터널조도"/>
      <sheetName val="말뚝지지력산정"/>
      <sheetName val="설계변경조서"/>
      <sheetName val="ENTRY"/>
      <sheetName val="예정(3)"/>
      <sheetName val="관리,공감"/>
      <sheetName val="22인공"/>
      <sheetName val="성곽내역서"/>
      <sheetName val="자재"/>
      <sheetName val="영창26"/>
      <sheetName val="Front"/>
      <sheetName val="wall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JOIN(2span)"/>
      <sheetName val="바닥판"/>
      <sheetName val="주빔의 설계"/>
      <sheetName val="철근량산정및사용성검토"/>
      <sheetName val="입력DATA"/>
      <sheetName val="계약내역서(을지)"/>
      <sheetName val="가격조사서"/>
      <sheetName val="3.공통공사대비"/>
      <sheetName val="전차선로 물량표"/>
      <sheetName val="한강운반비"/>
      <sheetName val="공통(20-91)"/>
      <sheetName val="설명서"/>
      <sheetName val="예정공정표"/>
      <sheetName val="표지1"/>
      <sheetName val="부하(성남)"/>
      <sheetName val="인제내역"/>
      <sheetName val="단목"/>
      <sheetName val="토목수량"/>
      <sheetName val="현장관리비 산출내역"/>
      <sheetName val="인부신상자료"/>
      <sheetName val="영업.일1"/>
      <sheetName val="-배수구조물⳵토공"/>
      <sheetName val="경상비"/>
      <sheetName val="3.하중산정4.지지력"/>
      <sheetName val="98지급계획"/>
      <sheetName val="연돌일위집계"/>
      <sheetName val="토공실행"/>
      <sheetName val="직노"/>
      <sheetName val="TRE TABLE"/>
      <sheetName val="TB-내역서"/>
      <sheetName val="전등설비"/>
      <sheetName val="대비표"/>
      <sheetName val="3차준공"/>
      <sheetName val="MAIN"/>
      <sheetName val="대공종"/>
      <sheetName val="수량집계"/>
      <sheetName val="A-4"/>
      <sheetName val="설계기준"/>
      <sheetName val="2.2.10.샤시등"/>
      <sheetName val="내역1"/>
      <sheetName val="투입비"/>
      <sheetName val="철근량"/>
      <sheetName val="참고자료"/>
      <sheetName val="G.R300경비"/>
      <sheetName val="일위대가목록"/>
      <sheetName val="원가"/>
      <sheetName val="N賃率-職"/>
      <sheetName val="GAEYO"/>
      <sheetName val="영동(D)"/>
      <sheetName val="sub"/>
      <sheetName val="방호시설검토"/>
      <sheetName val="기성내역서표지"/>
      <sheetName val="우수공"/>
      <sheetName val="내역서(전기)"/>
      <sheetName val="D16"/>
      <sheetName val="D25"/>
      <sheetName val="D22"/>
      <sheetName val="인사자료총집계"/>
      <sheetName val="신.분"/>
      <sheetName val="table"/>
      <sheetName val="내2"/>
      <sheetName val="I一般比"/>
      <sheetName val="2호맨홀공제수량"/>
      <sheetName val="신우"/>
      <sheetName val="경율산정.XLS"/>
      <sheetName val="경비"/>
      <sheetName val="차수"/>
      <sheetName val="Ȁ_x0004_夁瓅"/>
      <sheetName val="기초공"/>
      <sheetName val="기둥(원형)"/>
      <sheetName val="관기성공.내"/>
      <sheetName val="프랜트면허"/>
      <sheetName val="일위대가(건축)"/>
      <sheetName val="자재표"/>
      <sheetName val="기구조직"/>
      <sheetName val="소요자재"/>
      <sheetName val="노무산출서"/>
      <sheetName val="횡배수관수량집계"/>
      <sheetName val="횡배수관기초"/>
      <sheetName val="Y-WORK"/>
      <sheetName val="포장자재집계표"/>
      <sheetName val="INPUTDATA"/>
      <sheetName val="2000,9월 일위"/>
      <sheetName val="품의서(0217)"/>
      <sheetName val="원형1호맨홀토공수량"/>
      <sheetName val="간선토공재집"/>
      <sheetName val="지선토공재집"/>
      <sheetName val="증감내역서"/>
      <sheetName val="DATA1"/>
      <sheetName val="철거산출근거"/>
      <sheetName val="FAB별"/>
      <sheetName val="월별"/>
      <sheetName val="보건노"/>
      <sheetName val="테이블"/>
      <sheetName val="우각부보강"/>
      <sheetName val="단가 산출서(산근#1~#102)"/>
      <sheetName val="일위대가(계측기설치)"/>
      <sheetName val="재료산출"/>
      <sheetName val="표준내역"/>
      <sheetName val="내역표지"/>
      <sheetName val="대림경상68억"/>
      <sheetName val="투자효율분석"/>
      <sheetName val="오억미만"/>
      <sheetName val="일위_파일"/>
      <sheetName val="결재판(삭제하지말아주세요)"/>
      <sheetName val="O＆P"/>
      <sheetName val="관내역"/>
      <sheetName val="내역(토목)"/>
      <sheetName val="시화점실행"/>
      <sheetName val="단면 (2)"/>
      <sheetName val="안정검토(온1)"/>
      <sheetName val="환경기계공정표 (3)"/>
      <sheetName val="내역서-전체낙찰율"/>
      <sheetName val="tggwan(mac)"/>
      <sheetName val="날개벽"/>
      <sheetName val="암거단위-1련"/>
      <sheetName val="5.전사투자계획종함안"/>
      <sheetName val="도급원가"/>
      <sheetName val="물량표"/>
      <sheetName val="일반전기"/>
      <sheetName val="X17-TOTAL"/>
      <sheetName val="EQUIP LIST"/>
      <sheetName val="Cost bd-&quot;A&quot;"/>
      <sheetName val="XXXXXX"/>
      <sheetName val="일반문틀 설치"/>
      <sheetName val="샌딩 에폭시 도장"/>
      <sheetName val="스텐문틀설치"/>
      <sheetName val="H-pile(298x299)"/>
      <sheetName val="H-pile(250x250)"/>
      <sheetName val="구조물철거타공정이월"/>
      <sheetName val="항목(1)"/>
      <sheetName val="BOOK4"/>
      <sheetName val="역T형교대(말뚝기초)"/>
      <sheetName val="CC16-내역서"/>
      <sheetName val="단위수량"/>
      <sheetName val="통합내역"/>
      <sheetName val="재정비직인"/>
      <sheetName val="공사원가"/>
      <sheetName val="P-산#1-1(WOWA1)"/>
      <sheetName val="현장지지물물량"/>
      <sheetName val="타견적(을)"/>
      <sheetName val="부시수량"/>
      <sheetName val="1공구내역서(1)"/>
      <sheetName val="신규품셈목차"/>
      <sheetName val="시중노임단가"/>
      <sheetName val="3BL공동구 수량"/>
      <sheetName val="cal"/>
      <sheetName val="HVAC"/>
      <sheetName val="교대철근집계"/>
      <sheetName val="산출2-기기동력"/>
      <sheetName val="3.바닥판설계"/>
      <sheetName val="인건비 "/>
      <sheetName val="도급FORM"/>
      <sheetName val="가시설수량"/>
      <sheetName val="(A)내역서"/>
      <sheetName val="견적대비표"/>
      <sheetName val="직접공사비집계표_7"/>
      <sheetName val="공통가설_8"/>
      <sheetName val="기타시설"/>
      <sheetName val="아파트_9"/>
      <sheetName val="주민복지관"/>
      <sheetName val="지하주차장"/>
    </sheetNames>
    <sheetDataSet>
      <sheetData sheetId="0" refreshError="1">
        <row r="5">
          <cell r="B5">
            <v>0.09</v>
          </cell>
        </row>
        <row r="18">
          <cell r="B18">
            <v>0.14000000000000001</v>
          </cell>
          <cell r="C18">
            <v>0.09</v>
          </cell>
        </row>
        <row r="19">
          <cell r="B19">
            <v>0.23</v>
          </cell>
          <cell r="C19">
            <v>0.14000000000000001</v>
          </cell>
        </row>
        <row r="20">
          <cell r="B20">
            <v>0.32</v>
          </cell>
          <cell r="C20">
            <v>0.19</v>
          </cell>
        </row>
        <row r="22">
          <cell r="B22">
            <v>0.5</v>
          </cell>
          <cell r="C22">
            <v>0.28999999999999998</v>
          </cell>
        </row>
        <row r="24">
          <cell r="B24">
            <v>0.68</v>
          </cell>
          <cell r="C24">
            <v>0.39</v>
          </cell>
        </row>
        <row r="48">
          <cell r="B48">
            <v>0.11</v>
          </cell>
          <cell r="C48">
            <v>7.0000000000000007E-2</v>
          </cell>
        </row>
        <row r="49">
          <cell r="B49">
            <v>0.17</v>
          </cell>
          <cell r="C49">
            <v>0.1</v>
          </cell>
        </row>
        <row r="50">
          <cell r="B50">
            <v>0.23</v>
          </cell>
          <cell r="C50">
            <v>0.14000000000000001</v>
          </cell>
        </row>
        <row r="51">
          <cell r="B51">
            <v>0.3</v>
          </cell>
          <cell r="C51">
            <v>0.18</v>
          </cell>
        </row>
        <row r="52">
          <cell r="B52">
            <v>0.37</v>
          </cell>
          <cell r="C52">
            <v>0.22</v>
          </cell>
        </row>
        <row r="54">
          <cell r="B54">
            <v>0.51</v>
          </cell>
          <cell r="C54">
            <v>0.3</v>
          </cell>
        </row>
        <row r="56">
          <cell r="B56">
            <v>0.65</v>
          </cell>
          <cell r="C56">
            <v>0.39</v>
          </cell>
        </row>
        <row r="59">
          <cell r="B59">
            <v>0.87</v>
          </cell>
          <cell r="C59">
            <v>0.52</v>
          </cell>
        </row>
      </sheetData>
      <sheetData sheetId="1" refreshError="1">
        <row r="2">
          <cell r="E2">
            <v>23200</v>
          </cell>
        </row>
        <row r="3">
          <cell r="E3">
            <v>44600</v>
          </cell>
        </row>
        <row r="4">
          <cell r="E4">
            <v>66500</v>
          </cell>
        </row>
        <row r="5">
          <cell r="E5">
            <v>123000</v>
          </cell>
        </row>
        <row r="6">
          <cell r="E6">
            <v>3600</v>
          </cell>
        </row>
        <row r="7">
          <cell r="E7">
            <v>6400</v>
          </cell>
        </row>
        <row r="8">
          <cell r="E8">
            <v>13000</v>
          </cell>
        </row>
        <row r="9">
          <cell r="E9">
            <v>22300</v>
          </cell>
        </row>
        <row r="10">
          <cell r="E10">
            <v>47700</v>
          </cell>
        </row>
        <row r="11">
          <cell r="E11">
            <v>203800</v>
          </cell>
        </row>
        <row r="12">
          <cell r="E12">
            <v>407710</v>
          </cell>
        </row>
        <row r="13">
          <cell r="E13">
            <v>815430</v>
          </cell>
        </row>
        <row r="14">
          <cell r="E14">
            <v>1630860</v>
          </cell>
        </row>
        <row r="15">
          <cell r="E15">
            <v>6100</v>
          </cell>
        </row>
        <row r="16">
          <cell r="E16">
            <v>9700</v>
          </cell>
        </row>
        <row r="17">
          <cell r="E17">
            <v>13500</v>
          </cell>
        </row>
        <row r="18">
          <cell r="E18">
            <v>20800</v>
          </cell>
        </row>
        <row r="19">
          <cell r="E19">
            <v>37500</v>
          </cell>
        </row>
        <row r="20">
          <cell r="E20">
            <v>18600</v>
          </cell>
        </row>
        <row r="21">
          <cell r="E21">
            <v>42000</v>
          </cell>
        </row>
        <row r="22">
          <cell r="E22">
            <v>41500</v>
          </cell>
        </row>
        <row r="23">
          <cell r="E23">
            <v>68250</v>
          </cell>
        </row>
        <row r="24">
          <cell r="E24">
            <v>76100</v>
          </cell>
        </row>
        <row r="25">
          <cell r="E25">
            <v>157500</v>
          </cell>
        </row>
        <row r="26">
          <cell r="E26">
            <v>127000</v>
          </cell>
        </row>
        <row r="27">
          <cell r="E27">
            <v>380</v>
          </cell>
        </row>
        <row r="28">
          <cell r="E28">
            <v>910</v>
          </cell>
        </row>
        <row r="29">
          <cell r="E29">
            <v>1400</v>
          </cell>
        </row>
        <row r="30">
          <cell r="E30">
            <v>3460</v>
          </cell>
        </row>
        <row r="31">
          <cell r="E31">
            <v>3100</v>
          </cell>
        </row>
        <row r="32">
          <cell r="E32">
            <v>5300</v>
          </cell>
        </row>
        <row r="33">
          <cell r="E33">
            <v>8500</v>
          </cell>
        </row>
        <row r="34">
          <cell r="E34">
            <v>23700</v>
          </cell>
        </row>
        <row r="35">
          <cell r="E35">
            <v>71170</v>
          </cell>
        </row>
        <row r="36">
          <cell r="E36">
            <v>4070</v>
          </cell>
        </row>
        <row r="37">
          <cell r="E37">
            <v>5100</v>
          </cell>
        </row>
        <row r="38">
          <cell r="E38">
            <v>10000</v>
          </cell>
        </row>
        <row r="39">
          <cell r="E39">
            <v>23500</v>
          </cell>
        </row>
        <row r="40">
          <cell r="E40">
            <v>45600</v>
          </cell>
        </row>
        <row r="42">
          <cell r="E42">
            <v>27000</v>
          </cell>
        </row>
        <row r="44">
          <cell r="E44">
            <v>2200</v>
          </cell>
        </row>
        <row r="45">
          <cell r="E45">
            <v>3200</v>
          </cell>
        </row>
        <row r="47">
          <cell r="E47">
            <v>22400</v>
          </cell>
        </row>
        <row r="48">
          <cell r="E48">
            <v>271810</v>
          </cell>
        </row>
        <row r="49">
          <cell r="E49">
            <v>327470</v>
          </cell>
        </row>
        <row r="50">
          <cell r="E50">
            <v>427240</v>
          </cell>
        </row>
        <row r="51">
          <cell r="E51">
            <v>1500</v>
          </cell>
        </row>
        <row r="52">
          <cell r="E52">
            <v>2200</v>
          </cell>
        </row>
        <row r="53">
          <cell r="E53">
            <v>5800</v>
          </cell>
        </row>
        <row r="54">
          <cell r="E54">
            <v>14000</v>
          </cell>
        </row>
        <row r="55">
          <cell r="E55">
            <v>20000</v>
          </cell>
        </row>
        <row r="56">
          <cell r="E56">
            <v>30100</v>
          </cell>
        </row>
        <row r="57">
          <cell r="E57">
            <v>45200</v>
          </cell>
        </row>
        <row r="58">
          <cell r="E58">
            <v>13500</v>
          </cell>
        </row>
        <row r="59">
          <cell r="E59">
            <v>25600</v>
          </cell>
        </row>
        <row r="60">
          <cell r="E60">
            <v>55600</v>
          </cell>
        </row>
        <row r="61">
          <cell r="E61">
            <v>13600</v>
          </cell>
        </row>
        <row r="62">
          <cell r="E62">
            <v>42500</v>
          </cell>
        </row>
        <row r="63">
          <cell r="E63">
            <v>50400</v>
          </cell>
        </row>
        <row r="64">
          <cell r="E64">
            <v>82000</v>
          </cell>
        </row>
        <row r="65">
          <cell r="E65">
            <v>18900</v>
          </cell>
        </row>
        <row r="66">
          <cell r="E66">
            <v>52600</v>
          </cell>
        </row>
        <row r="67">
          <cell r="E67">
            <v>98600</v>
          </cell>
        </row>
        <row r="68">
          <cell r="E68">
            <v>148200</v>
          </cell>
        </row>
        <row r="69">
          <cell r="E69">
            <v>48200</v>
          </cell>
        </row>
        <row r="70">
          <cell r="E70">
            <v>164700</v>
          </cell>
        </row>
        <row r="71">
          <cell r="E71">
            <v>294200</v>
          </cell>
        </row>
        <row r="72">
          <cell r="E72">
            <v>411900</v>
          </cell>
        </row>
        <row r="73">
          <cell r="E73">
            <v>258900</v>
          </cell>
        </row>
        <row r="74">
          <cell r="E74">
            <v>482500</v>
          </cell>
        </row>
        <row r="75">
          <cell r="E75">
            <v>765000</v>
          </cell>
        </row>
        <row r="76">
          <cell r="E76">
            <v>5800</v>
          </cell>
        </row>
        <row r="77">
          <cell r="E77">
            <v>12900</v>
          </cell>
        </row>
        <row r="78">
          <cell r="E78">
            <v>29400</v>
          </cell>
        </row>
        <row r="79">
          <cell r="E79">
            <v>52000</v>
          </cell>
        </row>
        <row r="80">
          <cell r="E80">
            <v>91700</v>
          </cell>
        </row>
        <row r="81">
          <cell r="E81">
            <v>12000</v>
          </cell>
        </row>
        <row r="82">
          <cell r="E82">
            <v>18600</v>
          </cell>
        </row>
        <row r="83">
          <cell r="E83">
            <v>33600</v>
          </cell>
        </row>
        <row r="84">
          <cell r="E84">
            <v>61800</v>
          </cell>
        </row>
        <row r="85">
          <cell r="E85">
            <v>244540</v>
          </cell>
        </row>
        <row r="86">
          <cell r="E86">
            <v>24800</v>
          </cell>
        </row>
        <row r="87">
          <cell r="E87">
            <v>36600</v>
          </cell>
        </row>
        <row r="88">
          <cell r="E88">
            <v>54300</v>
          </cell>
        </row>
        <row r="89">
          <cell r="E89">
            <v>85200</v>
          </cell>
        </row>
        <row r="90">
          <cell r="E90">
            <v>220600</v>
          </cell>
        </row>
        <row r="91">
          <cell r="E91">
            <v>367400</v>
          </cell>
        </row>
        <row r="92">
          <cell r="E92">
            <v>4600</v>
          </cell>
        </row>
        <row r="93">
          <cell r="E93">
            <v>7200</v>
          </cell>
        </row>
        <row r="94">
          <cell r="E94">
            <v>13200</v>
          </cell>
        </row>
        <row r="95">
          <cell r="E95">
            <v>30300</v>
          </cell>
        </row>
        <row r="96">
          <cell r="E96">
            <v>164700</v>
          </cell>
        </row>
        <row r="97">
          <cell r="E97">
            <v>12000</v>
          </cell>
        </row>
        <row r="98">
          <cell r="E98">
            <v>19600</v>
          </cell>
        </row>
        <row r="100">
          <cell r="E100">
            <v>64400</v>
          </cell>
        </row>
        <row r="101">
          <cell r="E101">
            <v>20100</v>
          </cell>
        </row>
        <row r="102">
          <cell r="E102">
            <v>30500</v>
          </cell>
        </row>
        <row r="103">
          <cell r="E103">
            <v>63000</v>
          </cell>
        </row>
        <row r="105">
          <cell r="E105">
            <v>173000</v>
          </cell>
        </row>
        <row r="106">
          <cell r="E106">
            <v>361000</v>
          </cell>
        </row>
        <row r="107">
          <cell r="E107">
            <v>476170</v>
          </cell>
        </row>
        <row r="108">
          <cell r="E108">
            <v>663000</v>
          </cell>
        </row>
        <row r="109">
          <cell r="E109">
            <v>998000</v>
          </cell>
        </row>
        <row r="110">
          <cell r="E110">
            <v>2224530</v>
          </cell>
        </row>
        <row r="111">
          <cell r="E111">
            <v>23600</v>
          </cell>
        </row>
        <row r="112">
          <cell r="E112">
            <v>72600</v>
          </cell>
        </row>
        <row r="113">
          <cell r="E113">
            <v>175300</v>
          </cell>
        </row>
        <row r="114">
          <cell r="E114">
            <v>600</v>
          </cell>
        </row>
        <row r="115">
          <cell r="E115">
            <v>29300</v>
          </cell>
        </row>
        <row r="116">
          <cell r="E116">
            <v>82300</v>
          </cell>
        </row>
        <row r="117">
          <cell r="E117">
            <v>120000</v>
          </cell>
        </row>
        <row r="118">
          <cell r="E118">
            <v>180000</v>
          </cell>
        </row>
        <row r="119">
          <cell r="E119">
            <v>8300</v>
          </cell>
        </row>
        <row r="120">
          <cell r="E120">
            <v>25200</v>
          </cell>
        </row>
        <row r="121">
          <cell r="E121">
            <v>25500</v>
          </cell>
        </row>
        <row r="122">
          <cell r="E122">
            <v>49100</v>
          </cell>
        </row>
        <row r="123">
          <cell r="E123">
            <v>81700</v>
          </cell>
        </row>
        <row r="124">
          <cell r="E124">
            <v>25100</v>
          </cell>
        </row>
        <row r="125">
          <cell r="E125">
            <v>40000</v>
          </cell>
        </row>
        <row r="126">
          <cell r="E126">
            <v>77200</v>
          </cell>
        </row>
        <row r="127">
          <cell r="E127">
            <v>136000</v>
          </cell>
        </row>
        <row r="128">
          <cell r="E128">
            <v>2600</v>
          </cell>
        </row>
        <row r="129">
          <cell r="E129">
            <v>8030</v>
          </cell>
        </row>
        <row r="130">
          <cell r="E130">
            <v>12650</v>
          </cell>
        </row>
        <row r="131">
          <cell r="E131">
            <v>10000</v>
          </cell>
        </row>
        <row r="132">
          <cell r="E132">
            <v>18000</v>
          </cell>
        </row>
        <row r="133">
          <cell r="E133">
            <v>36000</v>
          </cell>
        </row>
        <row r="134">
          <cell r="E134">
            <v>54700</v>
          </cell>
        </row>
        <row r="135">
          <cell r="E135">
            <v>97500</v>
          </cell>
        </row>
        <row r="136">
          <cell r="E136">
            <v>289060</v>
          </cell>
        </row>
        <row r="137">
          <cell r="E137">
            <v>12500</v>
          </cell>
        </row>
        <row r="138">
          <cell r="E138">
            <v>23600</v>
          </cell>
        </row>
        <row r="139">
          <cell r="E139">
            <v>43800</v>
          </cell>
        </row>
        <row r="140">
          <cell r="E140">
            <v>81100</v>
          </cell>
        </row>
        <row r="141">
          <cell r="E141">
            <v>2300</v>
          </cell>
        </row>
        <row r="142">
          <cell r="E142">
            <v>10500</v>
          </cell>
        </row>
        <row r="143">
          <cell r="E143">
            <v>16100</v>
          </cell>
        </row>
        <row r="144">
          <cell r="E144">
            <v>33500</v>
          </cell>
        </row>
        <row r="145">
          <cell r="E145">
            <v>4800</v>
          </cell>
        </row>
        <row r="146">
          <cell r="E146">
            <v>11200</v>
          </cell>
        </row>
        <row r="147">
          <cell r="E147">
            <v>21000</v>
          </cell>
        </row>
        <row r="148">
          <cell r="E148">
            <v>180000</v>
          </cell>
        </row>
        <row r="149">
          <cell r="E149">
            <v>308700</v>
          </cell>
        </row>
        <row r="150">
          <cell r="E150">
            <v>372960</v>
          </cell>
        </row>
        <row r="151">
          <cell r="E151">
            <v>406000</v>
          </cell>
        </row>
        <row r="152">
          <cell r="E152">
            <v>1662040</v>
          </cell>
        </row>
        <row r="153">
          <cell r="E153">
            <v>11000</v>
          </cell>
        </row>
        <row r="154">
          <cell r="E154">
            <v>23500</v>
          </cell>
        </row>
        <row r="155">
          <cell r="E155">
            <v>36700</v>
          </cell>
        </row>
        <row r="156">
          <cell r="E156">
            <v>7300</v>
          </cell>
        </row>
        <row r="157">
          <cell r="E157">
            <v>21900</v>
          </cell>
        </row>
        <row r="158">
          <cell r="E158">
            <v>61000</v>
          </cell>
        </row>
        <row r="159">
          <cell r="E159">
            <v>99900</v>
          </cell>
        </row>
        <row r="160">
          <cell r="E160">
            <v>14800</v>
          </cell>
        </row>
        <row r="161">
          <cell r="E161">
            <v>33100</v>
          </cell>
        </row>
        <row r="162">
          <cell r="E162">
            <v>131040</v>
          </cell>
        </row>
        <row r="163">
          <cell r="E163">
            <v>1300</v>
          </cell>
        </row>
        <row r="164">
          <cell r="E164">
            <v>2000</v>
          </cell>
        </row>
        <row r="165">
          <cell r="E165">
            <v>3900</v>
          </cell>
        </row>
        <row r="166">
          <cell r="E166">
            <v>2400</v>
          </cell>
        </row>
        <row r="168">
          <cell r="E168">
            <v>3670</v>
          </cell>
        </row>
        <row r="169">
          <cell r="E169">
            <v>8820</v>
          </cell>
        </row>
        <row r="170">
          <cell r="E170">
            <v>11760</v>
          </cell>
        </row>
        <row r="171">
          <cell r="E171">
            <v>10100</v>
          </cell>
        </row>
        <row r="172">
          <cell r="E172">
            <v>17100</v>
          </cell>
        </row>
        <row r="173">
          <cell r="E173">
            <v>31100</v>
          </cell>
        </row>
        <row r="174">
          <cell r="E174">
            <v>162500</v>
          </cell>
        </row>
        <row r="176">
          <cell r="E176">
            <v>21000</v>
          </cell>
        </row>
        <row r="177">
          <cell r="E177">
            <v>30100</v>
          </cell>
        </row>
        <row r="178">
          <cell r="E178">
            <v>98800</v>
          </cell>
        </row>
        <row r="179">
          <cell r="E179">
            <v>158000</v>
          </cell>
        </row>
        <row r="180">
          <cell r="E180">
            <v>202000</v>
          </cell>
        </row>
        <row r="183">
          <cell r="E183">
            <v>1300</v>
          </cell>
        </row>
        <row r="184">
          <cell r="E184">
            <v>2800</v>
          </cell>
        </row>
        <row r="185">
          <cell r="E185">
            <v>4000</v>
          </cell>
        </row>
        <row r="186">
          <cell r="E186">
            <v>10500</v>
          </cell>
        </row>
        <row r="187">
          <cell r="E187">
            <v>24700</v>
          </cell>
        </row>
        <row r="188">
          <cell r="E188">
            <v>50600</v>
          </cell>
        </row>
        <row r="189">
          <cell r="E189">
            <v>88000</v>
          </cell>
        </row>
        <row r="190">
          <cell r="E190">
            <v>176500</v>
          </cell>
        </row>
        <row r="191">
          <cell r="E191">
            <v>8100</v>
          </cell>
        </row>
        <row r="192">
          <cell r="E192">
            <v>10900</v>
          </cell>
        </row>
        <row r="193">
          <cell r="E193">
            <v>18600</v>
          </cell>
        </row>
        <row r="194">
          <cell r="E194">
            <v>76120</v>
          </cell>
        </row>
        <row r="195">
          <cell r="E195">
            <v>101000</v>
          </cell>
        </row>
        <row r="196">
          <cell r="E196">
            <v>149000</v>
          </cell>
        </row>
        <row r="197">
          <cell r="E197">
            <v>290000</v>
          </cell>
        </row>
        <row r="198">
          <cell r="E198">
            <v>466000</v>
          </cell>
        </row>
        <row r="199">
          <cell r="E199">
            <v>1544760</v>
          </cell>
        </row>
        <row r="200">
          <cell r="E200">
            <v>5600</v>
          </cell>
        </row>
        <row r="201">
          <cell r="E201">
            <v>17200</v>
          </cell>
        </row>
        <row r="202">
          <cell r="E202">
            <v>9200</v>
          </cell>
        </row>
        <row r="203">
          <cell r="E203">
            <v>18200</v>
          </cell>
        </row>
        <row r="204">
          <cell r="E204">
            <v>34700</v>
          </cell>
        </row>
        <row r="205">
          <cell r="E205">
            <v>65100</v>
          </cell>
        </row>
        <row r="206">
          <cell r="E206">
            <v>108000</v>
          </cell>
        </row>
        <row r="207">
          <cell r="E207">
            <v>150000</v>
          </cell>
        </row>
        <row r="210">
          <cell r="E210">
            <v>9500</v>
          </cell>
        </row>
        <row r="211">
          <cell r="E211">
            <v>16000</v>
          </cell>
        </row>
        <row r="212">
          <cell r="E212">
            <v>26400</v>
          </cell>
        </row>
        <row r="213">
          <cell r="E213">
            <v>47700</v>
          </cell>
        </row>
        <row r="214">
          <cell r="E214">
            <v>70600</v>
          </cell>
        </row>
        <row r="215">
          <cell r="E215">
            <v>154700</v>
          </cell>
        </row>
        <row r="216">
          <cell r="E216">
            <v>430</v>
          </cell>
        </row>
        <row r="217">
          <cell r="E217">
            <v>1100</v>
          </cell>
        </row>
        <row r="218">
          <cell r="E218">
            <v>1000</v>
          </cell>
        </row>
        <row r="219">
          <cell r="E219">
            <v>1500</v>
          </cell>
        </row>
        <row r="220">
          <cell r="E220">
            <v>4700</v>
          </cell>
        </row>
        <row r="221">
          <cell r="E221">
            <v>22300</v>
          </cell>
        </row>
        <row r="222">
          <cell r="E222">
            <v>36400</v>
          </cell>
        </row>
        <row r="223">
          <cell r="E223">
            <v>52900</v>
          </cell>
        </row>
        <row r="224">
          <cell r="E224">
            <v>4000</v>
          </cell>
        </row>
        <row r="225">
          <cell r="E225">
            <v>8200</v>
          </cell>
        </row>
        <row r="552">
          <cell r="E552">
            <v>48300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개요상세"/>
      <sheetName val="표지"/>
      <sheetName val="산출내역1"/>
      <sheetName val="원가(갑지)"/>
      <sheetName val="원가계산요약"/>
      <sheetName val="원가계산서"/>
      <sheetName val="일위대가표(수목최종)"/>
      <sheetName val="잔디면적"/>
      <sheetName val="수목수량집계표"/>
      <sheetName val="시설물수량집계표"/>
      <sheetName val="품질관리,직영비"/>
      <sheetName val="일위대가표(시설상위)"/>
      <sheetName val="일위대가표(시설하위)"/>
      <sheetName val="기본단가표"/>
      <sheetName val="단가산출"/>
      <sheetName val="중기산출(최종)"/>
      <sheetName val="일위대가표(유지관리)"/>
      <sheetName val="가로수수량집계표(1차조경)"/>
      <sheetName val="가로수객토집계표(1차조경)"/>
      <sheetName val="가로수객토집계표(구미전체)"/>
      <sheetName val="가로수수량집계표(구미전체)"/>
      <sheetName val="마운딩수량계산서"/>
      <sheetName val="2호공원 계획고토량"/>
      <sheetName val="토공유용계획"/>
      <sheetName val="일위추가(볼라드)"/>
      <sheetName val="개요(낙찰율)"/>
      <sheetName val="개요상세(낙찰율)"/>
      <sheetName val="개요(총공사비낙찰율)"/>
      <sheetName val="수량산출(음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K7">
            <v>55970</v>
          </cell>
        </row>
        <row r="12">
          <cell r="K12">
            <v>56603</v>
          </cell>
        </row>
        <row r="13">
          <cell r="K13">
            <v>68228</v>
          </cell>
        </row>
        <row r="14">
          <cell r="K14">
            <v>43994</v>
          </cell>
        </row>
        <row r="15">
          <cell r="L15">
            <v>55214</v>
          </cell>
        </row>
        <row r="16">
          <cell r="L16">
            <v>47653</v>
          </cell>
        </row>
        <row r="17">
          <cell r="L17">
            <v>67725</v>
          </cell>
        </row>
        <row r="20">
          <cell r="L20">
            <v>78296</v>
          </cell>
        </row>
        <row r="22">
          <cell r="L22">
            <v>63963</v>
          </cell>
        </row>
        <row r="23">
          <cell r="L23">
            <v>63468</v>
          </cell>
        </row>
        <row r="24">
          <cell r="L24">
            <v>56597</v>
          </cell>
        </row>
        <row r="26">
          <cell r="L26">
            <v>67477</v>
          </cell>
        </row>
        <row r="27">
          <cell r="L27">
            <v>60197</v>
          </cell>
        </row>
        <row r="46">
          <cell r="L46">
            <v>558</v>
          </cell>
        </row>
        <row r="47">
          <cell r="L47">
            <v>1132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개요상세"/>
      <sheetName val="표지"/>
      <sheetName val="산출내역1"/>
      <sheetName val="원가(갑지)"/>
      <sheetName val="원가계산요약"/>
      <sheetName val="원가계산서"/>
      <sheetName val="일위대가표(수목최종)"/>
      <sheetName val="수목수량집계표"/>
      <sheetName val="잔디면적"/>
      <sheetName val="시설물수량집계표"/>
      <sheetName val="품질관리,직영비"/>
      <sheetName val="일위대가표(시설상위)"/>
      <sheetName val="일위대가표(시설하위)"/>
      <sheetName val="기본단가표"/>
      <sheetName val="일위대가표(분수)"/>
      <sheetName val="단가산출"/>
      <sheetName val="중기산출(최종)"/>
      <sheetName val="일위대가표(유지관리)"/>
      <sheetName val="가로수수량집계표(1차조경)"/>
      <sheetName val="가로수객토집계표(1차조경)"/>
      <sheetName val="가로수객토집계표(구미전체)"/>
      <sheetName val="가로수수량집계표(구미전체)"/>
      <sheetName val="마운딩수량계산서"/>
      <sheetName val="2호공원 계획고토량"/>
      <sheetName val="토공유용계획"/>
      <sheetName val="일위추가(볼라드)"/>
      <sheetName val="개요(낙찰율)"/>
      <sheetName val="개요상세(낙찰율)"/>
      <sheetName val="개요(총공사비낙찰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K8">
            <v>60590</v>
          </cell>
        </row>
        <row r="10">
          <cell r="L10">
            <v>69086</v>
          </cell>
        </row>
        <row r="32">
          <cell r="L32">
            <v>71973</v>
          </cell>
        </row>
        <row r="33">
          <cell r="L33">
            <v>100560</v>
          </cell>
        </row>
        <row r="34">
          <cell r="L34">
            <v>51818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적"/>
      <sheetName val="수량"/>
      <sheetName val="집계"/>
      <sheetName val="기본단가표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데이타"/>
      <sheetName val="식재인부"/>
      <sheetName val="수목(가-마)"/>
      <sheetName val="수목(바-주목)"/>
      <sheetName val="수목(중국단풍-)"/>
      <sheetName val="지주목수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VXXXXX"/>
      <sheetName val="일위대가"/>
      <sheetName val="일위대가(내역)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Sheet3"/>
      <sheetName val="___"/>
      <sheetName val="터널구조물산근"/>
      <sheetName val="도로구조물산근"/>
      <sheetName val="Sheet1"/>
      <sheetName val="Sheet2"/>
      <sheetName val="터널굴착단산"/>
      <sheetName val="장약패턴90M2"/>
      <sheetName val="토공산근"/>
      <sheetName val="단가산출근거"/>
      <sheetName val="설계가"/>
      <sheetName val="실행내역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노무비"/>
      <sheetName val="중기비"/>
      <sheetName val="Sheet4"/>
      <sheetName val="구조물공수량명세서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조경공사(총괄)"/>
      <sheetName val="내역"/>
      <sheetName val="수목일위"/>
      <sheetName val="기초일위"/>
      <sheetName val="시설일위"/>
      <sheetName val="지주목 및 비료산출기준"/>
      <sheetName val="지주목및비료산출"/>
      <sheetName val="시설물수량산출서"/>
      <sheetName val="노임"/>
      <sheetName val="PACKING LIST"/>
      <sheetName val="변수값"/>
      <sheetName val="중기상차"/>
      <sheetName val="AS복구"/>
      <sheetName val="중기터파기"/>
      <sheetName val="수량집계A"/>
      <sheetName val="철근집계A"/>
      <sheetName val="진주방향"/>
      <sheetName val="물가시세"/>
      <sheetName val="일위대가표"/>
      <sheetName val="DATE"/>
      <sheetName val="원가서"/>
      <sheetName val="총괄내역서"/>
      <sheetName val="건축2"/>
      <sheetName val="원가"/>
      <sheetName val="AS포장복구 "/>
      <sheetName val="일위대가 "/>
      <sheetName val="수목데이타"/>
      <sheetName val="1,2공구원가계산서"/>
      <sheetName val="2공구산출내역"/>
      <sheetName val="1공구산출내역서"/>
      <sheetName val="준검 내역서"/>
      <sheetName val="원가계산서"/>
      <sheetName val="변경내역"/>
      <sheetName val="한강운반비"/>
      <sheetName val="문학간접"/>
      <sheetName val="간접"/>
      <sheetName val="노무"/>
      <sheetName val="가설공사비"/>
      <sheetName val="도로구조공사비"/>
      <sheetName val="도로토공공사비"/>
      <sheetName val="여수토공사비"/>
      <sheetName val="수량산출서"/>
      <sheetName val="수량산출"/>
      <sheetName val="토공"/>
      <sheetName val="기계경비산출기준"/>
      <sheetName val="단가대비표"/>
      <sheetName val="금액"/>
      <sheetName val="투찰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Total"/>
      <sheetName val="내역서"/>
      <sheetName val="견적"/>
      <sheetName val="공사비산출내역"/>
      <sheetName val="별표집계"/>
      <sheetName val="실행(ALT1)"/>
      <sheetName val="BOJUNGGM"/>
      <sheetName val="연습"/>
      <sheetName val="실행(표지,갑,을)"/>
      <sheetName val="단위단가"/>
      <sheetName val="가설건물"/>
      <sheetName val="공사개요"/>
      <sheetName val="1차증가원가계산"/>
      <sheetName val="제출내역 (2)"/>
      <sheetName val="계정"/>
      <sheetName val="관급자재"/>
      <sheetName val="폐기물"/>
      <sheetName val="설계서(본관)"/>
      <sheetName val="관접합및부설"/>
      <sheetName val="단가"/>
      <sheetName val="전차선로 물량표"/>
      <sheetName val="#REF"/>
      <sheetName val="자재"/>
      <sheetName val="공통(20-91)"/>
      <sheetName val="b_balju_cho"/>
      <sheetName val="nys"/>
      <sheetName val="기준액"/>
      <sheetName val="기초단가"/>
      <sheetName val="조건"/>
      <sheetName val="부대내역"/>
      <sheetName val="용역비내역-진짜"/>
      <sheetName val="일위목록"/>
      <sheetName val="공사설명서"/>
      <sheetName val="FB25JN"/>
      <sheetName val="가시설"/>
      <sheetName val="카렌스센터계량기설치공사"/>
      <sheetName val="토공총괄표"/>
      <sheetName val="6호기"/>
      <sheetName val="공사요율산출표"/>
      <sheetName val="결재판"/>
      <sheetName val="장비집계"/>
      <sheetName val="2000.11월설계내역"/>
      <sheetName val="을지"/>
      <sheetName val="자재단가조사표-수목"/>
      <sheetName val="16-1"/>
      <sheetName val="삭제금지단가"/>
      <sheetName val="계산서(곡선부)"/>
      <sheetName val="포장재료집계표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요율"/>
      <sheetName val="노임단가"/>
      <sheetName val="갑지"/>
      <sheetName val="전기일위목록"/>
      <sheetName val="전기대가"/>
      <sheetName val="산출조서표지"/>
      <sheetName val="공량산출"/>
      <sheetName val="단가산출_목록"/>
      <sheetName val="계획금액"/>
      <sheetName val="2003상반기노임기준"/>
      <sheetName val="기본단가표"/>
      <sheetName val="수목표준대가"/>
      <sheetName val="COVER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기초자료"/>
      <sheetName val="장비손료"/>
      <sheetName val="중기조종사 단위단가"/>
      <sheetName val="자료"/>
      <sheetName val="데리네이타현황"/>
      <sheetName val="전익자재"/>
      <sheetName val="원가계산"/>
      <sheetName val="원가계산 (2)"/>
      <sheetName val="값"/>
      <sheetName val="이름표지정"/>
      <sheetName val="공구원가계산"/>
      <sheetName val="자판실행"/>
      <sheetName val="버스운행안내"/>
      <sheetName val="근태계획서"/>
      <sheetName val="예방접종계획"/>
      <sheetName val="노임이"/>
      <sheetName val="제잡비계산"/>
      <sheetName val="시설물일위"/>
      <sheetName val="가설공사"/>
      <sheetName val="단가결정"/>
      <sheetName val="내역아"/>
      <sheetName val="울타리"/>
      <sheetName val="21301동"/>
      <sheetName val="자재단가"/>
      <sheetName val="산출기초"/>
      <sheetName val="직재"/>
      <sheetName val="재집"/>
      <sheetName val="소비자가"/>
      <sheetName val="경영"/>
      <sheetName val="98년"/>
      <sheetName val="실적"/>
      <sheetName val="세부내역"/>
      <sheetName val="금액내역서"/>
      <sheetName val="LP-S"/>
      <sheetName val="수목단가"/>
      <sheetName val="시설수량표"/>
      <sheetName val="식재수량표"/>
      <sheetName val="도급기성"/>
      <sheetName val="기준비용"/>
      <sheetName val="참조 (2)"/>
      <sheetName val="실행대비"/>
      <sheetName val="일위산출"/>
      <sheetName val="건축"/>
      <sheetName val="표지 (2)"/>
      <sheetName val="인건비"/>
      <sheetName val="월간관리비"/>
      <sheetName val="산출근거"/>
      <sheetName val="재료단가"/>
      <sheetName val="임금단가"/>
      <sheetName val="장비목록표"/>
      <sheetName val="장비운전경비"/>
      <sheetName val="설계예산서"/>
      <sheetName val="예산내역서"/>
      <sheetName val="총계"/>
      <sheetName val="A-4"/>
      <sheetName val="배수장토목공사비"/>
      <sheetName val="건축-물가변동"/>
      <sheetName val="WORK"/>
      <sheetName val="기초입력 DATA"/>
      <sheetName val="2호맨홀공제수량"/>
      <sheetName val="입찰견적보고서"/>
      <sheetName val="갈현동"/>
      <sheetName val="제경비적용기준"/>
      <sheetName val="공사자료입력"/>
      <sheetName val="신청서"/>
      <sheetName val="식재"/>
      <sheetName val="시설물"/>
      <sheetName val="식재출력용"/>
      <sheetName val="유지관리"/>
      <sheetName val="인건비 "/>
      <sheetName val="골조-APT 갑지"/>
      <sheetName val="증감내역서"/>
      <sheetName val="코드"/>
      <sheetName val="70%"/>
      <sheetName val="토사(PE)"/>
      <sheetName val="-치수표(곡선부)"/>
      <sheetName val="지급자재"/>
      <sheetName val="Sheet1 (2)"/>
      <sheetName val="콘크스"/>
      <sheetName val="표_재료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입력"/>
      <sheetName val="안내"/>
      <sheetName val="DATA"/>
      <sheetName val="설계"/>
      <sheetName val="1공구원가계산"/>
      <sheetName val="1공구원가계산서"/>
      <sheetName val="골조시행"/>
      <sheetName val="Recovered_Sheet1"/>
      <sheetName val="수량계표"/>
      <sheetName val="구조물5월기성내역"/>
      <sheetName val="자재단가2007.10"/>
      <sheetName val="자재단가2008.4"/>
      <sheetName val="BID"/>
      <sheetName val="11-2.아파트내역"/>
      <sheetName val="시멘트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기타 정보통신공사"/>
      <sheetName val="적용공정"/>
      <sheetName val="단가산출서"/>
      <sheetName val="재료값"/>
      <sheetName val="3.바닥판  "/>
      <sheetName val="설명서 "/>
      <sheetName val="토목"/>
      <sheetName val="전체"/>
      <sheetName val="대비표"/>
      <sheetName val="기초코드"/>
      <sheetName val="전등설비"/>
      <sheetName val="설명"/>
      <sheetName val="CON'C"/>
      <sheetName val="포장수량단위"/>
      <sheetName val="106C0300"/>
      <sheetName val="제경비율"/>
      <sheetName val="소요자재"/>
      <sheetName val="노무산출서"/>
      <sheetName val="경비"/>
      <sheetName val="iec"/>
      <sheetName val="ks"/>
      <sheetName val="선로정수"/>
      <sheetName val="9811"/>
      <sheetName val="해외(원화)"/>
      <sheetName val="팔당터널(1공구)"/>
      <sheetName val="경비_원본"/>
      <sheetName val="을-ATYPE"/>
      <sheetName val="노임,재료비"/>
      <sheetName val="중기사용료산출근거"/>
      <sheetName val="단가산출2"/>
      <sheetName val="단가 및 재료비"/>
      <sheetName val="부대tu"/>
      <sheetName val="터파기및재료"/>
      <sheetName val="결재갑지"/>
      <sheetName val="설계총괄표"/>
      <sheetName val="판매시설"/>
      <sheetName val="입찰"/>
      <sheetName val="현경"/>
      <sheetName val="CTEMCOST"/>
      <sheetName val="CC16-내역서"/>
      <sheetName val="L_RPTB02_01"/>
      <sheetName val="설계예산"/>
      <sheetName val="정부노임단가"/>
      <sheetName val="토목검측서"/>
      <sheetName val="조명시설"/>
      <sheetName val="참조(2)"/>
      <sheetName val="참조"/>
      <sheetName val="공통가설"/>
      <sheetName val="가감수량"/>
      <sheetName val="맨홀수량산출"/>
      <sheetName val="Sheet5"/>
      <sheetName val="건축내역서"/>
      <sheetName val="기계경비"/>
      <sheetName val="노임단가표"/>
      <sheetName val="화성태안9공구내역(실행)"/>
      <sheetName val="적용기준"/>
      <sheetName val="1안"/>
      <sheetName val="우수받이"/>
      <sheetName val="물가대비표"/>
      <sheetName val="6-1. 관개량조서"/>
      <sheetName val="기계경비(시간당)"/>
      <sheetName val="램머"/>
      <sheetName val="장비경비"/>
      <sheetName val="총괄"/>
      <sheetName val="설계내역서"/>
      <sheetName val="01"/>
      <sheetName val="세금자료"/>
      <sheetName val="적점"/>
      <sheetName val="총괄표"/>
      <sheetName val="내역(APT)"/>
      <sheetName val="목차"/>
      <sheetName val="인제내역"/>
      <sheetName val="INDEX  LIST"/>
      <sheetName val="빙장비사양"/>
      <sheetName val="장비사양"/>
      <sheetName val="타공종이기"/>
      <sheetName val="표  지"/>
      <sheetName val="도급"/>
      <sheetName val="설계내역"/>
      <sheetName val="산출근거(복구)"/>
      <sheetName val="단가표"/>
      <sheetName val="케이블트레이"/>
      <sheetName val="화설내"/>
      <sheetName val="고유코드_설계"/>
      <sheetName val="원가data"/>
      <sheetName val="시중노임단가"/>
      <sheetName val="자재 집계표"/>
      <sheetName val="플랜트 설치"/>
      <sheetName val="주공 갑지"/>
      <sheetName val="산출내역서"/>
      <sheetName val="조경집계표"/>
      <sheetName val="7.원가계산서(품셈)"/>
      <sheetName val="조경내역서"/>
      <sheetName val="수량집계"/>
      <sheetName val="일위대가목록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노무비단가"/>
      <sheetName val="단목객토단위수량산출"/>
      <sheetName val="단위수량산출"/>
      <sheetName val="맹암거,초지"/>
      <sheetName val="대상수목수량"/>
      <sheetName val="전기"/>
      <sheetName val="년도별노임표"/>
      <sheetName val="중기목록표"/>
      <sheetName val="화장실"/>
      <sheetName val="00노임기준"/>
      <sheetName val="평당공사비산정"/>
      <sheetName val="말뚝지지력산정"/>
      <sheetName val="실행,원가 최종예상"/>
      <sheetName val="아파트 내역"/>
      <sheetName val="참고사항"/>
      <sheetName val="근로자자료입력"/>
      <sheetName val="2000년1차"/>
      <sheetName val="2000전체분"/>
      <sheetName val="토공수량"/>
      <sheetName val="말고개터널조명전압강하"/>
      <sheetName val="심사물량"/>
      <sheetName val="심사계산"/>
      <sheetName val="토목내역서"/>
      <sheetName val="산출(부하간선)"/>
      <sheetName val="평가데이터"/>
      <sheetName val="연결임시"/>
      <sheetName val="기초1"/>
      <sheetName val="아파트"/>
      <sheetName val="FOB발"/>
      <sheetName val="30집계표"/>
      <sheetName val="BSD (2)"/>
      <sheetName val="투자비"/>
      <sheetName val="조성원가DATA"/>
      <sheetName val="사업비"/>
      <sheetName val="공정표"/>
      <sheetName val="LOOKUP"/>
      <sheetName val="본사공가현황"/>
      <sheetName val="전기공사"/>
      <sheetName val="지질조사"/>
      <sheetName val="내역갑지"/>
      <sheetName val="배수장공사비명세서"/>
      <sheetName val="1-4-2.관(약)"/>
      <sheetName val="pier(각형)"/>
      <sheetName val="Sheet15"/>
      <sheetName val="철콘"/>
      <sheetName val="토목(대안)"/>
      <sheetName val="입찰안"/>
      <sheetName val="JOIN(2span)"/>
      <sheetName val="바닥판"/>
      <sheetName val="주빔의 설계"/>
      <sheetName val="철근량산정및사용성검토"/>
      <sheetName val="입력DATA"/>
      <sheetName val="공사비증감"/>
      <sheetName val="2공구하도급내역서"/>
      <sheetName val="해평견적"/>
      <sheetName val="신표지1"/>
      <sheetName val="원가계산하도"/>
      <sheetName val="단가(자재)"/>
      <sheetName val="단가(노임)"/>
      <sheetName val="기초목록"/>
      <sheetName val="총괄내역서(설계)"/>
      <sheetName val="약품설비"/>
      <sheetName val="시공"/>
      <sheetName val="견적율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기기리스트"/>
      <sheetName val="1.2 동력(철거)"/>
      <sheetName val="1.접지공사"/>
      <sheetName val="장비투입계획"/>
      <sheetName val="직원투입계획"/>
      <sheetName val="Tool"/>
      <sheetName val="일위"/>
      <sheetName val="그림"/>
      <sheetName val="정화조방수미장"/>
      <sheetName val="1-최종안"/>
      <sheetName val="사업분석-분양가결정"/>
      <sheetName val="상부공철근집계(ABC)"/>
      <sheetName val="조내역"/>
      <sheetName val="입력란"/>
      <sheetName val="97노임단가"/>
      <sheetName val="배수내역"/>
      <sheetName val="공사진행"/>
      <sheetName val="설계명세서"/>
      <sheetName val="산출내역서집계표"/>
      <sheetName val="재료"/>
      <sheetName val="예가표"/>
      <sheetName val="구조물공"/>
      <sheetName val="부대공"/>
      <sheetName val="배수공"/>
      <sheetName val="포장공"/>
      <sheetName val="7월11일"/>
      <sheetName val="코드표"/>
      <sheetName val="매채조회"/>
      <sheetName val="단가목록"/>
      <sheetName val="자재목록"/>
      <sheetName val="노임목록"/>
      <sheetName val="토목주소"/>
      <sheetName val="프랜트면허"/>
      <sheetName val="날개벽"/>
      <sheetName val="암거단위"/>
      <sheetName val="횡 연장"/>
      <sheetName val="내역서1999.8최종"/>
      <sheetName val="월별수입"/>
      <sheetName val="건설기계"/>
      <sheetName val="사급자재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DATA1"/>
      <sheetName val="CABLE SIZE-1"/>
      <sheetName val="램프"/>
      <sheetName val="날개벽(시점좌측)"/>
      <sheetName val="EARTH"/>
      <sheetName val="99노임기준"/>
      <sheetName val="COST"/>
      <sheetName val="AL공사(원)"/>
      <sheetName val="협력업체"/>
      <sheetName val="직접경비호표"/>
      <sheetName val="지수"/>
      <sheetName val="원가계산서구조조정"/>
      <sheetName val="98수문일위"/>
      <sheetName val="48일위(기존)"/>
      <sheetName val="에너지동"/>
      <sheetName val="매립"/>
      <sheetName val="2.고용보험료산출근거"/>
      <sheetName val="단가일람"/>
      <sheetName val="자재일람"/>
      <sheetName val="조경일람"/>
      <sheetName val="내역(전체_금차)"/>
      <sheetName val="제경비_전체"/>
      <sheetName val="제경비_금차준공분"/>
      <sheetName val="단위수량산출서"/>
      <sheetName val="G.R300경비"/>
      <sheetName val="개별직종노임단가(2005.1)"/>
      <sheetName val="★도급내역(2공구)"/>
      <sheetName val="밸브설치"/>
      <sheetName val="관련자료입력"/>
      <sheetName val="1단계"/>
      <sheetName val="재정비직인"/>
      <sheetName val="패널"/>
      <sheetName val="상호참고자료"/>
      <sheetName val="발주처자료입력"/>
      <sheetName val="회사기본자료"/>
      <sheetName val="하자보증자료"/>
      <sheetName val="기술자관련자료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정산산출서(배수판)"/>
      <sheetName val="일위집계(기존)"/>
      <sheetName val="DANGA"/>
      <sheetName val="안양동교 1안"/>
      <sheetName val="준공정산"/>
      <sheetName val="설계예시"/>
      <sheetName val="구간산출"/>
      <sheetName val="예산갑지"/>
      <sheetName val="현장관리비 산출내역"/>
      <sheetName val="여과지동"/>
      <sheetName val="개요"/>
      <sheetName val="인원"/>
      <sheetName val="실행_ALT1_"/>
      <sheetName val="구체"/>
      <sheetName val="좌측날개벽"/>
      <sheetName val="우측날개벽"/>
      <sheetName val="맨홀수량집계"/>
      <sheetName val="경율산정"/>
      <sheetName val="단위수량"/>
      <sheetName val="신︀"/>
      <sheetName val="E.P.T수량산출서"/>
      <sheetName val="현장식당(1)"/>
      <sheetName val="D-철근총괄"/>
      <sheetName val="토공사(흙막이)"/>
      <sheetName val="수목_바_주목_"/>
      <sheetName val="총집계표"/>
      <sheetName val=" 상부공통집계(총괄)"/>
      <sheetName val="실행철강하도"/>
      <sheetName val="위치조서"/>
      <sheetName val="현장관리비"/>
      <sheetName val="중기집계"/>
      <sheetName val="상반기손익차2총괄"/>
      <sheetName val="계정code"/>
      <sheetName val="소방"/>
      <sheetName val="00상노임"/>
      <sheetName val="계측제어설비"/>
      <sheetName val="기계설비-물가변동"/>
      <sheetName val="갑지(추정)"/>
      <sheetName val="[수목일위.XLS]el\설계서\수목일위_XLS]데이타"/>
      <sheetName val="1공구_단가_(정원)"/>
      <sheetName val="골조물량"/>
      <sheetName val="건설산출"/>
      <sheetName val="8설7발"/>
      <sheetName val="부하계산서"/>
      <sheetName val="인부노임"/>
      <sheetName val="ABUT수량-A1"/>
      <sheetName val="공내역"/>
      <sheetName val="설계서"/>
      <sheetName val="가로등"/>
      <sheetName val="공사별 가중치 산출근거(토목)"/>
      <sheetName val="가중치근거(조경)"/>
      <sheetName val="철거산출근거"/>
      <sheetName val="H-PILE수량집계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지주목_및_비료산출기준"/>
      <sheetName val="PACKING_LIST"/>
      <sheetName val="[수목일위.XLS]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[수목일위.XLS][수목일위.XLS]el________2"/>
      <sheetName val="[수목일위.XLS][수목일위.XLS]el________3"/>
    </sheetNames>
    <sheetDataSet>
      <sheetData sheetId="0">
        <row r="46">
          <cell r="E46">
            <v>16300</v>
          </cell>
        </row>
        <row r="99">
          <cell r="E99">
            <v>35900</v>
          </cell>
        </row>
        <row r="104">
          <cell r="E104">
            <v>114000</v>
          </cell>
        </row>
        <row r="658">
          <cell r="E658">
            <v>51060</v>
          </cell>
        </row>
      </sheetData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/>
      <sheetData sheetId="592" refreshError="1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토목공사일반"/>
      <sheetName val="사당"/>
      <sheetName val="차액보증"/>
      <sheetName val="계양가시설"/>
      <sheetName val="부대공"/>
      <sheetName val="포장공"/>
      <sheetName val="토공"/>
      <sheetName val="입찰안"/>
      <sheetName val="백암비스타내역"/>
      <sheetName val="을"/>
      <sheetName val="원가 (2)"/>
      <sheetName val="물가"/>
      <sheetName val="직재"/>
      <sheetName val="6PILE  (돌출)"/>
      <sheetName val="일위대가(4층원격)"/>
      <sheetName val="#REF"/>
      <sheetName val="철거산출근거"/>
      <sheetName val="현장"/>
      <sheetName val="2공구산출내역"/>
      <sheetName val="내역서2안"/>
      <sheetName val="품셈TABLE"/>
      <sheetName val="JUCK"/>
      <sheetName val="단가조사"/>
      <sheetName val="노무"/>
      <sheetName val="청천내"/>
      <sheetName val="평가데이터"/>
      <sheetName val="데이타"/>
      <sheetName val="DATE"/>
      <sheetName val="금액내역서"/>
      <sheetName val="견적서"/>
      <sheetName val="기초내역서"/>
      <sheetName val="수량산출"/>
      <sheetName val="대가목록표"/>
      <sheetName val="J直材4"/>
      <sheetName val="98지급계획"/>
      <sheetName val="공사개요"/>
      <sheetName val="정부노임단가"/>
      <sheetName val="설계서(표지)"/>
      <sheetName val="원가계산서"/>
      <sheetName val="공통가설"/>
      <sheetName val="공사현황"/>
      <sheetName val="추가대화"/>
      <sheetName val="소방사항"/>
      <sheetName val="교통대책내역"/>
      <sheetName val="중기조종사 단위단가"/>
      <sheetName val="산출근거"/>
      <sheetName val="인건-측정"/>
      <sheetName val="부재리스트"/>
      <sheetName val="파일의이용"/>
      <sheetName val="BID"/>
      <sheetName val="내역서(설비+소방)"/>
      <sheetName val="실행내역"/>
      <sheetName val="전체"/>
      <sheetName val="골조시행"/>
      <sheetName val="첨부1"/>
      <sheetName val="감가상각"/>
      <sheetName val="Sheet4"/>
      <sheetName val="설계내역서"/>
      <sheetName val="Sheet5"/>
      <sheetName val="인테리어내역"/>
      <sheetName val="별표"/>
      <sheetName val="갑지(추정)"/>
      <sheetName val="토목"/>
      <sheetName val="자재단가리스트"/>
      <sheetName val="패널"/>
      <sheetName val="아파트 내역"/>
      <sheetName val="N賃率-職"/>
      <sheetName val="일위"/>
      <sheetName val="현장경비"/>
      <sheetName val="BCK3672"/>
      <sheetName val="초기화면"/>
      <sheetName val="관급자재"/>
      <sheetName val="NEGO"/>
      <sheetName val="토사(PE)"/>
      <sheetName val="Total"/>
      <sheetName val="ELECTRIC"/>
      <sheetName val="도급FORM"/>
      <sheetName val="TANK견적대지"/>
      <sheetName val="대상공사(조달청)"/>
      <sheetName val="자료(통합)"/>
      <sheetName val="노무비"/>
      <sheetName val="급수 (LPM)"/>
      <sheetName val="실행"/>
      <sheetName val="설계명세서(a"/>
      <sheetName val="변수값"/>
      <sheetName val="중기상차"/>
      <sheetName val="AS복구"/>
      <sheetName val="중기터파기"/>
      <sheetName val="104동"/>
      <sheetName val="CT "/>
      <sheetName val="요율"/>
      <sheetName val="사급자재(1단계)"/>
      <sheetName val="공사예산하조서(O.K)"/>
      <sheetName val="기계경비(시간당)"/>
      <sheetName val="램머"/>
      <sheetName val="설계명세서 (장비)"/>
      <sheetName val="기본일위"/>
      <sheetName val="KIM"/>
      <sheetName val="건축원가"/>
      <sheetName val="내역서총집계표"/>
      <sheetName val="2공구하도급내역서"/>
      <sheetName val="2000.11월설계내역"/>
      <sheetName val="시설장비부하계산서"/>
      <sheetName val="2006년일위대가"/>
      <sheetName val="주소"/>
      <sheetName val="원가계산"/>
      <sheetName val="자  재"/>
      <sheetName val="건축외주"/>
      <sheetName val="LP-S"/>
      <sheetName val="원가계산서 "/>
      <sheetName val="날개벽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관리비율"/>
      <sheetName val="단가기준"/>
      <sheetName val="저"/>
      <sheetName val="설계명세서"/>
      <sheetName val="자료입력"/>
      <sheetName val="간접"/>
      <sheetName val="개요"/>
      <sheetName val="명세서"/>
      <sheetName val="직접경비"/>
      <sheetName val="직접인건비"/>
      <sheetName val="내역서적용수량"/>
      <sheetName val="기둥(원형)"/>
      <sheetName val="기초공"/>
      <sheetName val="1.설계기준"/>
      <sheetName val="99노임기준"/>
      <sheetName val="건축공사 분괴표원본데이터(공통+건축)"/>
      <sheetName val="구천"/>
      <sheetName val="연결관암거"/>
      <sheetName val="70%"/>
      <sheetName val="일위대가표"/>
      <sheetName val="제품별단가"/>
      <sheetName val="제품별절단길이-0628"/>
      <sheetName val="동수"/>
      <sheetName val="A LINE"/>
      <sheetName val="준검 내역서"/>
      <sheetName val="연습"/>
      <sheetName val="원가_(2)"/>
      <sheetName val="1차_내역서"/>
      <sheetName val="6PILE__(돌출)"/>
      <sheetName val="평내중"/>
      <sheetName val="총괄내역"/>
      <sheetName val="외삼초"/>
      <sheetName val="서울대규장각(가시설흙막이)"/>
      <sheetName val="일위목록-기"/>
      <sheetName val="전선 및 전선관"/>
      <sheetName val="증감대비"/>
      <sheetName val="내역서1999.8최종"/>
      <sheetName val="단가 (2)"/>
      <sheetName val="2003 일위대가"/>
      <sheetName val="계수시트"/>
      <sheetName val="설계예산서"/>
      <sheetName val="직접수량"/>
      <sheetName val="운반비"/>
      <sheetName val="인사자료총집계"/>
      <sheetName val="주식"/>
      <sheetName val="단중표"/>
      <sheetName val="갑지"/>
      <sheetName val="프랜트면허"/>
      <sheetName val="공사내역"/>
      <sheetName val="일용직내역"/>
      <sheetName val="공통비(전체)"/>
      <sheetName val="총괄내역서"/>
      <sheetName val="16-1"/>
      <sheetName val="사업부배부A"/>
      <sheetName val="건축내역(진해석동)"/>
      <sheetName val="누계12"/>
      <sheetName val="전체도급"/>
      <sheetName val="도급견적가"/>
      <sheetName val="pier(각형)"/>
      <sheetName val="총괄표"/>
      <sheetName val="자판실행"/>
      <sheetName val="6호기"/>
      <sheetName val="FB25JN"/>
      <sheetName val="전력"/>
      <sheetName val="단"/>
      <sheetName val="CP-E2 (품셈표)"/>
      <sheetName val="현금"/>
      <sheetName val="A-4"/>
      <sheetName val="공통가설공사"/>
      <sheetName val="국별인원"/>
      <sheetName val="MIJIBI"/>
      <sheetName val="부대내역"/>
      <sheetName val="자재표"/>
      <sheetName val="합천내역"/>
      <sheetName val="PAC"/>
      <sheetName val="TRU"/>
      <sheetName val="입력"/>
      <sheetName val="전기혼잡제경비(45)"/>
      <sheetName val="원가계산 (2)"/>
      <sheetName val="물가자료"/>
      <sheetName val="예산명세서"/>
      <sheetName val="CODE(2)"/>
      <sheetName val="COST"/>
      <sheetName val="단가 "/>
      <sheetName val="수목표준대가"/>
      <sheetName val="수목데이타 "/>
      <sheetName val="말뚝물량"/>
      <sheetName val="실행철강하도"/>
      <sheetName val="토적표"/>
      <sheetName val="내   역"/>
      <sheetName val="외주비"/>
      <sheetName val="소각장스케줄"/>
      <sheetName val="구리토평1전기"/>
      <sheetName val="중기조종사_단위단가"/>
      <sheetName val="아파트_내역"/>
      <sheetName val="가로등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공사기본내용입력"/>
      <sheetName val="기초입력 DATA"/>
      <sheetName val="A 견적"/>
      <sheetName val="연부97-1"/>
      <sheetName val="갑지1"/>
      <sheetName val="기존단가 (2)"/>
      <sheetName val="납부서"/>
      <sheetName val="소비자가"/>
      <sheetName val="공구"/>
      <sheetName val="유림골조"/>
      <sheetName val="비교1"/>
      <sheetName val="식재인부"/>
      <sheetName val="1차설계변경내역"/>
      <sheetName val="중강당 내역"/>
      <sheetName val="일위(설)"/>
      <sheetName val="Sheet1 (2)"/>
      <sheetName val="SUMMARY"/>
      <sheetName val="PAINT"/>
      <sheetName val="분양가"/>
      <sheetName val="2.대외공문"/>
      <sheetName val="TEL"/>
      <sheetName val="부대대비"/>
      <sheetName val="냉연집계"/>
      <sheetName val="업체별기성내역"/>
      <sheetName val="식재일위대가"/>
      <sheetName val="단가및재료비"/>
      <sheetName val="10월"/>
      <sheetName val="견적"/>
      <sheetName val="구조대가"/>
      <sheetName val="포설대가1"/>
      <sheetName val="부대대가"/>
      <sheetName val="제직재"/>
      <sheetName val="재공품기초자료"/>
      <sheetName val="전차선로 물량표"/>
      <sheetName val="工관리비율"/>
      <sheetName val="6.일위목록"/>
      <sheetName val="공통(Ȳ_x0000__xd800_䧶_x0000__x0000_"/>
      <sheetName val="재료비"/>
      <sheetName val="수목데이타"/>
      <sheetName val="SW개발대상목록(기능점수)"/>
      <sheetName val="동원인원"/>
      <sheetName val="설계산출기초"/>
      <sheetName val="시설물기초"/>
      <sheetName val="노임이"/>
      <sheetName val="유기공정"/>
      <sheetName val="기본자료"/>
      <sheetName val="DATA"/>
      <sheetName val="덕전리"/>
      <sheetName val="fursys"/>
      <sheetName val="지하"/>
      <sheetName val="1000 DB구축 부표"/>
      <sheetName val="설계서"/>
      <sheetName val="Tool"/>
      <sheetName val="신규DEP"/>
      <sheetName val="전기변내역"/>
      <sheetName val="공통(Ȳ"/>
      <sheetName val="실행내역서"/>
      <sheetName val="경영"/>
      <sheetName val="98년"/>
      <sheetName val="실적"/>
      <sheetName val="전기"/>
      <sheetName val="FOB발"/>
      <sheetName val="외주"/>
      <sheetName val="ABUT수량-A1"/>
      <sheetName val="Y-WORK"/>
      <sheetName val="부하계산서"/>
      <sheetName val="토공사(흙막이)"/>
      <sheetName val="제-노임"/>
      <sheetName val="기초자료입력"/>
      <sheetName val="증감내역서"/>
      <sheetName val="이름정의"/>
      <sheetName val="1안"/>
      <sheetName val="관접합및부설"/>
      <sheetName val="호표"/>
      <sheetName val="도로정위치부표"/>
      <sheetName val="도로조사부표"/>
      <sheetName val="대표자"/>
      <sheetName val="1456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터파기및재료"/>
      <sheetName val="중기사용료산출근거"/>
      <sheetName val="단가산출2"/>
      <sheetName val="단가 및 재료비"/>
      <sheetName val="원가+내역"/>
      <sheetName val="자재단가"/>
      <sheetName val="시화점실행"/>
      <sheetName val="단가산출"/>
      <sheetName val="단가조사(기계)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구간별현황"/>
      <sheetName val="기성청구서"/>
      <sheetName val="현장관리"/>
      <sheetName val="5사남"/>
      <sheetName val="목록"/>
      <sheetName val="자재대"/>
      <sheetName val="건축내역"/>
      <sheetName val="산출내역서"/>
      <sheetName val="03전반노무비"/>
      <sheetName val="약품공급2"/>
      <sheetName val="b_balju"/>
      <sheetName val="PSCbeam설계"/>
      <sheetName val="부대공Ⅱ"/>
      <sheetName val="현장관리비"/>
      <sheetName val="일위_파일"/>
      <sheetName val="99총공사내역서"/>
      <sheetName val="코드표"/>
      <sheetName val="한일양산"/>
      <sheetName val="출자한도"/>
      <sheetName val="정산서 "/>
      <sheetName val="기초일위대가"/>
      <sheetName val="단가대비표"/>
      <sheetName val="기초단가"/>
      <sheetName val="소방"/>
      <sheetName val="INPUT"/>
      <sheetName val="2)관접합"/>
      <sheetName val="일반공사"/>
      <sheetName val="실행대비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도봉2지구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09"/>
      <sheetName val="투찰금액"/>
    </sheetNames>
    <sheetDataSet>
      <sheetData sheetId="0">
        <row r="3">
          <cell r="A3">
            <v>1</v>
          </cell>
          <cell r="B3" t="str">
            <v>전선관</v>
          </cell>
          <cell r="C3" t="str">
            <v>ST  16C</v>
          </cell>
          <cell r="D3" t="str">
            <v>m</v>
          </cell>
          <cell r="G3">
            <v>741</v>
          </cell>
          <cell r="H3">
            <v>665</v>
          </cell>
          <cell r="Q3">
            <v>665</v>
          </cell>
          <cell r="R3">
            <v>0.1</v>
          </cell>
          <cell r="S3" t="str">
            <v>내선</v>
          </cell>
          <cell r="T3">
            <v>0.08</v>
          </cell>
          <cell r="U3" t="str">
            <v>내선</v>
          </cell>
          <cell r="V3">
            <v>5.6000000000000001E-2</v>
          </cell>
          <cell r="Y3" t="str">
            <v>지중매설 :70%</v>
          </cell>
        </row>
        <row r="4">
          <cell r="A4">
            <v>2</v>
          </cell>
          <cell r="B4" t="str">
            <v>전선관</v>
          </cell>
          <cell r="C4" t="str">
            <v>ST  22C</v>
          </cell>
          <cell r="D4" t="str">
            <v>m</v>
          </cell>
          <cell r="G4">
            <v>741</v>
          </cell>
          <cell r="H4">
            <v>852</v>
          </cell>
          <cell r="Q4">
            <v>852</v>
          </cell>
          <cell r="R4">
            <v>0.1</v>
          </cell>
          <cell r="S4" t="str">
            <v>내선</v>
          </cell>
          <cell r="T4">
            <v>0.11</v>
          </cell>
          <cell r="U4" t="str">
            <v>내선</v>
          </cell>
          <cell r="V4">
            <v>7.6999999999999999E-2</v>
          </cell>
          <cell r="Y4" t="str">
            <v>지중매설 :70%</v>
          </cell>
        </row>
        <row r="5">
          <cell r="A5">
            <v>3</v>
          </cell>
          <cell r="B5" t="str">
            <v>전선관</v>
          </cell>
          <cell r="C5" t="str">
            <v>ST  28C</v>
          </cell>
          <cell r="D5" t="str">
            <v>m</v>
          </cell>
          <cell r="G5">
            <v>741</v>
          </cell>
          <cell r="H5">
            <v>1112</v>
          </cell>
          <cell r="Q5">
            <v>1112</v>
          </cell>
          <cell r="R5">
            <v>0.1</v>
          </cell>
          <cell r="S5" t="str">
            <v>내선</v>
          </cell>
          <cell r="T5">
            <v>0.14000000000000001</v>
          </cell>
          <cell r="U5" t="str">
            <v>내선</v>
          </cell>
          <cell r="V5">
            <v>9.8000000000000004E-2</v>
          </cell>
          <cell r="Y5" t="str">
            <v>지중매설 :70%</v>
          </cell>
        </row>
        <row r="6">
          <cell r="A6">
            <v>4</v>
          </cell>
          <cell r="B6" t="str">
            <v>전선관</v>
          </cell>
          <cell r="C6" t="str">
            <v>ST  36C</v>
          </cell>
          <cell r="D6" t="str">
            <v>m</v>
          </cell>
          <cell r="G6">
            <v>741</v>
          </cell>
          <cell r="H6">
            <v>1365</v>
          </cell>
          <cell r="Q6">
            <v>1365</v>
          </cell>
          <cell r="R6">
            <v>0.1</v>
          </cell>
          <cell r="S6" t="str">
            <v>내선</v>
          </cell>
          <cell r="T6">
            <v>0.2</v>
          </cell>
          <cell r="U6" t="str">
            <v>내선</v>
          </cell>
          <cell r="V6">
            <v>0.14000000000000001</v>
          </cell>
          <cell r="Y6" t="str">
            <v>지중매설 :70%</v>
          </cell>
        </row>
        <row r="7">
          <cell r="A7">
            <v>5</v>
          </cell>
          <cell r="B7" t="str">
            <v>전선관</v>
          </cell>
          <cell r="C7" t="str">
            <v>ST  42C</v>
          </cell>
          <cell r="D7" t="str">
            <v>m</v>
          </cell>
          <cell r="G7">
            <v>741</v>
          </cell>
          <cell r="H7">
            <v>1582</v>
          </cell>
          <cell r="Q7">
            <v>1582</v>
          </cell>
          <cell r="R7">
            <v>0.1</v>
          </cell>
          <cell r="S7" t="str">
            <v>내선</v>
          </cell>
          <cell r="T7">
            <v>0.25</v>
          </cell>
          <cell r="U7" t="str">
            <v>내선</v>
          </cell>
          <cell r="V7">
            <v>0.17499999999999999</v>
          </cell>
          <cell r="Y7" t="str">
            <v>지중매설 :70%</v>
          </cell>
        </row>
        <row r="8">
          <cell r="A8">
            <v>6</v>
          </cell>
          <cell r="B8" t="str">
            <v>전선관</v>
          </cell>
          <cell r="C8" t="str">
            <v>ST  54C</v>
          </cell>
          <cell r="D8" t="str">
            <v>m</v>
          </cell>
          <cell r="G8">
            <v>741</v>
          </cell>
          <cell r="H8">
            <v>2206</v>
          </cell>
          <cell r="Q8">
            <v>2206</v>
          </cell>
          <cell r="R8">
            <v>0.1</v>
          </cell>
          <cell r="S8" t="str">
            <v>내선</v>
          </cell>
          <cell r="T8">
            <v>0.34</v>
          </cell>
          <cell r="U8" t="str">
            <v>내선</v>
          </cell>
          <cell r="V8">
            <v>0.23799999999999999</v>
          </cell>
          <cell r="Y8" t="str">
            <v>지중매설 :70%</v>
          </cell>
        </row>
        <row r="9">
          <cell r="A9">
            <v>7</v>
          </cell>
          <cell r="B9" t="str">
            <v>전선관</v>
          </cell>
          <cell r="C9" t="str">
            <v>ST  104C</v>
          </cell>
          <cell r="D9" t="str">
            <v>m</v>
          </cell>
          <cell r="G9">
            <v>741</v>
          </cell>
          <cell r="H9">
            <v>5020</v>
          </cell>
          <cell r="Q9">
            <v>5020</v>
          </cell>
          <cell r="R9">
            <v>0.1</v>
          </cell>
          <cell r="S9" t="str">
            <v>내선</v>
          </cell>
          <cell r="T9">
            <v>0.71</v>
          </cell>
          <cell r="U9" t="str">
            <v>내선</v>
          </cell>
          <cell r="V9">
            <v>0.497</v>
          </cell>
          <cell r="Y9" t="str">
            <v>지중매설 :70%</v>
          </cell>
        </row>
        <row r="10">
          <cell r="A10">
            <v>8</v>
          </cell>
          <cell r="Q10" t="str">
            <v/>
          </cell>
        </row>
        <row r="11">
          <cell r="A11">
            <v>9</v>
          </cell>
          <cell r="Q11" t="str">
            <v/>
          </cell>
        </row>
        <row r="12">
          <cell r="A12">
            <v>10</v>
          </cell>
          <cell r="B12" t="str">
            <v>전선관</v>
          </cell>
          <cell r="C12" t="str">
            <v>HI-PVC  16C</v>
          </cell>
          <cell r="D12" t="str">
            <v>m</v>
          </cell>
          <cell r="G12">
            <v>745</v>
          </cell>
          <cell r="H12">
            <v>279</v>
          </cell>
          <cell r="Q12">
            <v>279</v>
          </cell>
          <cell r="R12">
            <v>0.1</v>
          </cell>
          <cell r="S12" t="str">
            <v>내선</v>
          </cell>
          <cell r="T12">
            <v>0.05</v>
          </cell>
          <cell r="U12" t="str">
            <v>내선</v>
          </cell>
          <cell r="V12">
            <v>3.5000000000000003E-2</v>
          </cell>
          <cell r="Y12" t="str">
            <v>지중매설 :70%</v>
          </cell>
        </row>
        <row r="13">
          <cell r="A13">
            <v>11</v>
          </cell>
          <cell r="B13" t="str">
            <v>전선관</v>
          </cell>
          <cell r="C13" t="str">
            <v>HI-PVC  22C</v>
          </cell>
          <cell r="D13" t="str">
            <v>m</v>
          </cell>
          <cell r="G13">
            <v>745</v>
          </cell>
          <cell r="H13">
            <v>336</v>
          </cell>
          <cell r="Q13">
            <v>336</v>
          </cell>
          <cell r="R13">
            <v>0.1</v>
          </cell>
          <cell r="S13" t="str">
            <v>내선</v>
          </cell>
          <cell r="T13">
            <v>0.06</v>
          </cell>
          <cell r="U13" t="str">
            <v>내선</v>
          </cell>
          <cell r="V13">
            <v>4.2000000000000003E-2</v>
          </cell>
          <cell r="Y13" t="str">
            <v>지중매설 :70%</v>
          </cell>
        </row>
        <row r="14">
          <cell r="A14">
            <v>12</v>
          </cell>
          <cell r="B14" t="str">
            <v>전선관</v>
          </cell>
          <cell r="C14" t="str">
            <v>HI-PVC  28C</v>
          </cell>
          <cell r="D14" t="str">
            <v>m</v>
          </cell>
          <cell r="G14">
            <v>745</v>
          </cell>
          <cell r="H14">
            <v>650</v>
          </cell>
          <cell r="Q14">
            <v>650</v>
          </cell>
          <cell r="R14">
            <v>0.1</v>
          </cell>
          <cell r="S14" t="str">
            <v>내선</v>
          </cell>
          <cell r="T14">
            <v>0.08</v>
          </cell>
          <cell r="U14" t="str">
            <v>내선</v>
          </cell>
          <cell r="V14">
            <v>5.6000000000000001E-2</v>
          </cell>
          <cell r="Y14" t="str">
            <v>지중매설 :70%</v>
          </cell>
        </row>
        <row r="15">
          <cell r="A15">
            <v>13</v>
          </cell>
          <cell r="B15" t="str">
            <v>전선관</v>
          </cell>
          <cell r="C15" t="str">
            <v>HI-PVC  36C</v>
          </cell>
          <cell r="D15" t="str">
            <v>m</v>
          </cell>
          <cell r="G15">
            <v>745</v>
          </cell>
          <cell r="H15">
            <v>906</v>
          </cell>
          <cell r="Q15">
            <v>906</v>
          </cell>
          <cell r="R15">
            <v>0.1</v>
          </cell>
          <cell r="S15" t="str">
            <v>내선</v>
          </cell>
          <cell r="T15">
            <v>0.1</v>
          </cell>
          <cell r="U15" t="str">
            <v>내선</v>
          </cell>
          <cell r="V15">
            <v>7.0000000000000007E-2</v>
          </cell>
          <cell r="Y15" t="str">
            <v>지중매설 :70%</v>
          </cell>
        </row>
        <row r="16">
          <cell r="A16">
            <v>14</v>
          </cell>
          <cell r="B16" t="str">
            <v>전선관</v>
          </cell>
          <cell r="C16" t="str">
            <v>HI-PVC  42C</v>
          </cell>
          <cell r="D16" t="str">
            <v>m</v>
          </cell>
          <cell r="G16">
            <v>745</v>
          </cell>
          <cell r="H16">
            <v>1182</v>
          </cell>
          <cell r="Q16">
            <v>1182</v>
          </cell>
          <cell r="R16">
            <v>0.1</v>
          </cell>
          <cell r="S16" t="str">
            <v>내선</v>
          </cell>
          <cell r="T16">
            <v>0.13</v>
          </cell>
          <cell r="U16" t="str">
            <v>내선</v>
          </cell>
          <cell r="V16">
            <v>9.0999999999999998E-2</v>
          </cell>
          <cell r="Y16" t="str">
            <v>지중매설 :70%</v>
          </cell>
        </row>
        <row r="17">
          <cell r="A17">
            <v>15</v>
          </cell>
          <cell r="Q17" t="str">
            <v/>
          </cell>
        </row>
        <row r="18">
          <cell r="A18">
            <v>16</v>
          </cell>
          <cell r="Q18" t="str">
            <v/>
          </cell>
        </row>
        <row r="19">
          <cell r="A19">
            <v>17</v>
          </cell>
          <cell r="B19" t="str">
            <v>전선관</v>
          </cell>
          <cell r="C19" t="str">
            <v xml:space="preserve">PE  22C  </v>
          </cell>
          <cell r="D19" t="str">
            <v>m</v>
          </cell>
          <cell r="G19">
            <v>746</v>
          </cell>
          <cell r="H19">
            <v>200</v>
          </cell>
          <cell r="Q19">
            <v>200</v>
          </cell>
          <cell r="R19">
            <v>0.1</v>
          </cell>
          <cell r="U19" t="str">
            <v>배전</v>
          </cell>
          <cell r="V19">
            <v>7.8E-2</v>
          </cell>
        </row>
        <row r="20">
          <cell r="A20">
            <v>18</v>
          </cell>
          <cell r="B20" t="str">
            <v>전선관</v>
          </cell>
          <cell r="C20" t="str">
            <v>PE  28C</v>
          </cell>
          <cell r="D20" t="str">
            <v>m</v>
          </cell>
          <cell r="G20">
            <v>746</v>
          </cell>
          <cell r="H20">
            <v>330</v>
          </cell>
          <cell r="Q20">
            <v>330</v>
          </cell>
          <cell r="R20">
            <v>0.1</v>
          </cell>
          <cell r="U20" t="str">
            <v>배전</v>
          </cell>
          <cell r="V20">
            <v>7.8E-2</v>
          </cell>
        </row>
        <row r="21">
          <cell r="A21">
            <v>19</v>
          </cell>
          <cell r="B21" t="str">
            <v>전선관</v>
          </cell>
          <cell r="C21" t="str">
            <v>PE  36C</v>
          </cell>
          <cell r="D21" t="str">
            <v>m</v>
          </cell>
          <cell r="G21">
            <v>746</v>
          </cell>
          <cell r="H21">
            <v>490</v>
          </cell>
          <cell r="Q21">
            <v>490</v>
          </cell>
          <cell r="R21">
            <v>0.1</v>
          </cell>
          <cell r="U21" t="str">
            <v>배전</v>
          </cell>
          <cell r="V21">
            <v>7.8E-2</v>
          </cell>
        </row>
        <row r="22">
          <cell r="A22">
            <v>20</v>
          </cell>
          <cell r="B22" t="str">
            <v>전선관</v>
          </cell>
          <cell r="C22" t="str">
            <v>PE  42C</v>
          </cell>
          <cell r="D22" t="str">
            <v>m</v>
          </cell>
          <cell r="G22">
            <v>746</v>
          </cell>
          <cell r="H22">
            <v>570</v>
          </cell>
          <cell r="Q22">
            <v>570</v>
          </cell>
          <cell r="R22">
            <v>0.1</v>
          </cell>
          <cell r="U22" t="str">
            <v>배전</v>
          </cell>
          <cell r="V22">
            <v>7.8E-2</v>
          </cell>
        </row>
        <row r="23">
          <cell r="A23">
            <v>21</v>
          </cell>
          <cell r="Q23" t="str">
            <v/>
          </cell>
        </row>
        <row r="24">
          <cell r="A24">
            <v>22</v>
          </cell>
          <cell r="Q24" t="str">
            <v/>
          </cell>
        </row>
        <row r="25">
          <cell r="A25">
            <v>23</v>
          </cell>
          <cell r="B25" t="str">
            <v>전선관</v>
          </cell>
          <cell r="C25" t="str">
            <v xml:space="preserve">ELPφ30  </v>
          </cell>
          <cell r="D25" t="str">
            <v>m</v>
          </cell>
          <cell r="G25">
            <v>745</v>
          </cell>
          <cell r="H25">
            <v>330</v>
          </cell>
          <cell r="Q25">
            <v>330</v>
          </cell>
          <cell r="R25">
            <v>0.1</v>
          </cell>
          <cell r="U25" t="str">
            <v>배전</v>
          </cell>
          <cell r="V25">
            <v>1.2E-2</v>
          </cell>
          <cell r="W25" t="str">
            <v>보인</v>
          </cell>
          <cell r="X25">
            <v>2.9000000000000001E-2</v>
          </cell>
        </row>
        <row r="26">
          <cell r="A26">
            <v>24</v>
          </cell>
          <cell r="B26" t="str">
            <v>전선관</v>
          </cell>
          <cell r="C26" t="str">
            <v xml:space="preserve">ELPφ40  </v>
          </cell>
          <cell r="D26" t="str">
            <v>m</v>
          </cell>
          <cell r="G26">
            <v>745</v>
          </cell>
          <cell r="H26">
            <v>480</v>
          </cell>
          <cell r="Q26">
            <v>480</v>
          </cell>
          <cell r="R26">
            <v>0.1</v>
          </cell>
          <cell r="U26" t="str">
            <v>배전</v>
          </cell>
          <cell r="V26">
            <v>1.2E-2</v>
          </cell>
          <cell r="W26" t="str">
            <v>보인</v>
          </cell>
          <cell r="X26">
            <v>2.9000000000000001E-2</v>
          </cell>
        </row>
        <row r="27">
          <cell r="A27">
            <v>25</v>
          </cell>
          <cell r="B27" t="str">
            <v>전선관</v>
          </cell>
          <cell r="C27" t="str">
            <v xml:space="preserve">ELPφ50  </v>
          </cell>
          <cell r="D27" t="str">
            <v>m</v>
          </cell>
          <cell r="G27">
            <v>745</v>
          </cell>
          <cell r="H27">
            <v>600</v>
          </cell>
          <cell r="Q27">
            <v>600</v>
          </cell>
          <cell r="R27">
            <v>0.1</v>
          </cell>
          <cell r="U27" t="str">
            <v>배전</v>
          </cell>
          <cell r="V27">
            <v>1.2E-2</v>
          </cell>
          <cell r="W27" t="str">
            <v>보인</v>
          </cell>
          <cell r="X27">
            <v>2.9000000000000001E-2</v>
          </cell>
        </row>
        <row r="28">
          <cell r="A28">
            <v>26</v>
          </cell>
          <cell r="B28" t="str">
            <v>전선관</v>
          </cell>
          <cell r="C28" t="str">
            <v>ELPφ65</v>
          </cell>
          <cell r="D28" t="str">
            <v>m</v>
          </cell>
          <cell r="G28">
            <v>745</v>
          </cell>
          <cell r="H28">
            <v>900</v>
          </cell>
          <cell r="Q28">
            <v>900</v>
          </cell>
          <cell r="R28">
            <v>0.1</v>
          </cell>
          <cell r="U28" t="str">
            <v>배전</v>
          </cell>
          <cell r="V28">
            <v>1.4999999999999999E-2</v>
          </cell>
          <cell r="W28" t="str">
            <v>보인</v>
          </cell>
          <cell r="X28">
            <v>3.5000000000000003E-2</v>
          </cell>
        </row>
        <row r="29">
          <cell r="A29">
            <v>27</v>
          </cell>
          <cell r="B29" t="str">
            <v>전선관</v>
          </cell>
          <cell r="C29" t="str">
            <v>ELPφ80</v>
          </cell>
          <cell r="D29" t="str">
            <v>m</v>
          </cell>
          <cell r="G29">
            <v>745</v>
          </cell>
          <cell r="H29">
            <v>1300</v>
          </cell>
          <cell r="Q29">
            <v>1300</v>
          </cell>
          <cell r="R29">
            <v>0.1</v>
          </cell>
          <cell r="U29" t="str">
            <v>배전</v>
          </cell>
          <cell r="V29">
            <v>1.4999999999999999E-2</v>
          </cell>
          <cell r="W29" t="str">
            <v>보인</v>
          </cell>
          <cell r="X29">
            <v>3.5000000000000003E-2</v>
          </cell>
        </row>
        <row r="30">
          <cell r="A30">
            <v>28</v>
          </cell>
          <cell r="B30" t="str">
            <v>전선관</v>
          </cell>
          <cell r="C30" t="str">
            <v>ELPφ100</v>
          </cell>
          <cell r="D30" t="str">
            <v>m</v>
          </cell>
          <cell r="G30">
            <v>745</v>
          </cell>
          <cell r="H30">
            <v>1800</v>
          </cell>
          <cell r="Q30">
            <v>1800</v>
          </cell>
          <cell r="R30">
            <v>0.1</v>
          </cell>
          <cell r="U30" t="str">
            <v>배전</v>
          </cell>
          <cell r="V30">
            <v>1.7999999999999999E-2</v>
          </cell>
          <cell r="W30" t="str">
            <v>보인</v>
          </cell>
          <cell r="X30">
            <v>5.7000000000000002E-2</v>
          </cell>
        </row>
        <row r="31">
          <cell r="A31">
            <v>29</v>
          </cell>
          <cell r="B31" t="str">
            <v>전선관</v>
          </cell>
          <cell r="C31" t="str">
            <v>ELPφ125</v>
          </cell>
          <cell r="D31" t="str">
            <v>m</v>
          </cell>
          <cell r="G31">
            <v>745</v>
          </cell>
          <cell r="H31">
            <v>2700</v>
          </cell>
          <cell r="Q31">
            <v>2700</v>
          </cell>
          <cell r="R31">
            <v>0.1</v>
          </cell>
          <cell r="U31" t="str">
            <v>배전</v>
          </cell>
          <cell r="V31">
            <v>2.5000000000000001E-2</v>
          </cell>
          <cell r="W31" t="str">
            <v>보인</v>
          </cell>
          <cell r="X31">
            <v>7.6999999999999999E-2</v>
          </cell>
        </row>
        <row r="32">
          <cell r="A32">
            <v>30</v>
          </cell>
          <cell r="B32" t="str">
            <v>전선관</v>
          </cell>
          <cell r="C32" t="str">
            <v>ELPφ150</v>
          </cell>
          <cell r="D32" t="str">
            <v>m</v>
          </cell>
          <cell r="G32">
            <v>745</v>
          </cell>
          <cell r="H32">
            <v>3200</v>
          </cell>
          <cell r="Q32">
            <v>3200</v>
          </cell>
          <cell r="R32">
            <v>0.1</v>
          </cell>
          <cell r="U32" t="str">
            <v>배전</v>
          </cell>
          <cell r="V32">
            <v>0.03</v>
          </cell>
          <cell r="W32" t="str">
            <v>보인</v>
          </cell>
          <cell r="X32">
            <v>9.7000000000000003E-2</v>
          </cell>
        </row>
        <row r="33">
          <cell r="A33">
            <v>31</v>
          </cell>
          <cell r="B33" t="str">
            <v>전선관</v>
          </cell>
          <cell r="C33" t="str">
            <v>ELPφ175</v>
          </cell>
          <cell r="D33" t="str">
            <v>m</v>
          </cell>
          <cell r="G33">
            <v>745</v>
          </cell>
          <cell r="H33">
            <v>4800</v>
          </cell>
          <cell r="Q33">
            <v>4800</v>
          </cell>
          <cell r="R33">
            <v>0.1</v>
          </cell>
          <cell r="U33" t="str">
            <v>배전</v>
          </cell>
          <cell r="V33">
            <v>3.5999999999999997E-2</v>
          </cell>
          <cell r="W33" t="str">
            <v>보인</v>
          </cell>
          <cell r="X33">
            <v>0.11700000000000001</v>
          </cell>
        </row>
        <row r="34">
          <cell r="A34">
            <v>32</v>
          </cell>
          <cell r="B34" t="str">
            <v>전선관</v>
          </cell>
          <cell r="C34" t="str">
            <v>ELPφ200</v>
          </cell>
          <cell r="D34" t="str">
            <v>m</v>
          </cell>
          <cell r="G34">
            <v>745</v>
          </cell>
          <cell r="H34">
            <v>6400</v>
          </cell>
          <cell r="Q34">
            <v>6400</v>
          </cell>
          <cell r="R34">
            <v>0.1</v>
          </cell>
          <cell r="U34" t="str">
            <v>배전</v>
          </cell>
          <cell r="V34">
            <v>4.1000000000000002E-2</v>
          </cell>
          <cell r="W34" t="str">
            <v>보인</v>
          </cell>
          <cell r="X34">
            <v>0.129</v>
          </cell>
        </row>
        <row r="35">
          <cell r="A35">
            <v>33</v>
          </cell>
          <cell r="B35" t="str">
            <v>FLEXIBLE  TUBE 2종</v>
          </cell>
          <cell r="C35" t="str">
            <v>PLICA 방수 #38</v>
          </cell>
          <cell r="D35" t="str">
            <v>m</v>
          </cell>
          <cell r="G35">
            <v>743</v>
          </cell>
          <cell r="H35">
            <v>5560</v>
          </cell>
          <cell r="Q35">
            <v>5560</v>
          </cell>
          <cell r="R35">
            <v>0.1</v>
          </cell>
          <cell r="S35" t="str">
            <v>내선</v>
          </cell>
          <cell r="T35">
            <v>9.0999999999999998E-2</v>
          </cell>
        </row>
        <row r="36">
          <cell r="A36">
            <v>34</v>
          </cell>
          <cell r="B36" t="str">
            <v>FLEXIBLE  TUBE 2종</v>
          </cell>
          <cell r="C36" t="str">
            <v>PLICA 방수 #50</v>
          </cell>
          <cell r="D36" t="str">
            <v>m</v>
          </cell>
          <cell r="G36">
            <v>743</v>
          </cell>
          <cell r="H36">
            <v>8080</v>
          </cell>
          <cell r="Q36">
            <v>8080</v>
          </cell>
          <cell r="R36">
            <v>0.1</v>
          </cell>
          <cell r="S36" t="str">
            <v>내선</v>
          </cell>
          <cell r="T36">
            <v>0.13</v>
          </cell>
        </row>
        <row r="37">
          <cell r="A37">
            <v>35</v>
          </cell>
          <cell r="B37" t="str">
            <v>FLEXIBLE  TUBE 1종</v>
          </cell>
          <cell r="C37" t="str">
            <v>고장력비방수  15C</v>
          </cell>
          <cell r="D37" t="str">
            <v>m</v>
          </cell>
          <cell r="G37">
            <v>742</v>
          </cell>
          <cell r="H37">
            <v>930</v>
          </cell>
          <cell r="Q37">
            <v>930</v>
          </cell>
          <cell r="R37">
            <v>0.1</v>
          </cell>
          <cell r="S37" t="str">
            <v>내선</v>
          </cell>
          <cell r="T37">
            <v>3.9E-2</v>
          </cell>
        </row>
        <row r="38">
          <cell r="A38">
            <v>36</v>
          </cell>
          <cell r="B38" t="str">
            <v>FLEXIBLE  CONNECTOR</v>
          </cell>
          <cell r="C38" t="str">
            <v>PVC 15C-CD</v>
          </cell>
          <cell r="D38" t="str">
            <v>EA</v>
          </cell>
          <cell r="G38">
            <v>746</v>
          </cell>
          <cell r="H38">
            <v>90</v>
          </cell>
          <cell r="Q38">
            <v>90</v>
          </cell>
        </row>
        <row r="39">
          <cell r="A39">
            <v>37</v>
          </cell>
          <cell r="B39" t="str">
            <v>FLEXIBLE  TUBE 1종</v>
          </cell>
          <cell r="C39" t="str">
            <v>고장력방수  15C</v>
          </cell>
          <cell r="D39" t="str">
            <v>m</v>
          </cell>
          <cell r="G39">
            <v>742</v>
          </cell>
          <cell r="H39">
            <v>2000</v>
          </cell>
          <cell r="Q39">
            <v>2000</v>
          </cell>
          <cell r="R39">
            <v>0.1</v>
          </cell>
          <cell r="S39" t="str">
            <v>내선</v>
          </cell>
          <cell r="T39">
            <v>3.9E-2</v>
          </cell>
        </row>
        <row r="40">
          <cell r="A40">
            <v>38</v>
          </cell>
          <cell r="B40" t="str">
            <v>FLEXIBLE  CONNECTOR</v>
          </cell>
          <cell r="C40" t="str">
            <v>방수용콘넥타15C-황동</v>
          </cell>
          <cell r="D40" t="str">
            <v>EA</v>
          </cell>
          <cell r="G40">
            <v>742</v>
          </cell>
          <cell r="H40">
            <v>1370</v>
          </cell>
          <cell r="Q40">
            <v>1370</v>
          </cell>
        </row>
        <row r="41">
          <cell r="A41">
            <v>39</v>
          </cell>
          <cell r="B41" t="str">
            <v>FLEXIBLE  TUBE 1종</v>
          </cell>
          <cell r="C41" t="str">
            <v>고장력방수  17C</v>
          </cell>
          <cell r="D41" t="str">
            <v>m</v>
          </cell>
          <cell r="G41">
            <v>742</v>
          </cell>
          <cell r="H41">
            <v>2620</v>
          </cell>
          <cell r="Q41">
            <v>2620</v>
          </cell>
          <cell r="R41">
            <v>0.1</v>
          </cell>
          <cell r="S41" t="str">
            <v>내선</v>
          </cell>
          <cell r="T41">
            <v>4.9000000000000002E-2</v>
          </cell>
        </row>
        <row r="42">
          <cell r="A42">
            <v>40</v>
          </cell>
          <cell r="B42" t="str">
            <v>FLEXIBLE  CONNECTOR</v>
          </cell>
          <cell r="C42" t="str">
            <v>방수용콘넥타17C-황동</v>
          </cell>
          <cell r="D42" t="str">
            <v>EA</v>
          </cell>
          <cell r="G42">
            <v>742</v>
          </cell>
          <cell r="H42">
            <v>1890</v>
          </cell>
          <cell r="Q42">
            <v>1890</v>
          </cell>
        </row>
        <row r="43">
          <cell r="A43">
            <v>41</v>
          </cell>
          <cell r="B43" t="str">
            <v>FLEXIBLE  TUBE 1종</v>
          </cell>
          <cell r="C43" t="str">
            <v>고장력방수  24C</v>
          </cell>
          <cell r="D43" t="str">
            <v>m</v>
          </cell>
          <cell r="G43">
            <v>742</v>
          </cell>
          <cell r="H43">
            <v>3120</v>
          </cell>
          <cell r="Q43">
            <v>3120</v>
          </cell>
          <cell r="R43">
            <v>0.1</v>
          </cell>
          <cell r="S43" t="str">
            <v>내선</v>
          </cell>
          <cell r="T43">
            <v>6.3E-2</v>
          </cell>
        </row>
        <row r="44">
          <cell r="A44">
            <v>42</v>
          </cell>
          <cell r="B44" t="str">
            <v>FLEXIBLE  CONNECTOR</v>
          </cell>
          <cell r="C44" t="str">
            <v>방수용콘넥타24C-황동</v>
          </cell>
          <cell r="D44" t="str">
            <v>EA</v>
          </cell>
          <cell r="G44">
            <v>742</v>
          </cell>
          <cell r="H44">
            <v>2300</v>
          </cell>
          <cell r="Q44">
            <v>2300</v>
          </cell>
        </row>
        <row r="45">
          <cell r="A45">
            <v>43</v>
          </cell>
          <cell r="B45" t="str">
            <v>FLEXIBLE  TUBE 1종</v>
          </cell>
          <cell r="C45" t="str">
            <v>고장력방수  30C</v>
          </cell>
          <cell r="D45" t="str">
            <v>m</v>
          </cell>
          <cell r="G45">
            <v>742</v>
          </cell>
          <cell r="H45">
            <v>4700</v>
          </cell>
          <cell r="Q45">
            <v>4700</v>
          </cell>
          <cell r="R45">
            <v>0.1</v>
          </cell>
          <cell r="S45" t="str">
            <v>내선</v>
          </cell>
          <cell r="T45">
            <v>7.6999999999999999E-2</v>
          </cell>
        </row>
        <row r="46">
          <cell r="A46">
            <v>44</v>
          </cell>
          <cell r="B46" t="str">
            <v>FLEXIBLE  CONNECTOR</v>
          </cell>
          <cell r="C46" t="str">
            <v>방수용콘넥타30C-황동</v>
          </cell>
          <cell r="D46" t="str">
            <v>EA</v>
          </cell>
          <cell r="G46">
            <v>742</v>
          </cell>
          <cell r="H46">
            <v>3620</v>
          </cell>
          <cell r="Q46">
            <v>3620</v>
          </cell>
        </row>
        <row r="47">
          <cell r="A47">
            <v>45</v>
          </cell>
          <cell r="B47" t="str">
            <v>FLEXIBLE  TUBE 1종</v>
          </cell>
          <cell r="C47" t="str">
            <v>고장력방수  38C</v>
          </cell>
          <cell r="D47" t="str">
            <v>m</v>
          </cell>
          <cell r="G47">
            <v>742</v>
          </cell>
          <cell r="H47">
            <v>7500</v>
          </cell>
          <cell r="Q47">
            <v>7500</v>
          </cell>
          <cell r="R47">
            <v>0.1</v>
          </cell>
          <cell r="S47" t="str">
            <v>내선</v>
          </cell>
          <cell r="T47">
            <v>9.0999999999999998E-2</v>
          </cell>
        </row>
        <row r="48">
          <cell r="A48">
            <v>46</v>
          </cell>
          <cell r="B48" t="str">
            <v>FLEXIBLE  CONNECTOR</v>
          </cell>
          <cell r="C48" t="str">
            <v>방수용콘넥타38C-황동</v>
          </cell>
          <cell r="D48" t="str">
            <v>EA</v>
          </cell>
          <cell r="G48">
            <v>742</v>
          </cell>
          <cell r="H48">
            <v>5450</v>
          </cell>
          <cell r="Q48">
            <v>5450</v>
          </cell>
        </row>
        <row r="49">
          <cell r="A49">
            <v>47</v>
          </cell>
          <cell r="B49" t="str">
            <v>FLEXIBLE  TUBE 1종</v>
          </cell>
          <cell r="C49" t="str">
            <v>고장력방수 50C</v>
          </cell>
          <cell r="D49" t="str">
            <v>m</v>
          </cell>
          <cell r="G49">
            <v>742</v>
          </cell>
          <cell r="H49">
            <v>8800</v>
          </cell>
          <cell r="Q49">
            <v>8800</v>
          </cell>
          <cell r="R49">
            <v>0.1</v>
          </cell>
          <cell r="S49" t="str">
            <v>내선</v>
          </cell>
          <cell r="T49">
            <v>0.13</v>
          </cell>
        </row>
        <row r="50">
          <cell r="A50">
            <v>48</v>
          </cell>
          <cell r="B50" t="str">
            <v>FLEXIBLE  CONNECTOR</v>
          </cell>
          <cell r="C50" t="str">
            <v>방수용콘넥타50C-황동</v>
          </cell>
          <cell r="D50" t="str">
            <v>EA</v>
          </cell>
          <cell r="G50">
            <v>742</v>
          </cell>
          <cell r="H50">
            <v>7370</v>
          </cell>
          <cell r="Q50">
            <v>7370</v>
          </cell>
        </row>
        <row r="51">
          <cell r="A51">
            <v>49</v>
          </cell>
          <cell r="B51" t="str">
            <v>FLEXIBLE  TUBE 2종</v>
          </cell>
          <cell r="C51" t="str">
            <v>PLICA 방수 #15</v>
          </cell>
          <cell r="D51" t="str">
            <v>m</v>
          </cell>
          <cell r="G51">
            <v>743</v>
          </cell>
          <cell r="H51">
            <v>2370</v>
          </cell>
          <cell r="Q51">
            <v>2370</v>
          </cell>
          <cell r="R51">
            <v>0.1</v>
          </cell>
          <cell r="S51" t="str">
            <v>내선</v>
          </cell>
          <cell r="T51">
            <v>3.9E-2</v>
          </cell>
        </row>
        <row r="52">
          <cell r="A52">
            <v>50</v>
          </cell>
          <cell r="B52" t="str">
            <v>FLEXIBLE  TUBE 2종</v>
          </cell>
          <cell r="C52" t="str">
            <v>PLICA 방수 #17</v>
          </cell>
          <cell r="D52" t="str">
            <v>m</v>
          </cell>
          <cell r="G52">
            <v>743</v>
          </cell>
          <cell r="H52">
            <v>2650</v>
          </cell>
          <cell r="Q52">
            <v>2650</v>
          </cell>
          <cell r="R52">
            <v>0.1</v>
          </cell>
          <cell r="S52" t="str">
            <v>내선</v>
          </cell>
          <cell r="T52">
            <v>4.9000000000000002E-2</v>
          </cell>
        </row>
        <row r="53">
          <cell r="A53">
            <v>51</v>
          </cell>
          <cell r="B53" t="str">
            <v>FLEXIBLE  TUBE 2종</v>
          </cell>
          <cell r="C53" t="str">
            <v>PLICA 방수 #24</v>
          </cell>
          <cell r="D53" t="str">
            <v>m</v>
          </cell>
          <cell r="G53">
            <v>743</v>
          </cell>
          <cell r="H53">
            <v>3520</v>
          </cell>
          <cell r="Q53">
            <v>3520</v>
          </cell>
          <cell r="R53">
            <v>0.1</v>
          </cell>
          <cell r="S53" t="str">
            <v>내선</v>
          </cell>
          <cell r="T53">
            <v>6.3E-2</v>
          </cell>
        </row>
        <row r="54">
          <cell r="A54">
            <v>52</v>
          </cell>
          <cell r="B54" t="str">
            <v>FLEXIBLE  TUBE 2종</v>
          </cell>
          <cell r="C54" t="str">
            <v>PLICA 방수 #30</v>
          </cell>
          <cell r="D54" t="str">
            <v>EA</v>
          </cell>
          <cell r="G54">
            <v>743</v>
          </cell>
          <cell r="H54">
            <v>4560</v>
          </cell>
          <cell r="Q54">
            <v>4560</v>
          </cell>
          <cell r="R54">
            <v>0.1</v>
          </cell>
          <cell r="S54" t="str">
            <v>내선</v>
          </cell>
          <cell r="T54">
            <v>7.6999999999999999E-2</v>
          </cell>
        </row>
        <row r="55">
          <cell r="A55">
            <v>53</v>
          </cell>
          <cell r="B55" t="str">
            <v>노말 밴드</v>
          </cell>
          <cell r="C55" t="str">
            <v>ST  28C</v>
          </cell>
          <cell r="D55" t="str">
            <v>EA</v>
          </cell>
          <cell r="G55">
            <v>741</v>
          </cell>
          <cell r="H55">
            <v>1440</v>
          </cell>
          <cell r="Q55">
            <v>1440</v>
          </cell>
        </row>
        <row r="56">
          <cell r="A56">
            <v>54</v>
          </cell>
          <cell r="B56" t="str">
            <v>노말 밴드</v>
          </cell>
          <cell r="C56" t="str">
            <v>ST  36C</v>
          </cell>
          <cell r="D56" t="str">
            <v>EA</v>
          </cell>
          <cell r="G56">
            <v>741</v>
          </cell>
          <cell r="H56">
            <v>2240</v>
          </cell>
          <cell r="Q56">
            <v>2240</v>
          </cell>
        </row>
        <row r="57">
          <cell r="A57">
            <v>55</v>
          </cell>
          <cell r="B57" t="str">
            <v>노말 밴드</v>
          </cell>
          <cell r="C57" t="str">
            <v>ST  42C</v>
          </cell>
          <cell r="D57" t="str">
            <v>EA</v>
          </cell>
          <cell r="G57">
            <v>741</v>
          </cell>
          <cell r="H57">
            <v>2640</v>
          </cell>
          <cell r="Q57">
            <v>2640</v>
          </cell>
        </row>
        <row r="58">
          <cell r="A58">
            <v>56</v>
          </cell>
          <cell r="B58" t="str">
            <v>노말 밴드</v>
          </cell>
          <cell r="C58" t="str">
            <v>ST  54C</v>
          </cell>
          <cell r="D58" t="str">
            <v>EA</v>
          </cell>
          <cell r="G58">
            <v>741</v>
          </cell>
          <cell r="H58">
            <v>4000</v>
          </cell>
          <cell r="Q58">
            <v>4000</v>
          </cell>
        </row>
        <row r="59">
          <cell r="A59">
            <v>57</v>
          </cell>
          <cell r="B59" t="str">
            <v>노말 밴드</v>
          </cell>
          <cell r="C59" t="str">
            <v>ST  104C</v>
          </cell>
          <cell r="D59" t="str">
            <v>EA</v>
          </cell>
          <cell r="G59">
            <v>741</v>
          </cell>
          <cell r="H59">
            <v>18400</v>
          </cell>
          <cell r="Q59">
            <v>18400</v>
          </cell>
        </row>
        <row r="60">
          <cell r="A60">
            <v>58</v>
          </cell>
          <cell r="B60" t="str">
            <v>FLEXIBLE  CONNECTOR</v>
          </cell>
          <cell r="C60" t="str">
            <v>PLICA 방수 #24</v>
          </cell>
          <cell r="D60" t="str">
            <v>EA</v>
          </cell>
          <cell r="G60">
            <v>743</v>
          </cell>
          <cell r="H60">
            <v>1010</v>
          </cell>
          <cell r="Q60">
            <v>1010</v>
          </cell>
        </row>
        <row r="61">
          <cell r="A61">
            <v>59</v>
          </cell>
          <cell r="B61" t="str">
            <v>FLEXIBLE  CONNECTOR</v>
          </cell>
          <cell r="C61" t="str">
            <v>PLICA 방수 #30</v>
          </cell>
          <cell r="D61" t="str">
            <v>EA</v>
          </cell>
          <cell r="G61">
            <v>743</v>
          </cell>
          <cell r="H61">
            <v>1620</v>
          </cell>
          <cell r="Q61">
            <v>1620</v>
          </cell>
        </row>
        <row r="62">
          <cell r="A62">
            <v>60</v>
          </cell>
          <cell r="B62" t="str">
            <v>노말 밴드</v>
          </cell>
          <cell r="C62" t="str">
            <v>HI-PVC  28C</v>
          </cell>
          <cell r="D62" t="str">
            <v>EA</v>
          </cell>
          <cell r="G62">
            <v>745</v>
          </cell>
          <cell r="H62">
            <v>800</v>
          </cell>
          <cell r="Q62">
            <v>800</v>
          </cell>
        </row>
        <row r="63">
          <cell r="A63">
            <v>61</v>
          </cell>
          <cell r="B63" t="str">
            <v>노말 밴드</v>
          </cell>
          <cell r="C63" t="str">
            <v>HI-PVC  36C</v>
          </cell>
          <cell r="D63" t="str">
            <v>EA</v>
          </cell>
          <cell r="G63">
            <v>745</v>
          </cell>
          <cell r="H63">
            <v>900</v>
          </cell>
          <cell r="Q63">
            <v>900</v>
          </cell>
        </row>
        <row r="64">
          <cell r="A64">
            <v>62</v>
          </cell>
          <cell r="B64" t="str">
            <v>노말 밴드</v>
          </cell>
          <cell r="C64" t="str">
            <v>HI-PVC  42C</v>
          </cell>
          <cell r="D64" t="str">
            <v>EA</v>
          </cell>
          <cell r="G64">
            <v>745</v>
          </cell>
          <cell r="H64">
            <v>1200</v>
          </cell>
          <cell r="Q64">
            <v>1200</v>
          </cell>
        </row>
        <row r="65">
          <cell r="A65">
            <v>63</v>
          </cell>
          <cell r="Q65" t="str">
            <v/>
          </cell>
        </row>
        <row r="66">
          <cell r="A66">
            <v>64</v>
          </cell>
          <cell r="Q66" t="str">
            <v/>
          </cell>
        </row>
        <row r="67">
          <cell r="A67">
            <v>65</v>
          </cell>
          <cell r="B67" t="str">
            <v xml:space="preserve">전선 </v>
          </cell>
          <cell r="C67" t="str">
            <v>IV   1.6</v>
          </cell>
          <cell r="D67" t="str">
            <v>m</v>
          </cell>
          <cell r="G67">
            <v>714</v>
          </cell>
          <cell r="H67">
            <v>69</v>
          </cell>
          <cell r="Q67">
            <v>69</v>
          </cell>
          <cell r="R67">
            <v>0.1</v>
          </cell>
          <cell r="S67" t="str">
            <v>내선</v>
          </cell>
          <cell r="T67">
            <v>0.01</v>
          </cell>
          <cell r="U67" t="str">
            <v>내선</v>
          </cell>
          <cell r="V67">
            <v>8.0000000000000002E-3</v>
          </cell>
          <cell r="Y67" t="str">
            <v>바닥배선 :80%</v>
          </cell>
        </row>
        <row r="68">
          <cell r="A68">
            <v>66</v>
          </cell>
          <cell r="B68" t="str">
            <v xml:space="preserve">전선 </v>
          </cell>
          <cell r="C68" t="str">
            <v>IV   2.0</v>
          </cell>
          <cell r="D68" t="str">
            <v>m</v>
          </cell>
          <cell r="G68">
            <v>714</v>
          </cell>
          <cell r="H68">
            <v>103</v>
          </cell>
          <cell r="Q68">
            <v>103</v>
          </cell>
          <cell r="R68">
            <v>0.1</v>
          </cell>
          <cell r="S68" t="str">
            <v>내선</v>
          </cell>
          <cell r="T68">
            <v>0.01</v>
          </cell>
          <cell r="U68" t="str">
            <v>내선</v>
          </cell>
          <cell r="V68">
            <v>8.0000000000000002E-3</v>
          </cell>
          <cell r="Y68" t="str">
            <v>바닥배선 :80%</v>
          </cell>
        </row>
        <row r="69">
          <cell r="A69">
            <v>67</v>
          </cell>
          <cell r="B69" t="str">
            <v xml:space="preserve">전선 </v>
          </cell>
          <cell r="C69" t="str">
            <v>IV   5.5sq</v>
          </cell>
          <cell r="D69" t="str">
            <v>m</v>
          </cell>
          <cell r="G69">
            <v>714</v>
          </cell>
          <cell r="H69">
            <v>196</v>
          </cell>
          <cell r="Q69">
            <v>196</v>
          </cell>
          <cell r="R69">
            <v>0.1</v>
          </cell>
          <cell r="S69" t="str">
            <v>내선</v>
          </cell>
          <cell r="T69">
            <v>0.01</v>
          </cell>
          <cell r="U69" t="str">
            <v>내선</v>
          </cell>
          <cell r="V69">
            <v>8.0000000000000002E-3</v>
          </cell>
          <cell r="Y69" t="str">
            <v>바닥배선 :80%</v>
          </cell>
        </row>
        <row r="70">
          <cell r="A70">
            <v>68</v>
          </cell>
          <cell r="B70" t="str">
            <v xml:space="preserve">전선 </v>
          </cell>
          <cell r="C70" t="str">
            <v>IV   8sq</v>
          </cell>
          <cell r="D70" t="str">
            <v>m</v>
          </cell>
          <cell r="G70">
            <v>714</v>
          </cell>
          <cell r="H70">
            <v>277</v>
          </cell>
          <cell r="Q70">
            <v>277</v>
          </cell>
          <cell r="R70">
            <v>0.1</v>
          </cell>
          <cell r="S70" t="str">
            <v>내선</v>
          </cell>
          <cell r="T70">
            <v>0.02</v>
          </cell>
          <cell r="U70" t="str">
            <v>내선</v>
          </cell>
          <cell r="V70">
            <v>1.6E-2</v>
          </cell>
          <cell r="Y70" t="str">
            <v>바닥배선 :80%</v>
          </cell>
        </row>
        <row r="71">
          <cell r="A71">
            <v>69</v>
          </cell>
          <cell r="B71" t="str">
            <v xml:space="preserve">전선 </v>
          </cell>
          <cell r="C71" t="str">
            <v>IV   14sq</v>
          </cell>
          <cell r="D71" t="str">
            <v>m</v>
          </cell>
          <cell r="G71">
            <v>714</v>
          </cell>
          <cell r="H71">
            <v>543</v>
          </cell>
          <cell r="Q71">
            <v>543</v>
          </cell>
          <cell r="R71">
            <v>0.1</v>
          </cell>
          <cell r="S71" t="str">
            <v>내선</v>
          </cell>
          <cell r="T71">
            <v>0.02</v>
          </cell>
          <cell r="U71" t="str">
            <v>내선</v>
          </cell>
          <cell r="V71">
            <v>1.6E-2</v>
          </cell>
          <cell r="Y71" t="str">
            <v>바닥배선 :80%</v>
          </cell>
        </row>
        <row r="72">
          <cell r="A72">
            <v>70</v>
          </cell>
          <cell r="B72" t="str">
            <v xml:space="preserve">전선 </v>
          </cell>
          <cell r="C72" t="str">
            <v>IV   22sq</v>
          </cell>
          <cell r="D72" t="str">
            <v>m</v>
          </cell>
          <cell r="G72">
            <v>714</v>
          </cell>
          <cell r="H72">
            <v>830</v>
          </cell>
          <cell r="Q72">
            <v>830</v>
          </cell>
          <cell r="R72">
            <v>0.1</v>
          </cell>
          <cell r="S72" t="str">
            <v>내선</v>
          </cell>
          <cell r="T72">
            <v>3.1E-2</v>
          </cell>
          <cell r="U72" t="str">
            <v>내선</v>
          </cell>
          <cell r="V72">
            <v>2.5000000000000001E-2</v>
          </cell>
          <cell r="Y72" t="str">
            <v>바닥배선 :80%</v>
          </cell>
        </row>
        <row r="73">
          <cell r="A73">
            <v>71</v>
          </cell>
          <cell r="B73" t="str">
            <v xml:space="preserve">전선 </v>
          </cell>
          <cell r="C73" t="str">
            <v>IV   38sq</v>
          </cell>
          <cell r="D73" t="str">
            <v>m</v>
          </cell>
          <cell r="G73">
            <v>714</v>
          </cell>
          <cell r="H73">
            <v>1321</v>
          </cell>
          <cell r="Q73">
            <v>1321</v>
          </cell>
          <cell r="R73">
            <v>0.1</v>
          </cell>
          <cell r="S73" t="str">
            <v>내선</v>
          </cell>
          <cell r="T73">
            <v>3.1E-2</v>
          </cell>
          <cell r="U73" t="str">
            <v>내선</v>
          </cell>
          <cell r="V73">
            <v>2.5000000000000001E-2</v>
          </cell>
          <cell r="Y73" t="str">
            <v>바닥배선 :80%</v>
          </cell>
        </row>
        <row r="74">
          <cell r="A74">
            <v>72</v>
          </cell>
          <cell r="Q74" t="str">
            <v/>
          </cell>
        </row>
        <row r="75">
          <cell r="A75">
            <v>73</v>
          </cell>
          <cell r="Q75" t="str">
            <v/>
          </cell>
        </row>
        <row r="76">
          <cell r="A76">
            <v>74</v>
          </cell>
          <cell r="Q76" t="str">
            <v/>
          </cell>
        </row>
        <row r="77">
          <cell r="A77">
            <v>75</v>
          </cell>
          <cell r="B77" t="str">
            <v xml:space="preserve">전선 </v>
          </cell>
          <cell r="C77" t="str">
            <v>GV   2.0sq</v>
          </cell>
          <cell r="D77" t="str">
            <v>m</v>
          </cell>
          <cell r="G77">
            <v>715</v>
          </cell>
          <cell r="H77">
            <v>177</v>
          </cell>
          <cell r="Q77">
            <v>177</v>
          </cell>
          <cell r="R77">
            <v>0.1</v>
          </cell>
          <cell r="S77" t="str">
            <v>내선</v>
          </cell>
          <cell r="T77">
            <v>0.01</v>
          </cell>
          <cell r="U77" t="str">
            <v>내선</v>
          </cell>
          <cell r="V77">
            <v>8.0000000000000002E-3</v>
          </cell>
          <cell r="Y77" t="str">
            <v>바닥배선 :80%</v>
          </cell>
        </row>
        <row r="78">
          <cell r="A78">
            <v>76</v>
          </cell>
          <cell r="B78" t="str">
            <v xml:space="preserve">전선 </v>
          </cell>
          <cell r="C78" t="str">
            <v>GV   3.5sq</v>
          </cell>
          <cell r="D78" t="str">
            <v>m</v>
          </cell>
          <cell r="G78">
            <v>715</v>
          </cell>
          <cell r="H78">
            <v>239</v>
          </cell>
          <cell r="Q78">
            <v>239</v>
          </cell>
          <cell r="R78">
            <v>0.1</v>
          </cell>
          <cell r="S78" t="str">
            <v>내선</v>
          </cell>
          <cell r="T78">
            <v>0.01</v>
          </cell>
          <cell r="U78" t="str">
            <v>내선</v>
          </cell>
          <cell r="V78">
            <v>8.0000000000000002E-3</v>
          </cell>
          <cell r="Y78" t="str">
            <v>바닥배선 :80%</v>
          </cell>
        </row>
        <row r="79">
          <cell r="A79">
            <v>77</v>
          </cell>
          <cell r="B79" t="str">
            <v xml:space="preserve">전선 </v>
          </cell>
          <cell r="C79" t="str">
            <v>GV   5.5sq</v>
          </cell>
          <cell r="D79" t="str">
            <v>m</v>
          </cell>
          <cell r="G79">
            <v>715</v>
          </cell>
          <cell r="H79">
            <v>324</v>
          </cell>
          <cell r="Q79">
            <v>324</v>
          </cell>
          <cell r="R79">
            <v>0.1</v>
          </cell>
          <cell r="S79" t="str">
            <v>내선</v>
          </cell>
          <cell r="T79">
            <v>0.01</v>
          </cell>
          <cell r="U79" t="str">
            <v>내선</v>
          </cell>
          <cell r="V79">
            <v>8.0000000000000002E-3</v>
          </cell>
          <cell r="Y79" t="str">
            <v>바닥배선 :80%</v>
          </cell>
        </row>
        <row r="80">
          <cell r="A80">
            <v>78</v>
          </cell>
          <cell r="B80" t="str">
            <v xml:space="preserve">전선 </v>
          </cell>
          <cell r="C80" t="str">
            <v>GV   8sq</v>
          </cell>
          <cell r="D80" t="str">
            <v>m</v>
          </cell>
          <cell r="G80">
            <v>715</v>
          </cell>
          <cell r="H80">
            <v>495</v>
          </cell>
          <cell r="Q80">
            <v>495</v>
          </cell>
          <cell r="R80">
            <v>0.1</v>
          </cell>
          <cell r="S80" t="str">
            <v>내선</v>
          </cell>
          <cell r="T80">
            <v>0.02</v>
          </cell>
          <cell r="U80" t="str">
            <v>내선</v>
          </cell>
          <cell r="V80">
            <v>1.6E-2</v>
          </cell>
          <cell r="Y80" t="str">
            <v>바닥배선 :80%</v>
          </cell>
        </row>
        <row r="81">
          <cell r="A81">
            <v>79</v>
          </cell>
          <cell r="B81" t="str">
            <v xml:space="preserve">전선 </v>
          </cell>
          <cell r="C81" t="str">
            <v>GV   14sq</v>
          </cell>
          <cell r="D81" t="str">
            <v>m</v>
          </cell>
          <cell r="G81">
            <v>715</v>
          </cell>
          <cell r="H81">
            <v>835</v>
          </cell>
          <cell r="Q81">
            <v>835</v>
          </cell>
          <cell r="R81">
            <v>0.1</v>
          </cell>
          <cell r="S81" t="str">
            <v>내선</v>
          </cell>
          <cell r="T81">
            <v>0.02</v>
          </cell>
          <cell r="U81" t="str">
            <v>내선</v>
          </cell>
          <cell r="V81">
            <v>1.6E-2</v>
          </cell>
          <cell r="Y81" t="str">
            <v>바닥배선 :80%</v>
          </cell>
        </row>
        <row r="82">
          <cell r="A82">
            <v>80</v>
          </cell>
          <cell r="B82" t="str">
            <v xml:space="preserve">전선 </v>
          </cell>
          <cell r="C82" t="str">
            <v>GV   22sq</v>
          </cell>
          <cell r="D82" t="str">
            <v>m</v>
          </cell>
          <cell r="G82">
            <v>715</v>
          </cell>
          <cell r="H82">
            <v>1159</v>
          </cell>
          <cell r="Q82">
            <v>1159</v>
          </cell>
          <cell r="R82">
            <v>0.1</v>
          </cell>
          <cell r="S82" t="str">
            <v>내선</v>
          </cell>
          <cell r="T82">
            <v>3.1E-2</v>
          </cell>
          <cell r="U82" t="str">
            <v>내선</v>
          </cell>
          <cell r="V82">
            <v>2.5000000000000001E-2</v>
          </cell>
          <cell r="Y82" t="str">
            <v>바닥배선 :80%</v>
          </cell>
        </row>
        <row r="83">
          <cell r="A83">
            <v>81</v>
          </cell>
          <cell r="B83" t="str">
            <v xml:space="preserve">전선 </v>
          </cell>
          <cell r="C83" t="str">
            <v>GV   38sq</v>
          </cell>
          <cell r="D83" t="str">
            <v>m</v>
          </cell>
          <cell r="G83">
            <v>715</v>
          </cell>
          <cell r="H83">
            <v>1746</v>
          </cell>
          <cell r="Q83">
            <v>1746</v>
          </cell>
          <cell r="R83">
            <v>0.1</v>
          </cell>
          <cell r="S83" t="str">
            <v>내선</v>
          </cell>
          <cell r="T83">
            <v>3.1E-2</v>
          </cell>
          <cell r="U83" t="str">
            <v>내선</v>
          </cell>
          <cell r="V83">
            <v>2.5000000000000001E-2</v>
          </cell>
          <cell r="Y83" t="str">
            <v>바닥배선 :80%</v>
          </cell>
        </row>
        <row r="84">
          <cell r="A84">
            <v>82</v>
          </cell>
          <cell r="B84" t="str">
            <v xml:space="preserve">전선 </v>
          </cell>
          <cell r="C84" t="str">
            <v>GV   60sq</v>
          </cell>
          <cell r="D84" t="str">
            <v>m</v>
          </cell>
          <cell r="G84">
            <v>715</v>
          </cell>
          <cell r="H84">
            <v>2760</v>
          </cell>
          <cell r="Q84">
            <v>2760</v>
          </cell>
          <cell r="R84">
            <v>0.1</v>
          </cell>
          <cell r="S84" t="str">
            <v>내선</v>
          </cell>
          <cell r="T84">
            <v>5.1999999999999998E-2</v>
          </cell>
          <cell r="U84" t="str">
            <v>내선</v>
          </cell>
          <cell r="V84">
            <v>4.2000000000000003E-2</v>
          </cell>
          <cell r="Y84" t="str">
            <v>바닥배선 :80%</v>
          </cell>
        </row>
        <row r="85">
          <cell r="A85">
            <v>83</v>
          </cell>
          <cell r="B85" t="str">
            <v xml:space="preserve">전선 </v>
          </cell>
          <cell r="C85" t="str">
            <v>GV   100sq</v>
          </cell>
          <cell r="D85" t="str">
            <v>m</v>
          </cell>
          <cell r="G85">
            <v>715</v>
          </cell>
          <cell r="H85">
            <v>4112</v>
          </cell>
          <cell r="Q85">
            <v>4112</v>
          </cell>
          <cell r="R85">
            <v>0.1</v>
          </cell>
          <cell r="S85" t="str">
            <v>내선</v>
          </cell>
          <cell r="T85">
            <v>6.4000000000000001E-2</v>
          </cell>
          <cell r="U85" t="str">
            <v>내선</v>
          </cell>
          <cell r="V85">
            <v>5.0999999999999997E-2</v>
          </cell>
          <cell r="Y85" t="str">
            <v>바닥배선 :80%</v>
          </cell>
        </row>
        <row r="86">
          <cell r="A86">
            <v>84</v>
          </cell>
          <cell r="Q86" t="str">
            <v/>
          </cell>
        </row>
        <row r="87">
          <cell r="A87">
            <v>85</v>
          </cell>
          <cell r="Q87" t="str">
            <v/>
          </cell>
        </row>
        <row r="88">
          <cell r="A88">
            <v>86</v>
          </cell>
          <cell r="Q88" t="str">
            <v/>
          </cell>
        </row>
        <row r="89">
          <cell r="A89">
            <v>87</v>
          </cell>
          <cell r="B89" t="str">
            <v>동 피뢰침H:7.5M이하</v>
          </cell>
          <cell r="C89" t="str">
            <v>大14×430㎜</v>
          </cell>
          <cell r="D89" t="str">
            <v>EA</v>
          </cell>
          <cell r="G89">
            <v>800</v>
          </cell>
          <cell r="H89">
            <v>10800</v>
          </cell>
          <cell r="Q89">
            <v>10800</v>
          </cell>
          <cell r="S89" t="str">
            <v>내선</v>
          </cell>
          <cell r="T89">
            <v>0.89999999999999991</v>
          </cell>
          <cell r="U89" t="str">
            <v>내선</v>
          </cell>
          <cell r="V89">
            <v>1.5</v>
          </cell>
          <cell r="Y89" t="str">
            <v>발판좋은곳(철탑)60%</v>
          </cell>
        </row>
        <row r="90">
          <cell r="A90">
            <v>88</v>
          </cell>
          <cell r="B90" t="str">
            <v>동 피뢰침H:10M이하</v>
          </cell>
          <cell r="C90" t="str">
            <v>大14×430㎜</v>
          </cell>
          <cell r="D90" t="str">
            <v>EA</v>
          </cell>
          <cell r="G90">
            <v>800</v>
          </cell>
          <cell r="H90">
            <v>10800</v>
          </cell>
          <cell r="Q90">
            <v>10800</v>
          </cell>
          <cell r="S90" t="str">
            <v>내선</v>
          </cell>
          <cell r="T90">
            <v>1.1399999999999999</v>
          </cell>
          <cell r="U90" t="str">
            <v>내선</v>
          </cell>
          <cell r="V90">
            <v>1.9</v>
          </cell>
          <cell r="Y90" t="str">
            <v>*배선,접지물포함</v>
          </cell>
        </row>
        <row r="91">
          <cell r="A91">
            <v>89</v>
          </cell>
          <cell r="B91" t="str">
            <v>동 피뢰침H:15M이하</v>
          </cell>
          <cell r="C91" t="str">
            <v>大14×430㎜</v>
          </cell>
          <cell r="D91" t="str">
            <v>EA</v>
          </cell>
          <cell r="G91">
            <v>800</v>
          </cell>
          <cell r="H91">
            <v>10800</v>
          </cell>
          <cell r="Q91">
            <v>10800</v>
          </cell>
          <cell r="U91" t="str">
            <v>배전</v>
          </cell>
          <cell r="V91">
            <v>2.6</v>
          </cell>
          <cell r="Y91" t="str">
            <v>*전주설치는배전전공</v>
          </cell>
        </row>
        <row r="92">
          <cell r="A92">
            <v>90</v>
          </cell>
          <cell r="B92" t="str">
            <v>동 피뢰침H:20M이하</v>
          </cell>
          <cell r="C92" t="str">
            <v>大14×430㎜</v>
          </cell>
          <cell r="D92" t="str">
            <v>EA</v>
          </cell>
          <cell r="G92">
            <v>800</v>
          </cell>
          <cell r="H92">
            <v>10800</v>
          </cell>
          <cell r="Q92">
            <v>10800</v>
          </cell>
          <cell r="U92" t="str">
            <v>배전</v>
          </cell>
          <cell r="V92">
            <v>3.4</v>
          </cell>
          <cell r="Y92" t="str">
            <v>상동</v>
          </cell>
        </row>
        <row r="93">
          <cell r="A93">
            <v>91</v>
          </cell>
          <cell r="B93" t="str">
            <v>동 피뢰침H:7.5M이하</v>
          </cell>
          <cell r="C93" t="str">
            <v>中14×320㎜</v>
          </cell>
          <cell r="D93" t="str">
            <v>EA</v>
          </cell>
          <cell r="G93">
            <v>800</v>
          </cell>
          <cell r="H93">
            <v>9560</v>
          </cell>
          <cell r="Q93">
            <v>9560</v>
          </cell>
          <cell r="S93" t="str">
            <v>내선</v>
          </cell>
          <cell r="T93">
            <v>0.89999999999999991</v>
          </cell>
          <cell r="U93" t="str">
            <v>내선</v>
          </cell>
          <cell r="V93">
            <v>1.5</v>
          </cell>
          <cell r="Y93" t="str">
            <v>상동</v>
          </cell>
        </row>
        <row r="94">
          <cell r="A94">
            <v>92</v>
          </cell>
          <cell r="B94" t="str">
            <v>동 피뢰침H:10M이하</v>
          </cell>
          <cell r="C94" t="str">
            <v>中14×320㎜</v>
          </cell>
          <cell r="D94" t="str">
            <v>EA</v>
          </cell>
          <cell r="G94">
            <v>800</v>
          </cell>
          <cell r="H94">
            <v>9560</v>
          </cell>
          <cell r="Q94">
            <v>9560</v>
          </cell>
          <cell r="S94" t="str">
            <v>내선</v>
          </cell>
          <cell r="T94">
            <v>1.1399999999999999</v>
          </cell>
          <cell r="U94" t="str">
            <v>내선</v>
          </cell>
          <cell r="V94">
            <v>1.9</v>
          </cell>
          <cell r="Y94" t="str">
            <v>상동</v>
          </cell>
        </row>
        <row r="95">
          <cell r="A95">
            <v>93</v>
          </cell>
          <cell r="B95" t="str">
            <v>동 피뢰침H:15M이하</v>
          </cell>
          <cell r="C95" t="str">
            <v>中14×320㎜</v>
          </cell>
          <cell r="D95" t="str">
            <v>EA</v>
          </cell>
          <cell r="G95">
            <v>800</v>
          </cell>
          <cell r="H95">
            <v>9560</v>
          </cell>
          <cell r="Q95">
            <v>9560</v>
          </cell>
          <cell r="U95" t="str">
            <v>배전</v>
          </cell>
          <cell r="V95">
            <v>2.6</v>
          </cell>
          <cell r="Y95" t="str">
            <v>상동</v>
          </cell>
        </row>
        <row r="96">
          <cell r="A96">
            <v>94</v>
          </cell>
          <cell r="B96" t="str">
            <v>동 피뢰침H:20M이하</v>
          </cell>
          <cell r="C96" t="str">
            <v>中14×320㎜</v>
          </cell>
          <cell r="D96" t="str">
            <v>EA</v>
          </cell>
          <cell r="G96">
            <v>800</v>
          </cell>
          <cell r="H96">
            <v>9560</v>
          </cell>
          <cell r="Q96">
            <v>9560</v>
          </cell>
          <cell r="U96" t="str">
            <v>배전</v>
          </cell>
          <cell r="V96">
            <v>3.4</v>
          </cell>
          <cell r="Y96" t="str">
            <v>상동</v>
          </cell>
        </row>
        <row r="97">
          <cell r="A97">
            <v>95</v>
          </cell>
          <cell r="Q97" t="str">
            <v/>
          </cell>
        </row>
        <row r="98">
          <cell r="A98">
            <v>96</v>
          </cell>
          <cell r="B98" t="str">
            <v>접지봉</v>
          </cell>
          <cell r="C98" t="str">
            <v>φ14×1000㎜(동피복)</v>
          </cell>
          <cell r="D98" t="str">
            <v>EA</v>
          </cell>
          <cell r="G98">
            <v>800</v>
          </cell>
          <cell r="H98">
            <v>2700</v>
          </cell>
          <cell r="Q98">
            <v>2700</v>
          </cell>
          <cell r="S98" t="str">
            <v>내선</v>
          </cell>
          <cell r="T98">
            <v>0.2</v>
          </cell>
          <cell r="U98" t="str">
            <v>보인</v>
          </cell>
          <cell r="V98">
            <v>0.1</v>
          </cell>
        </row>
        <row r="99">
          <cell r="A99">
            <v>97</v>
          </cell>
          <cell r="B99" t="str">
            <v>접지봉</v>
          </cell>
          <cell r="C99" t="str">
            <v>φ16×1800㎜(동피복)</v>
          </cell>
          <cell r="D99" t="str">
            <v>EA</v>
          </cell>
          <cell r="G99">
            <v>800</v>
          </cell>
          <cell r="H99">
            <v>3820</v>
          </cell>
          <cell r="Q99">
            <v>3820</v>
          </cell>
          <cell r="S99" t="str">
            <v>내선</v>
          </cell>
          <cell r="T99">
            <v>0.2</v>
          </cell>
          <cell r="U99" t="str">
            <v>보인</v>
          </cell>
          <cell r="V99">
            <v>0.1</v>
          </cell>
        </row>
        <row r="100">
          <cell r="A100">
            <v>98</v>
          </cell>
          <cell r="B100" t="str">
            <v>접지봉</v>
          </cell>
          <cell r="C100" t="str">
            <v>φ18×2400㎜(동피복)</v>
          </cell>
          <cell r="D100" t="str">
            <v>EA</v>
          </cell>
          <cell r="G100">
            <v>800</v>
          </cell>
          <cell r="H100">
            <v>5280</v>
          </cell>
          <cell r="Q100">
            <v>5280</v>
          </cell>
          <cell r="S100" t="str">
            <v>내선</v>
          </cell>
          <cell r="T100">
            <v>0.2</v>
          </cell>
          <cell r="U100" t="str">
            <v>보인</v>
          </cell>
          <cell r="V100">
            <v>0.1</v>
          </cell>
        </row>
        <row r="101">
          <cell r="A101">
            <v>99</v>
          </cell>
          <cell r="B101" t="str">
            <v>접지봉</v>
          </cell>
          <cell r="C101" t="str">
            <v>φ16×1800㎜-3EA</v>
          </cell>
          <cell r="D101" t="str">
            <v>조</v>
          </cell>
          <cell r="Q101">
            <v>0</v>
          </cell>
          <cell r="S101" t="str">
            <v>내선</v>
          </cell>
          <cell r="T101">
            <v>0.45</v>
          </cell>
          <cell r="U101" t="str">
            <v>보인</v>
          </cell>
          <cell r="V101">
            <v>0.23</v>
          </cell>
        </row>
        <row r="102">
          <cell r="A102">
            <v>100</v>
          </cell>
          <cell r="Q102" t="str">
            <v/>
          </cell>
        </row>
        <row r="103">
          <cell r="A103">
            <v>101</v>
          </cell>
          <cell r="B103" t="str">
            <v xml:space="preserve">전선 </v>
          </cell>
          <cell r="C103" t="str">
            <v>HIV   1.2</v>
          </cell>
          <cell r="D103" t="str">
            <v>m</v>
          </cell>
          <cell r="G103">
            <v>714</v>
          </cell>
          <cell r="H103">
            <v>45</v>
          </cell>
          <cell r="Q103">
            <v>45</v>
          </cell>
          <cell r="R103">
            <v>0.1</v>
          </cell>
          <cell r="S103" t="str">
            <v>내선</v>
          </cell>
          <cell r="T103">
            <v>0.01</v>
          </cell>
        </row>
        <row r="104">
          <cell r="A104">
            <v>102</v>
          </cell>
          <cell r="B104" t="str">
            <v xml:space="preserve">전선 </v>
          </cell>
          <cell r="C104" t="str">
            <v>HIV   1.6</v>
          </cell>
          <cell r="D104" t="str">
            <v>m</v>
          </cell>
          <cell r="G104">
            <v>714</v>
          </cell>
          <cell r="H104">
            <v>73</v>
          </cell>
          <cell r="Q104">
            <v>73</v>
          </cell>
          <cell r="R104">
            <v>0.1</v>
          </cell>
          <cell r="S104" t="str">
            <v>내선</v>
          </cell>
          <cell r="T104">
            <v>0.01</v>
          </cell>
        </row>
        <row r="105">
          <cell r="A105">
            <v>103</v>
          </cell>
          <cell r="B105" t="str">
            <v xml:space="preserve">전선 </v>
          </cell>
          <cell r="C105" t="str">
            <v>HIV   2.0</v>
          </cell>
          <cell r="D105" t="str">
            <v>m</v>
          </cell>
          <cell r="G105">
            <v>714</v>
          </cell>
          <cell r="H105">
            <v>107</v>
          </cell>
          <cell r="Q105">
            <v>107</v>
          </cell>
          <cell r="R105">
            <v>0.1</v>
          </cell>
          <cell r="S105" t="str">
            <v>내선</v>
          </cell>
          <cell r="T105">
            <v>0.01</v>
          </cell>
        </row>
        <row r="106">
          <cell r="A106">
            <v>104</v>
          </cell>
          <cell r="B106" t="str">
            <v xml:space="preserve">전선 </v>
          </cell>
          <cell r="C106" t="str">
            <v>HIV   5.5sq</v>
          </cell>
          <cell r="D106" t="str">
            <v>m</v>
          </cell>
          <cell r="G106">
            <v>714</v>
          </cell>
          <cell r="H106">
            <v>209</v>
          </cell>
          <cell r="Q106">
            <v>209</v>
          </cell>
          <cell r="R106">
            <v>0.1</v>
          </cell>
          <cell r="S106" t="str">
            <v>내선</v>
          </cell>
          <cell r="T106">
            <v>0.01</v>
          </cell>
        </row>
        <row r="107">
          <cell r="A107">
            <v>105</v>
          </cell>
          <cell r="B107" t="str">
            <v xml:space="preserve">전선 </v>
          </cell>
          <cell r="C107" t="str">
            <v>HIV   8sq</v>
          </cell>
          <cell r="D107" t="str">
            <v>m</v>
          </cell>
          <cell r="G107">
            <v>714</v>
          </cell>
          <cell r="H107">
            <v>296</v>
          </cell>
          <cell r="Q107">
            <v>296</v>
          </cell>
          <cell r="R107">
            <v>0.1</v>
          </cell>
          <cell r="S107" t="str">
            <v>내선</v>
          </cell>
          <cell r="T107">
            <v>0.02</v>
          </cell>
        </row>
        <row r="108">
          <cell r="A108">
            <v>106</v>
          </cell>
          <cell r="B108" t="str">
            <v xml:space="preserve">전선 </v>
          </cell>
          <cell r="C108" t="str">
            <v>HIV   14sq</v>
          </cell>
          <cell r="D108" t="str">
            <v>m</v>
          </cell>
          <cell r="G108">
            <v>714</v>
          </cell>
          <cell r="H108">
            <v>583</v>
          </cell>
          <cell r="Q108">
            <v>583</v>
          </cell>
          <cell r="R108">
            <v>0.1</v>
          </cell>
          <cell r="S108" t="str">
            <v>내선</v>
          </cell>
          <cell r="T108">
            <v>0.02</v>
          </cell>
        </row>
        <row r="109">
          <cell r="A109">
            <v>107</v>
          </cell>
          <cell r="B109" t="str">
            <v xml:space="preserve">전선 </v>
          </cell>
          <cell r="C109" t="str">
            <v>HIV   22sq</v>
          </cell>
          <cell r="D109" t="str">
            <v>m</v>
          </cell>
          <cell r="G109">
            <v>714</v>
          </cell>
          <cell r="H109">
            <v>888</v>
          </cell>
          <cell r="Q109">
            <v>888</v>
          </cell>
          <cell r="R109">
            <v>0.1</v>
          </cell>
          <cell r="S109" t="str">
            <v>내선</v>
          </cell>
          <cell r="T109">
            <v>3.1E-2</v>
          </cell>
        </row>
        <row r="110">
          <cell r="A110">
            <v>108</v>
          </cell>
          <cell r="B110" t="str">
            <v xml:space="preserve">전선 </v>
          </cell>
          <cell r="C110" t="str">
            <v>HIV   38sq</v>
          </cell>
          <cell r="D110" t="str">
            <v>m</v>
          </cell>
          <cell r="G110">
            <v>714</v>
          </cell>
          <cell r="H110">
            <v>1414</v>
          </cell>
          <cell r="Q110">
            <v>1414</v>
          </cell>
          <cell r="R110">
            <v>0.1</v>
          </cell>
          <cell r="S110" t="str">
            <v>내선</v>
          </cell>
          <cell r="T110">
            <v>3.1E-2</v>
          </cell>
        </row>
        <row r="111">
          <cell r="A111">
            <v>109</v>
          </cell>
          <cell r="Q111" t="str">
            <v/>
          </cell>
        </row>
        <row r="112">
          <cell r="A112">
            <v>110</v>
          </cell>
          <cell r="Q112" t="str">
            <v/>
          </cell>
        </row>
        <row r="113">
          <cell r="A113">
            <v>111</v>
          </cell>
          <cell r="Q113" t="str">
            <v/>
          </cell>
        </row>
        <row r="114">
          <cell r="A114">
            <v>112</v>
          </cell>
          <cell r="B114" t="str">
            <v>전화선</v>
          </cell>
          <cell r="C114" t="str">
            <v>TIV 0.8/2C</v>
          </cell>
          <cell r="D114" t="str">
            <v>m</v>
          </cell>
          <cell r="G114">
            <v>731</v>
          </cell>
          <cell r="H114">
            <v>60</v>
          </cell>
          <cell r="Q114">
            <v>60</v>
          </cell>
          <cell r="R114">
            <v>0.1</v>
          </cell>
          <cell r="S114" t="str">
            <v>통내</v>
          </cell>
          <cell r="T114">
            <v>1.4999999999999999E-2</v>
          </cell>
        </row>
        <row r="115">
          <cell r="A115">
            <v>113</v>
          </cell>
          <cell r="B115" t="str">
            <v>전화선</v>
          </cell>
          <cell r="C115" t="str">
            <v>TIV 1.0/2C</v>
          </cell>
          <cell r="D115" t="str">
            <v>m</v>
          </cell>
          <cell r="G115">
            <v>731</v>
          </cell>
          <cell r="H115">
            <v>113</v>
          </cell>
          <cell r="Q115">
            <v>113</v>
          </cell>
          <cell r="R115">
            <v>0.1</v>
          </cell>
          <cell r="S115" t="str">
            <v>통내</v>
          </cell>
          <cell r="T115">
            <v>1.4999999999999999E-2</v>
          </cell>
        </row>
        <row r="116">
          <cell r="A116">
            <v>114</v>
          </cell>
          <cell r="B116" t="str">
            <v>전화선</v>
          </cell>
          <cell r="C116" t="str">
            <v>TIV 1.2/2C</v>
          </cell>
          <cell r="D116" t="str">
            <v>m</v>
          </cell>
          <cell r="G116">
            <v>731</v>
          </cell>
          <cell r="H116">
            <v>119</v>
          </cell>
          <cell r="Q116">
            <v>119</v>
          </cell>
          <cell r="R116">
            <v>0.1</v>
          </cell>
          <cell r="S116" t="str">
            <v>통내</v>
          </cell>
          <cell r="T116">
            <v>1.4999999999999999E-2</v>
          </cell>
        </row>
        <row r="117">
          <cell r="A117">
            <v>115</v>
          </cell>
          <cell r="Q117" t="str">
            <v/>
          </cell>
        </row>
        <row r="118">
          <cell r="A118">
            <v>116</v>
          </cell>
          <cell r="B118" t="str">
            <v xml:space="preserve"> 저압 케이블</v>
          </cell>
          <cell r="C118" t="str">
            <v>600V CV 2.0 sq/1C</v>
          </cell>
          <cell r="D118" t="str">
            <v>m</v>
          </cell>
          <cell r="G118">
            <v>718</v>
          </cell>
          <cell r="H118">
            <v>173</v>
          </cell>
          <cell r="Q118">
            <v>173</v>
          </cell>
          <cell r="R118">
            <v>0.05</v>
          </cell>
          <cell r="S118" t="str">
            <v>저케</v>
          </cell>
          <cell r="T118">
            <v>0.01</v>
          </cell>
          <cell r="U118" t="str">
            <v>저케</v>
          </cell>
          <cell r="V118">
            <v>5.0000000000000001E-3</v>
          </cell>
          <cell r="W118" t="str">
            <v>보인</v>
          </cell>
          <cell r="X118">
            <v>5.0000000000000001E-3</v>
          </cell>
          <cell r="Y118" t="str">
            <v xml:space="preserve">옥외에서    2열동시 :180%        3열동시 :260%        4열동시 :340%         *구내부설시 본품의50%가산    </v>
          </cell>
        </row>
        <row r="119">
          <cell r="A119">
            <v>117</v>
          </cell>
          <cell r="B119" t="str">
            <v xml:space="preserve"> 저압 케이블</v>
          </cell>
          <cell r="C119" t="str">
            <v>600V CV 3.5 sq/1C</v>
          </cell>
          <cell r="D119" t="str">
            <v>m</v>
          </cell>
          <cell r="G119">
            <v>718</v>
          </cell>
          <cell r="H119">
            <v>218</v>
          </cell>
          <cell r="Q119">
            <v>218</v>
          </cell>
          <cell r="R119">
            <v>0.05</v>
          </cell>
          <cell r="S119" t="str">
            <v>저케</v>
          </cell>
          <cell r="T119">
            <v>1.0999999999999999E-2</v>
          </cell>
          <cell r="U119" t="str">
            <v>저케</v>
          </cell>
          <cell r="V119">
            <v>5.0000000000000001E-3</v>
          </cell>
          <cell r="W119" t="str">
            <v>보인</v>
          </cell>
          <cell r="X119">
            <v>5.0000000000000001E-3</v>
          </cell>
          <cell r="Y119" t="str">
            <v xml:space="preserve"> :180%        3열동시 :260%        4열동시 :340%         *구내부설시 본품의51%가산</v>
          </cell>
        </row>
        <row r="120">
          <cell r="A120">
            <v>118</v>
          </cell>
          <cell r="B120" t="str">
            <v xml:space="preserve"> 저압 케이블</v>
          </cell>
          <cell r="C120" t="str">
            <v>600V CV 5.5 sq/1C</v>
          </cell>
          <cell r="D120" t="str">
            <v>m</v>
          </cell>
          <cell r="G120">
            <v>718</v>
          </cell>
          <cell r="H120">
            <v>316</v>
          </cell>
          <cell r="Q120">
            <v>316</v>
          </cell>
          <cell r="R120">
            <v>0.05</v>
          </cell>
          <cell r="S120" t="str">
            <v>저케</v>
          </cell>
          <cell r="T120">
            <v>1.2999999999999999E-2</v>
          </cell>
          <cell r="U120" t="str">
            <v>저케</v>
          </cell>
          <cell r="V120">
            <v>5.0000000000000001E-3</v>
          </cell>
          <cell r="W120" t="str">
            <v>보인</v>
          </cell>
          <cell r="X120">
            <v>5.0000000000000001E-3</v>
          </cell>
          <cell r="Y120" t="str">
            <v xml:space="preserve"> :260%        4열동시 :340%         *구내부설시 본품의52%가산</v>
          </cell>
        </row>
        <row r="121">
          <cell r="A121">
            <v>119</v>
          </cell>
          <cell r="B121" t="str">
            <v xml:space="preserve"> 저압 케이블</v>
          </cell>
          <cell r="C121" t="str">
            <v>600V CV 8sq/1C</v>
          </cell>
          <cell r="D121" t="str">
            <v>m</v>
          </cell>
          <cell r="G121">
            <v>718</v>
          </cell>
          <cell r="H121">
            <v>409</v>
          </cell>
          <cell r="Q121">
            <v>409</v>
          </cell>
          <cell r="R121">
            <v>0.05</v>
          </cell>
          <cell r="S121" t="str">
            <v>저케</v>
          </cell>
          <cell r="T121">
            <v>1.4E-2</v>
          </cell>
          <cell r="U121" t="str">
            <v>저케</v>
          </cell>
          <cell r="V121">
            <v>5.4999999999999997E-3</v>
          </cell>
          <cell r="W121" t="str">
            <v>보인</v>
          </cell>
          <cell r="X121">
            <v>5.4999999999999997E-3</v>
          </cell>
          <cell r="Y121" t="str">
            <v xml:space="preserve"> :340%         *구내부설시 본품의53%가산</v>
          </cell>
        </row>
        <row r="122">
          <cell r="A122">
            <v>120</v>
          </cell>
          <cell r="B122" t="str">
            <v xml:space="preserve"> 저압 케이블</v>
          </cell>
          <cell r="C122" t="str">
            <v>600V  CV  14sq/1C</v>
          </cell>
          <cell r="D122" t="str">
            <v>m</v>
          </cell>
          <cell r="G122">
            <v>718</v>
          </cell>
          <cell r="H122">
            <v>719</v>
          </cell>
          <cell r="Q122">
            <v>719</v>
          </cell>
          <cell r="R122">
            <v>0.05</v>
          </cell>
          <cell r="S122" t="str">
            <v>저케</v>
          </cell>
          <cell r="T122">
            <v>0.02</v>
          </cell>
          <cell r="U122" t="str">
            <v>저케</v>
          </cell>
          <cell r="V122">
            <v>5.4999999999999997E-3</v>
          </cell>
          <cell r="W122" t="str">
            <v>보인</v>
          </cell>
          <cell r="X122">
            <v>5.4999999999999997E-3</v>
          </cell>
          <cell r="Y122" t="str">
            <v>시 본품의50%가산</v>
          </cell>
        </row>
        <row r="123">
          <cell r="A123">
            <v>121</v>
          </cell>
          <cell r="B123" t="str">
            <v xml:space="preserve"> 저압 케이블</v>
          </cell>
          <cell r="C123" t="str">
            <v>600V  CV 22sq/1C</v>
          </cell>
          <cell r="D123" t="str">
            <v>m</v>
          </cell>
          <cell r="G123">
            <v>718</v>
          </cell>
          <cell r="H123">
            <v>949</v>
          </cell>
          <cell r="Q123">
            <v>949</v>
          </cell>
          <cell r="R123">
            <v>0.05</v>
          </cell>
          <cell r="S123" t="str">
            <v>저케</v>
          </cell>
          <cell r="T123">
            <v>2.5999999999999999E-2</v>
          </cell>
          <cell r="U123" t="str">
            <v>저케</v>
          </cell>
          <cell r="V123">
            <v>7.0000000000000001E-3</v>
          </cell>
          <cell r="W123" t="str">
            <v>보인</v>
          </cell>
          <cell r="X123">
            <v>5.4999999999999997E-3</v>
          </cell>
        </row>
        <row r="124">
          <cell r="A124">
            <v>122</v>
          </cell>
          <cell r="B124" t="str">
            <v xml:space="preserve"> 저압 케이블</v>
          </cell>
          <cell r="C124" t="str">
            <v>600V  CV 38sq/1C</v>
          </cell>
          <cell r="D124" t="str">
            <v>m</v>
          </cell>
          <cell r="G124">
            <v>718</v>
          </cell>
          <cell r="H124">
            <v>1461</v>
          </cell>
          <cell r="Q124">
            <v>1461</v>
          </cell>
          <cell r="R124">
            <v>0.05</v>
          </cell>
          <cell r="S124" t="str">
            <v>저케</v>
          </cell>
          <cell r="T124">
            <v>3.5999999999999997E-2</v>
          </cell>
          <cell r="U124" t="str">
            <v>저케</v>
          </cell>
          <cell r="V124">
            <v>7.4999999999999997E-3</v>
          </cell>
          <cell r="W124" t="str">
            <v>보인</v>
          </cell>
          <cell r="X124">
            <v>7.0000000000000001E-3</v>
          </cell>
        </row>
        <row r="125">
          <cell r="A125">
            <v>123</v>
          </cell>
          <cell r="B125" t="str">
            <v xml:space="preserve"> 저압 케이블</v>
          </cell>
          <cell r="C125" t="str">
            <v>600V  CV 60sq/1C</v>
          </cell>
          <cell r="D125" t="str">
            <v>m</v>
          </cell>
          <cell r="G125">
            <v>718</v>
          </cell>
          <cell r="H125">
            <v>2288</v>
          </cell>
          <cell r="Q125">
            <v>2288</v>
          </cell>
          <cell r="R125">
            <v>0.05</v>
          </cell>
          <cell r="S125" t="str">
            <v>저케</v>
          </cell>
          <cell r="T125">
            <v>4.9000000000000002E-2</v>
          </cell>
          <cell r="U125" t="str">
            <v>저케</v>
          </cell>
          <cell r="V125">
            <v>8.5000000000000006E-3</v>
          </cell>
          <cell r="W125" t="str">
            <v>보인</v>
          </cell>
          <cell r="X125">
            <v>8.5000000000000006E-3</v>
          </cell>
        </row>
        <row r="126">
          <cell r="A126">
            <v>124</v>
          </cell>
          <cell r="B126" t="str">
            <v xml:space="preserve"> 저압 케이블</v>
          </cell>
          <cell r="C126" t="str">
            <v>600V  CV 100sq/1C</v>
          </cell>
          <cell r="D126" t="str">
            <v>m</v>
          </cell>
          <cell r="G126">
            <v>718</v>
          </cell>
          <cell r="H126">
            <v>3735</v>
          </cell>
          <cell r="Q126">
            <v>3735</v>
          </cell>
          <cell r="R126">
            <v>0.05</v>
          </cell>
          <cell r="S126" t="str">
            <v>저케</v>
          </cell>
          <cell r="T126">
            <v>7.0999999999999994E-2</v>
          </cell>
          <cell r="U126" t="str">
            <v>저케</v>
          </cell>
          <cell r="V126">
            <v>1.15E-2</v>
          </cell>
          <cell r="W126" t="str">
            <v>보인</v>
          </cell>
          <cell r="X126">
            <v>1.0999999999999999E-2</v>
          </cell>
        </row>
        <row r="127">
          <cell r="A127">
            <v>125</v>
          </cell>
          <cell r="B127" t="str">
            <v xml:space="preserve"> 저압 케이블</v>
          </cell>
          <cell r="C127" t="str">
            <v>600V  CV 150sq/1C</v>
          </cell>
          <cell r="D127" t="str">
            <v>m</v>
          </cell>
          <cell r="G127">
            <v>718</v>
          </cell>
          <cell r="H127">
            <v>5445</v>
          </cell>
          <cell r="Q127">
            <v>5445</v>
          </cell>
          <cell r="R127">
            <v>0.05</v>
          </cell>
          <cell r="S127" t="str">
            <v>저케</v>
          </cell>
          <cell r="T127">
            <v>9.7000000000000003E-2</v>
          </cell>
          <cell r="U127" t="str">
            <v>저케</v>
          </cell>
          <cell r="V127">
            <v>1.4500000000000001E-2</v>
          </cell>
          <cell r="W127" t="str">
            <v>보인</v>
          </cell>
          <cell r="X127">
            <v>1.4500000000000001E-2</v>
          </cell>
        </row>
        <row r="128">
          <cell r="A128">
            <v>126</v>
          </cell>
          <cell r="B128" t="str">
            <v xml:space="preserve"> 저압 케이블</v>
          </cell>
          <cell r="C128" t="str">
            <v>600V  CV 200sq/1C</v>
          </cell>
          <cell r="D128" t="str">
            <v>m</v>
          </cell>
          <cell r="G128">
            <v>718</v>
          </cell>
          <cell r="H128">
            <v>8560</v>
          </cell>
          <cell r="Q128">
            <v>8560</v>
          </cell>
          <cell r="R128">
            <v>0.05</v>
          </cell>
          <cell r="S128" t="str">
            <v>저케</v>
          </cell>
          <cell r="T128">
            <v>0.11700000000000001</v>
          </cell>
          <cell r="U128" t="str">
            <v>저케</v>
          </cell>
          <cell r="V128">
            <v>1.7500000000000002E-2</v>
          </cell>
          <cell r="W128" t="str">
            <v>보인</v>
          </cell>
          <cell r="X128">
            <v>1.7000000000000001E-2</v>
          </cell>
        </row>
        <row r="129">
          <cell r="A129">
            <v>127</v>
          </cell>
          <cell r="B129" t="str">
            <v xml:space="preserve"> 저압 케이블</v>
          </cell>
          <cell r="C129" t="str">
            <v>600V  CV 250sq/1C</v>
          </cell>
          <cell r="D129" t="str">
            <v>m</v>
          </cell>
          <cell r="G129">
            <v>718</v>
          </cell>
          <cell r="H129">
            <v>9933</v>
          </cell>
          <cell r="Q129">
            <v>9933</v>
          </cell>
          <cell r="R129">
            <v>0.05</v>
          </cell>
          <cell r="S129" t="str">
            <v>저케</v>
          </cell>
          <cell r="T129">
            <v>0.14199999999999999</v>
          </cell>
          <cell r="U129" t="str">
            <v>저케</v>
          </cell>
          <cell r="V129">
            <v>2.5000000000000001E-2</v>
          </cell>
          <cell r="W129" t="str">
            <v>보인</v>
          </cell>
          <cell r="X129">
            <v>2.4500000000000001E-2</v>
          </cell>
        </row>
        <row r="130">
          <cell r="A130">
            <v>128</v>
          </cell>
          <cell r="Q130" t="str">
            <v/>
          </cell>
        </row>
        <row r="131">
          <cell r="A131">
            <v>129</v>
          </cell>
          <cell r="Q131" t="str">
            <v/>
          </cell>
        </row>
        <row r="132">
          <cell r="A132">
            <v>130</v>
          </cell>
          <cell r="B132" t="str">
            <v>저압 케이블</v>
          </cell>
          <cell r="C132" t="str">
            <v>600V EV 5.5 sq/1C</v>
          </cell>
          <cell r="D132" t="str">
            <v>m</v>
          </cell>
          <cell r="G132">
            <v>727</v>
          </cell>
          <cell r="H132">
            <v>251</v>
          </cell>
          <cell r="Q132">
            <v>251</v>
          </cell>
          <cell r="R132">
            <v>0.05</v>
          </cell>
          <cell r="S132" t="str">
            <v>저케</v>
          </cell>
          <cell r="T132">
            <v>1.2999999999999999E-2</v>
          </cell>
          <cell r="U132" t="str">
            <v>저케</v>
          </cell>
          <cell r="V132">
            <v>5.0000000000000001E-3</v>
          </cell>
          <cell r="W132" t="str">
            <v>보인</v>
          </cell>
          <cell r="X132">
            <v>5.0000000000000001E-3</v>
          </cell>
          <cell r="Y132" t="str">
            <v xml:space="preserve">옥외에서    2열동시 :180%        3열동시 :260%        4열동시 :340%         *구내부설시 본품의50%가산    </v>
          </cell>
        </row>
        <row r="133">
          <cell r="A133">
            <v>131</v>
          </cell>
          <cell r="B133" t="str">
            <v>저압 케이블</v>
          </cell>
          <cell r="C133" t="str">
            <v>600V EV 8sq/1C</v>
          </cell>
          <cell r="D133" t="str">
            <v>m</v>
          </cell>
          <cell r="G133">
            <v>727</v>
          </cell>
          <cell r="H133">
            <v>356</v>
          </cell>
          <cell r="Q133">
            <v>356</v>
          </cell>
          <cell r="R133">
            <v>0.05</v>
          </cell>
          <cell r="S133" t="str">
            <v>저케</v>
          </cell>
          <cell r="T133">
            <v>1.4E-2</v>
          </cell>
          <cell r="U133" t="str">
            <v>저케</v>
          </cell>
          <cell r="V133">
            <v>5.4999999999999997E-3</v>
          </cell>
          <cell r="W133" t="str">
            <v>보인</v>
          </cell>
          <cell r="X133">
            <v>5.4999999999999997E-3</v>
          </cell>
          <cell r="Y133" t="str">
            <v xml:space="preserve"> :180%        3열동시 :260%        4열동시 :340%         *구내부설시 본품의51%가산</v>
          </cell>
        </row>
        <row r="134">
          <cell r="A134">
            <v>132</v>
          </cell>
          <cell r="B134" t="str">
            <v>저압 케이블</v>
          </cell>
          <cell r="C134" t="str">
            <v>600V  EV  14sq/1C</v>
          </cell>
          <cell r="D134" t="str">
            <v>m</v>
          </cell>
          <cell r="G134">
            <v>727</v>
          </cell>
          <cell r="H134">
            <v>533</v>
          </cell>
          <cell r="Q134">
            <v>533</v>
          </cell>
          <cell r="R134">
            <v>0.05</v>
          </cell>
          <cell r="S134" t="str">
            <v>저케</v>
          </cell>
          <cell r="T134">
            <v>0.02</v>
          </cell>
          <cell r="U134" t="str">
            <v>저케</v>
          </cell>
          <cell r="V134">
            <v>5.4999999999999997E-3</v>
          </cell>
          <cell r="W134" t="str">
            <v>보인</v>
          </cell>
          <cell r="X134">
            <v>5.4999999999999997E-3</v>
          </cell>
          <cell r="Y134" t="str">
            <v xml:space="preserve"> :260%        4열동시 :340%         *구내부설시 본품의52%가산</v>
          </cell>
        </row>
        <row r="135">
          <cell r="A135">
            <v>133</v>
          </cell>
          <cell r="B135" t="str">
            <v>저압 케이블</v>
          </cell>
          <cell r="C135" t="str">
            <v>600V  EV 22sq/1C</v>
          </cell>
          <cell r="D135" t="str">
            <v>m</v>
          </cell>
          <cell r="G135">
            <v>727</v>
          </cell>
          <cell r="H135">
            <v>755</v>
          </cell>
          <cell r="Q135">
            <v>755</v>
          </cell>
          <cell r="R135">
            <v>0.05</v>
          </cell>
          <cell r="S135" t="str">
            <v>저케</v>
          </cell>
          <cell r="T135">
            <v>2.5999999999999999E-2</v>
          </cell>
          <cell r="U135" t="str">
            <v>저케</v>
          </cell>
          <cell r="V135">
            <v>7.0000000000000001E-3</v>
          </cell>
          <cell r="W135" t="str">
            <v>보인</v>
          </cell>
          <cell r="X135">
            <v>5.4999999999999997E-3</v>
          </cell>
          <cell r="Y135" t="str">
            <v xml:space="preserve"> :340%         *구내부설시 본품의53%가산</v>
          </cell>
        </row>
        <row r="136">
          <cell r="A136">
            <v>134</v>
          </cell>
          <cell r="B136" t="str">
            <v>저압 케이블</v>
          </cell>
          <cell r="C136" t="str">
            <v>600V  EV 38sq/1C</v>
          </cell>
          <cell r="D136" t="str">
            <v>m</v>
          </cell>
          <cell r="G136">
            <v>727</v>
          </cell>
          <cell r="H136">
            <v>1181</v>
          </cell>
          <cell r="Q136">
            <v>1181</v>
          </cell>
          <cell r="R136">
            <v>0.05</v>
          </cell>
          <cell r="S136" t="str">
            <v>저케</v>
          </cell>
          <cell r="T136">
            <v>3.5999999999999997E-2</v>
          </cell>
          <cell r="U136" t="str">
            <v>저케</v>
          </cell>
          <cell r="V136">
            <v>7.4999999999999997E-3</v>
          </cell>
          <cell r="W136" t="str">
            <v>보인</v>
          </cell>
          <cell r="X136">
            <v>7.0000000000000001E-3</v>
          </cell>
          <cell r="Y136" t="str">
            <v>시 본품의50%가산</v>
          </cell>
        </row>
        <row r="137">
          <cell r="A137">
            <v>135</v>
          </cell>
          <cell r="B137" t="str">
            <v>저압 케이블</v>
          </cell>
          <cell r="C137" t="str">
            <v>600V  EV 50sq/1C</v>
          </cell>
          <cell r="D137" t="str">
            <v>m</v>
          </cell>
          <cell r="G137">
            <v>727</v>
          </cell>
          <cell r="H137">
            <v>1626</v>
          </cell>
          <cell r="Q137">
            <v>1626</v>
          </cell>
          <cell r="R137">
            <v>0.05</v>
          </cell>
          <cell r="S137" t="str">
            <v>저케</v>
          </cell>
          <cell r="T137">
            <v>4.2999999999999997E-2</v>
          </cell>
          <cell r="U137" t="str">
            <v>저케</v>
          </cell>
          <cell r="V137">
            <v>8.5000000000000006E-3</v>
          </cell>
          <cell r="W137" t="str">
            <v>보인</v>
          </cell>
          <cell r="X137">
            <v>8.5000000000000006E-3</v>
          </cell>
        </row>
        <row r="138">
          <cell r="A138">
            <v>136</v>
          </cell>
          <cell r="B138" t="str">
            <v>저압 케이블</v>
          </cell>
          <cell r="C138" t="str">
            <v>600V  EV 60sq/1C</v>
          </cell>
          <cell r="D138" t="str">
            <v>m</v>
          </cell>
          <cell r="G138">
            <v>727</v>
          </cell>
          <cell r="H138">
            <v>1939</v>
          </cell>
          <cell r="Q138">
            <v>1939</v>
          </cell>
          <cell r="R138">
            <v>0.05</v>
          </cell>
          <cell r="S138" t="str">
            <v>저케</v>
          </cell>
          <cell r="T138">
            <v>4.9000000000000002E-2</v>
          </cell>
          <cell r="U138" t="str">
            <v>저케</v>
          </cell>
          <cell r="V138">
            <v>8.5000000000000006E-3</v>
          </cell>
          <cell r="W138" t="str">
            <v>보인</v>
          </cell>
          <cell r="X138">
            <v>8.5000000000000006E-3</v>
          </cell>
        </row>
        <row r="139">
          <cell r="A139">
            <v>137</v>
          </cell>
          <cell r="B139" t="str">
            <v>저압 케이블</v>
          </cell>
          <cell r="C139" t="str">
            <v>600V  EV 80sq/1C</v>
          </cell>
          <cell r="D139" t="str">
            <v>m</v>
          </cell>
          <cell r="G139">
            <v>727</v>
          </cell>
          <cell r="H139">
            <v>2494</v>
          </cell>
          <cell r="Q139">
            <v>2494</v>
          </cell>
          <cell r="R139">
            <v>0.05</v>
          </cell>
          <cell r="S139" t="str">
            <v>저케</v>
          </cell>
          <cell r="T139">
            <v>0.06</v>
          </cell>
          <cell r="U139" t="str">
            <v>저케</v>
          </cell>
          <cell r="V139">
            <v>1.15E-2</v>
          </cell>
          <cell r="W139" t="str">
            <v>보인</v>
          </cell>
          <cell r="X139">
            <v>1.0999999999999999E-2</v>
          </cell>
        </row>
        <row r="140">
          <cell r="A140">
            <v>138</v>
          </cell>
          <cell r="B140" t="str">
            <v>저압 케이블</v>
          </cell>
          <cell r="C140" t="str">
            <v>600V  EV 100sq/1C</v>
          </cell>
          <cell r="D140" t="str">
            <v>m</v>
          </cell>
          <cell r="G140">
            <v>727</v>
          </cell>
          <cell r="H140">
            <v>3160</v>
          </cell>
          <cell r="Q140">
            <v>3160</v>
          </cell>
          <cell r="R140">
            <v>0.05</v>
          </cell>
          <cell r="S140" t="str">
            <v>저케</v>
          </cell>
          <cell r="T140">
            <v>7.0999999999999994E-2</v>
          </cell>
          <cell r="U140" t="str">
            <v>저케</v>
          </cell>
          <cell r="V140">
            <v>1.15E-2</v>
          </cell>
          <cell r="W140" t="str">
            <v>보인</v>
          </cell>
          <cell r="X140">
            <v>1.0999999999999999E-2</v>
          </cell>
        </row>
        <row r="141">
          <cell r="A141">
            <v>139</v>
          </cell>
          <cell r="B141" t="str">
            <v>저압 케이블</v>
          </cell>
          <cell r="C141" t="str">
            <v>600V  EV 125sq/1C</v>
          </cell>
          <cell r="D141" t="str">
            <v>m</v>
          </cell>
          <cell r="G141">
            <v>727</v>
          </cell>
          <cell r="H141">
            <v>3881</v>
          </cell>
          <cell r="Q141">
            <v>3881</v>
          </cell>
          <cell r="R141">
            <v>0.05</v>
          </cell>
          <cell r="S141" t="str">
            <v>저케</v>
          </cell>
          <cell r="T141">
            <v>8.4000000000000005E-2</v>
          </cell>
          <cell r="U141" t="str">
            <v>저케</v>
          </cell>
          <cell r="V141">
            <v>1.4500000000000001E-2</v>
          </cell>
          <cell r="W141" t="str">
            <v>보인</v>
          </cell>
          <cell r="X141">
            <v>1.4500000000000001E-2</v>
          </cell>
        </row>
        <row r="142">
          <cell r="A142">
            <v>140</v>
          </cell>
          <cell r="B142" t="str">
            <v>저압 케이블</v>
          </cell>
          <cell r="C142" t="str">
            <v>600V  EV 150sq/1C</v>
          </cell>
          <cell r="D142" t="str">
            <v>m</v>
          </cell>
          <cell r="G142">
            <v>727</v>
          </cell>
          <cell r="H142">
            <v>4748</v>
          </cell>
          <cell r="Q142">
            <v>4748</v>
          </cell>
          <cell r="R142">
            <v>0.05</v>
          </cell>
          <cell r="S142" t="str">
            <v>저케</v>
          </cell>
          <cell r="T142">
            <v>9.7000000000000003E-2</v>
          </cell>
          <cell r="U142" t="str">
            <v>저케</v>
          </cell>
          <cell r="V142">
            <v>1.4500000000000001E-2</v>
          </cell>
          <cell r="W142" t="str">
            <v>보인</v>
          </cell>
          <cell r="X142">
            <v>1.4500000000000001E-2</v>
          </cell>
        </row>
        <row r="143">
          <cell r="A143">
            <v>141</v>
          </cell>
          <cell r="B143" t="str">
            <v>저압 케이블</v>
          </cell>
          <cell r="C143" t="str">
            <v>600V  EV 200sq/1C</v>
          </cell>
          <cell r="D143" t="str">
            <v>m</v>
          </cell>
          <cell r="G143">
            <v>727</v>
          </cell>
          <cell r="H143">
            <v>6086</v>
          </cell>
          <cell r="Q143">
            <v>6086</v>
          </cell>
          <cell r="R143">
            <v>0.05</v>
          </cell>
          <cell r="S143" t="str">
            <v>저케</v>
          </cell>
          <cell r="T143">
            <v>0.11700000000000001</v>
          </cell>
          <cell r="U143" t="str">
            <v>저케</v>
          </cell>
          <cell r="V143">
            <v>1.7500000000000002E-2</v>
          </cell>
          <cell r="W143" t="str">
            <v>보인</v>
          </cell>
          <cell r="X143">
            <v>1.7000000000000001E-2</v>
          </cell>
        </row>
        <row r="144">
          <cell r="A144">
            <v>142</v>
          </cell>
          <cell r="B144" t="str">
            <v>저압 케이블</v>
          </cell>
          <cell r="C144" t="str">
            <v>600V  EV 250sq/1C</v>
          </cell>
          <cell r="D144" t="str">
            <v>m</v>
          </cell>
          <cell r="G144">
            <v>727</v>
          </cell>
          <cell r="H144">
            <v>7801</v>
          </cell>
          <cell r="Q144">
            <v>7801</v>
          </cell>
          <cell r="R144">
            <v>0.05</v>
          </cell>
          <cell r="S144" t="str">
            <v>저케</v>
          </cell>
          <cell r="T144">
            <v>0.14199999999999999</v>
          </cell>
          <cell r="U144" t="str">
            <v>저케</v>
          </cell>
          <cell r="V144">
            <v>2.5000000000000001E-2</v>
          </cell>
          <cell r="W144" t="str">
            <v>보인</v>
          </cell>
          <cell r="X144">
            <v>2.4500000000000001E-2</v>
          </cell>
        </row>
        <row r="145">
          <cell r="A145">
            <v>143</v>
          </cell>
          <cell r="Q145" t="str">
            <v/>
          </cell>
        </row>
        <row r="146">
          <cell r="A146">
            <v>144</v>
          </cell>
          <cell r="Q146" t="str">
            <v/>
          </cell>
        </row>
        <row r="147">
          <cell r="A147">
            <v>145</v>
          </cell>
          <cell r="B147" t="str">
            <v>제어 케이블</v>
          </cell>
          <cell r="C147" t="str">
            <v>CVV  2.0sq/2C</v>
          </cell>
          <cell r="D147" t="str">
            <v>m</v>
          </cell>
          <cell r="G147">
            <v>716</v>
          </cell>
          <cell r="H147">
            <v>484</v>
          </cell>
          <cell r="Q147">
            <v>484</v>
          </cell>
          <cell r="R147">
            <v>0.05</v>
          </cell>
          <cell r="S147" t="str">
            <v>저케</v>
          </cell>
          <cell r="T147">
            <v>1.4E-2</v>
          </cell>
        </row>
        <row r="148">
          <cell r="A148">
            <v>146</v>
          </cell>
          <cell r="B148" t="str">
            <v>제어 케이블</v>
          </cell>
          <cell r="C148" t="str">
            <v>CVV  2.0sq/3C</v>
          </cell>
          <cell r="D148" t="str">
            <v>m</v>
          </cell>
          <cell r="G148">
            <v>716</v>
          </cell>
          <cell r="H148">
            <v>594</v>
          </cell>
          <cell r="Q148">
            <v>594</v>
          </cell>
          <cell r="R148">
            <v>0.05</v>
          </cell>
          <cell r="S148" t="str">
            <v>저케</v>
          </cell>
          <cell r="T148">
            <v>1.9E-2</v>
          </cell>
        </row>
        <row r="149">
          <cell r="A149">
            <v>147</v>
          </cell>
          <cell r="B149" t="str">
            <v>제어 케이블</v>
          </cell>
          <cell r="C149" t="str">
            <v>CVV  2.0sq/4C</v>
          </cell>
          <cell r="D149" t="str">
            <v>m</v>
          </cell>
          <cell r="G149">
            <v>716</v>
          </cell>
          <cell r="H149">
            <v>716</v>
          </cell>
          <cell r="Q149">
            <v>716</v>
          </cell>
          <cell r="R149">
            <v>0.05</v>
          </cell>
          <cell r="S149" t="str">
            <v>저케</v>
          </cell>
          <cell r="T149">
            <v>2.5999999999999999E-2</v>
          </cell>
        </row>
        <row r="150">
          <cell r="A150">
            <v>148</v>
          </cell>
          <cell r="B150" t="str">
            <v>제어 케이블</v>
          </cell>
          <cell r="C150" t="str">
            <v>CVV  2.0sq/5C</v>
          </cell>
          <cell r="D150" t="str">
            <v>m</v>
          </cell>
          <cell r="G150">
            <v>716</v>
          </cell>
          <cell r="H150">
            <v>656</v>
          </cell>
          <cell r="Q150">
            <v>656</v>
          </cell>
          <cell r="R150">
            <v>0.05</v>
          </cell>
          <cell r="S150" t="str">
            <v>저케</v>
          </cell>
          <cell r="T150">
            <v>3.2000000000000001E-2</v>
          </cell>
        </row>
        <row r="151">
          <cell r="A151">
            <v>149</v>
          </cell>
          <cell r="B151" t="str">
            <v>제어 케이블</v>
          </cell>
          <cell r="C151" t="str">
            <v>CVV  2.0sq/6C</v>
          </cell>
          <cell r="D151" t="str">
            <v>m</v>
          </cell>
          <cell r="G151">
            <v>716</v>
          </cell>
          <cell r="H151">
            <v>758</v>
          </cell>
          <cell r="Q151">
            <v>758</v>
          </cell>
          <cell r="R151">
            <v>0.05</v>
          </cell>
          <cell r="S151" t="str">
            <v>저케</v>
          </cell>
          <cell r="T151">
            <v>3.5000000000000003E-2</v>
          </cell>
        </row>
        <row r="152">
          <cell r="A152">
            <v>150</v>
          </cell>
          <cell r="B152" t="str">
            <v>제어 케이블</v>
          </cell>
          <cell r="C152" t="str">
            <v>CVV  2.0sq/7C</v>
          </cell>
          <cell r="D152" t="str">
            <v>m</v>
          </cell>
          <cell r="G152">
            <v>716</v>
          </cell>
          <cell r="H152">
            <v>810</v>
          </cell>
          <cell r="Q152">
            <v>810</v>
          </cell>
          <cell r="R152">
            <v>0.05</v>
          </cell>
          <cell r="S152" t="str">
            <v>저케</v>
          </cell>
          <cell r="T152">
            <v>3.9E-2</v>
          </cell>
        </row>
        <row r="153">
          <cell r="A153">
            <v>151</v>
          </cell>
          <cell r="B153" t="str">
            <v>제어 케이블</v>
          </cell>
          <cell r="C153" t="str">
            <v>CVV  2.0sq/8C</v>
          </cell>
          <cell r="D153" t="str">
            <v>m</v>
          </cell>
          <cell r="G153">
            <v>716</v>
          </cell>
          <cell r="H153">
            <v>1010</v>
          </cell>
          <cell r="Q153">
            <v>1010</v>
          </cell>
          <cell r="R153">
            <v>0.05</v>
          </cell>
          <cell r="S153" t="str">
            <v>저케</v>
          </cell>
          <cell r="T153">
            <v>4.2000000000000003E-2</v>
          </cell>
        </row>
        <row r="154">
          <cell r="A154">
            <v>152</v>
          </cell>
          <cell r="B154" t="str">
            <v>제어 케이블</v>
          </cell>
          <cell r="C154" t="str">
            <v>CVV  2.0sq/9C</v>
          </cell>
          <cell r="D154" t="str">
            <v>m</v>
          </cell>
          <cell r="G154">
            <v>716</v>
          </cell>
          <cell r="H154">
            <v>1100</v>
          </cell>
          <cell r="Q154">
            <v>1100</v>
          </cell>
          <cell r="R154">
            <v>0.05</v>
          </cell>
          <cell r="S154" t="str">
            <v>저케</v>
          </cell>
          <cell r="T154">
            <v>4.4999999999999998E-2</v>
          </cell>
        </row>
        <row r="155">
          <cell r="A155">
            <v>153</v>
          </cell>
          <cell r="B155" t="str">
            <v>제어 케이블</v>
          </cell>
          <cell r="C155" t="str">
            <v>CVV  2.0sq/10C</v>
          </cell>
          <cell r="D155" t="str">
            <v>m</v>
          </cell>
          <cell r="G155">
            <v>716</v>
          </cell>
          <cell r="H155">
            <v>1262</v>
          </cell>
          <cell r="Q155">
            <v>1262</v>
          </cell>
          <cell r="R155">
            <v>0.05</v>
          </cell>
          <cell r="S155" t="str">
            <v>저케</v>
          </cell>
          <cell r="T155">
            <v>4.8000000000000001E-2</v>
          </cell>
        </row>
        <row r="156">
          <cell r="A156">
            <v>154</v>
          </cell>
          <cell r="B156" t="str">
            <v>제어 케이블</v>
          </cell>
          <cell r="C156" t="str">
            <v>CVV  2.0sq/12C</v>
          </cell>
          <cell r="D156" t="str">
            <v>m</v>
          </cell>
          <cell r="G156">
            <v>716</v>
          </cell>
          <cell r="H156">
            <v>1400</v>
          </cell>
          <cell r="Q156">
            <v>1400</v>
          </cell>
          <cell r="R156">
            <v>0.05</v>
          </cell>
          <cell r="S156" t="str">
            <v>저케</v>
          </cell>
          <cell r="T156">
            <v>5.3999999999999999E-2</v>
          </cell>
        </row>
        <row r="157">
          <cell r="A157">
            <v>155</v>
          </cell>
          <cell r="B157" t="str">
            <v>제어 케이블</v>
          </cell>
          <cell r="C157" t="str">
            <v>CVV  2.0sq/15C</v>
          </cell>
          <cell r="D157" t="str">
            <v>m</v>
          </cell>
          <cell r="G157">
            <v>716</v>
          </cell>
          <cell r="H157">
            <v>1813</v>
          </cell>
          <cell r="Q157">
            <v>1813</v>
          </cell>
          <cell r="R157">
            <v>0.05</v>
          </cell>
          <cell r="S157" t="str">
            <v>저케</v>
          </cell>
          <cell r="T157">
            <v>6.3E-2</v>
          </cell>
        </row>
        <row r="158">
          <cell r="A158">
            <v>156</v>
          </cell>
          <cell r="B158" t="str">
            <v>제어 케이블</v>
          </cell>
          <cell r="C158" t="str">
            <v>CVV  2.0sq/19C</v>
          </cell>
          <cell r="D158" t="str">
            <v>m</v>
          </cell>
          <cell r="G158">
            <v>716</v>
          </cell>
          <cell r="H158">
            <v>2049</v>
          </cell>
          <cell r="Q158">
            <v>2049</v>
          </cell>
          <cell r="R158">
            <v>0.05</v>
          </cell>
          <cell r="S158" t="str">
            <v>저케</v>
          </cell>
          <cell r="T158">
            <v>7.1999999999999995E-2</v>
          </cell>
        </row>
        <row r="159">
          <cell r="A159">
            <v>157</v>
          </cell>
          <cell r="B159" t="str">
            <v>제어 케이블</v>
          </cell>
          <cell r="C159" t="str">
            <v>CVV  2.0sq/24C</v>
          </cell>
          <cell r="D159" t="str">
            <v>m</v>
          </cell>
          <cell r="G159">
            <v>716</v>
          </cell>
          <cell r="H159">
            <v>2590</v>
          </cell>
          <cell r="Q159">
            <v>2590</v>
          </cell>
          <cell r="R159">
            <v>0.05</v>
          </cell>
          <cell r="S159" t="str">
            <v>저케</v>
          </cell>
          <cell r="T159">
            <v>8.4000000000000005E-2</v>
          </cell>
        </row>
        <row r="160">
          <cell r="A160">
            <v>158</v>
          </cell>
          <cell r="B160" t="str">
            <v>제어 케이블</v>
          </cell>
          <cell r="C160" t="str">
            <v>CVV  2.0sq/27C</v>
          </cell>
          <cell r="D160" t="str">
            <v>m</v>
          </cell>
          <cell r="G160">
            <v>716</v>
          </cell>
          <cell r="H160">
            <v>2826</v>
          </cell>
          <cell r="Q160">
            <v>2826</v>
          </cell>
          <cell r="R160">
            <v>0.05</v>
          </cell>
          <cell r="S160" t="str">
            <v>저케</v>
          </cell>
          <cell r="T160">
            <v>9.0999999999999998E-2</v>
          </cell>
        </row>
        <row r="161">
          <cell r="A161">
            <v>159</v>
          </cell>
          <cell r="B161" t="str">
            <v>제어 케이블</v>
          </cell>
          <cell r="C161" t="str">
            <v>CVV  2.0sq/30C</v>
          </cell>
          <cell r="D161" t="str">
            <v>m</v>
          </cell>
          <cell r="G161">
            <v>716</v>
          </cell>
          <cell r="H161">
            <v>3163</v>
          </cell>
          <cell r="Q161">
            <v>3163</v>
          </cell>
          <cell r="R161">
            <v>0.05</v>
          </cell>
          <cell r="S161" t="str">
            <v>저케</v>
          </cell>
          <cell r="T161">
            <v>9.8000000000000004E-2</v>
          </cell>
        </row>
        <row r="162">
          <cell r="A162">
            <v>160</v>
          </cell>
          <cell r="Q162" t="str">
            <v/>
          </cell>
        </row>
        <row r="163">
          <cell r="A163">
            <v>161</v>
          </cell>
          <cell r="B163" t="str">
            <v>제어 케이블</v>
          </cell>
          <cell r="C163" t="str">
            <v>CVV-SB  2.0sq/2C</v>
          </cell>
          <cell r="D163" t="str">
            <v>m</v>
          </cell>
          <cell r="G163">
            <v>717</v>
          </cell>
          <cell r="H163">
            <v>754</v>
          </cell>
          <cell r="Q163">
            <v>754</v>
          </cell>
          <cell r="R163">
            <v>0.05</v>
          </cell>
          <cell r="S163" t="str">
            <v>저케</v>
          </cell>
          <cell r="T163">
            <v>1.4E-2</v>
          </cell>
        </row>
        <row r="164">
          <cell r="A164">
            <v>162</v>
          </cell>
          <cell r="B164" t="str">
            <v>제어 케이블</v>
          </cell>
          <cell r="C164" t="str">
            <v>CVV-SB  2.0sq/3C</v>
          </cell>
          <cell r="D164" t="str">
            <v>m</v>
          </cell>
          <cell r="G164">
            <v>717</v>
          </cell>
          <cell r="H164">
            <v>910</v>
          </cell>
          <cell r="Q164">
            <v>910</v>
          </cell>
          <cell r="R164">
            <v>0.05</v>
          </cell>
          <cell r="S164" t="str">
            <v>저케</v>
          </cell>
          <cell r="T164">
            <v>1.9E-2</v>
          </cell>
        </row>
        <row r="165">
          <cell r="A165">
            <v>163</v>
          </cell>
          <cell r="B165" t="str">
            <v>제어 케이블</v>
          </cell>
          <cell r="C165" t="str">
            <v>CVV-SB  2.0sq/4C</v>
          </cell>
          <cell r="D165" t="str">
            <v>m</v>
          </cell>
          <cell r="G165">
            <v>717</v>
          </cell>
          <cell r="H165">
            <v>1048</v>
          </cell>
          <cell r="Q165">
            <v>1048</v>
          </cell>
          <cell r="R165">
            <v>0.05</v>
          </cell>
          <cell r="S165" t="str">
            <v>저케</v>
          </cell>
          <cell r="T165">
            <v>2.5999999999999999E-2</v>
          </cell>
        </row>
        <row r="166">
          <cell r="A166">
            <v>164</v>
          </cell>
          <cell r="B166" t="str">
            <v>제어 케이블</v>
          </cell>
          <cell r="C166" t="str">
            <v>CVV-SB  2.0sq/5C</v>
          </cell>
          <cell r="D166" t="str">
            <v>m</v>
          </cell>
          <cell r="G166">
            <v>717</v>
          </cell>
          <cell r="H166">
            <v>1143</v>
          </cell>
          <cell r="Q166">
            <v>1143</v>
          </cell>
          <cell r="R166">
            <v>0.05</v>
          </cell>
          <cell r="S166" t="str">
            <v>저케</v>
          </cell>
          <cell r="T166">
            <v>3.2000000000000001E-2</v>
          </cell>
        </row>
        <row r="167">
          <cell r="A167">
            <v>165</v>
          </cell>
          <cell r="B167" t="str">
            <v>제어 케이블</v>
          </cell>
          <cell r="C167" t="str">
            <v>CVV-SB  2.0sq/6C</v>
          </cell>
          <cell r="D167" t="str">
            <v>m</v>
          </cell>
          <cell r="G167">
            <v>717</v>
          </cell>
          <cell r="H167">
            <v>1283</v>
          </cell>
          <cell r="Q167">
            <v>1283</v>
          </cell>
          <cell r="R167">
            <v>0.05</v>
          </cell>
          <cell r="S167" t="str">
            <v>저케</v>
          </cell>
          <cell r="T167">
            <v>3.5000000000000003E-2</v>
          </cell>
        </row>
        <row r="168">
          <cell r="A168">
            <v>166</v>
          </cell>
          <cell r="B168" t="str">
            <v>제어 케이블</v>
          </cell>
          <cell r="C168" t="str">
            <v>CVV-SB  2.0sq/7C</v>
          </cell>
          <cell r="D168" t="str">
            <v>m</v>
          </cell>
          <cell r="G168">
            <v>717</v>
          </cell>
          <cell r="H168">
            <v>1363</v>
          </cell>
          <cell r="Q168">
            <v>1363</v>
          </cell>
          <cell r="R168">
            <v>0.05</v>
          </cell>
          <cell r="S168" t="str">
            <v>저케</v>
          </cell>
          <cell r="T168">
            <v>3.9E-2</v>
          </cell>
        </row>
        <row r="169">
          <cell r="A169">
            <v>167</v>
          </cell>
          <cell r="B169" t="str">
            <v>제어 케이블</v>
          </cell>
          <cell r="C169" t="str">
            <v>CVV-SB  2.0sq/9C</v>
          </cell>
          <cell r="D169" t="str">
            <v>m</v>
          </cell>
          <cell r="G169">
            <v>717</v>
          </cell>
          <cell r="H169">
            <v>1584</v>
          </cell>
          <cell r="Q169">
            <v>1584</v>
          </cell>
          <cell r="R169">
            <v>0.05</v>
          </cell>
          <cell r="S169" t="str">
            <v>저케</v>
          </cell>
          <cell r="T169">
            <v>4.4999999999999998E-2</v>
          </cell>
        </row>
        <row r="170">
          <cell r="A170">
            <v>168</v>
          </cell>
          <cell r="B170" t="str">
            <v>제어 케이블</v>
          </cell>
          <cell r="C170" t="str">
            <v>CVV-SB  2.0sq/10C</v>
          </cell>
          <cell r="D170" t="str">
            <v>m</v>
          </cell>
          <cell r="G170">
            <v>717</v>
          </cell>
          <cell r="H170">
            <v>1734</v>
          </cell>
          <cell r="Q170">
            <v>1734</v>
          </cell>
          <cell r="R170">
            <v>0.05</v>
          </cell>
          <cell r="S170" t="str">
            <v>저케</v>
          </cell>
          <cell r="T170">
            <v>4.8000000000000001E-2</v>
          </cell>
        </row>
        <row r="171">
          <cell r="A171">
            <v>169</v>
          </cell>
          <cell r="B171" t="str">
            <v>제어 케이블</v>
          </cell>
          <cell r="C171" t="str">
            <v>CVV-SB  2.0sq/12C</v>
          </cell>
          <cell r="D171" t="str">
            <v>m</v>
          </cell>
          <cell r="G171">
            <v>717</v>
          </cell>
          <cell r="H171">
            <v>1899</v>
          </cell>
          <cell r="Q171">
            <v>1899</v>
          </cell>
          <cell r="R171">
            <v>0.05</v>
          </cell>
          <cell r="S171" t="str">
            <v>저케</v>
          </cell>
          <cell r="T171">
            <v>5.3999999999999999E-2</v>
          </cell>
        </row>
        <row r="172">
          <cell r="A172">
            <v>170</v>
          </cell>
          <cell r="B172" t="str">
            <v>제어 케이블</v>
          </cell>
          <cell r="C172" t="str">
            <v>CVV-SB  2.0sq/15C</v>
          </cell>
          <cell r="D172" t="str">
            <v>m</v>
          </cell>
          <cell r="G172">
            <v>717</v>
          </cell>
          <cell r="H172">
            <v>2278</v>
          </cell>
          <cell r="Q172">
            <v>2278</v>
          </cell>
          <cell r="R172">
            <v>0.05</v>
          </cell>
          <cell r="S172" t="str">
            <v>저케</v>
          </cell>
          <cell r="T172">
            <v>6.3E-2</v>
          </cell>
        </row>
        <row r="173">
          <cell r="A173">
            <v>171</v>
          </cell>
          <cell r="B173" t="str">
            <v>제어 케이블</v>
          </cell>
          <cell r="C173" t="str">
            <v>CVV-SB  2.0sq/17C</v>
          </cell>
          <cell r="D173" t="str">
            <v>m</v>
          </cell>
          <cell r="G173">
            <v>717</v>
          </cell>
          <cell r="H173">
            <v>2502</v>
          </cell>
          <cell r="Q173">
            <v>2502</v>
          </cell>
          <cell r="R173">
            <v>0.05</v>
          </cell>
          <cell r="S173" t="str">
            <v>저케</v>
          </cell>
          <cell r="T173">
            <v>6.9000000000000006E-2</v>
          </cell>
        </row>
        <row r="174">
          <cell r="A174">
            <v>172</v>
          </cell>
          <cell r="B174" t="str">
            <v>제어 케이블</v>
          </cell>
          <cell r="C174" t="str">
            <v>CVV-SB  2.0sq/19C</v>
          </cell>
          <cell r="D174" t="str">
            <v>m</v>
          </cell>
          <cell r="G174">
            <v>717</v>
          </cell>
          <cell r="H174">
            <v>2643</v>
          </cell>
          <cell r="Q174">
            <v>2643</v>
          </cell>
          <cell r="R174">
            <v>0.05</v>
          </cell>
          <cell r="S174" t="str">
            <v>저케</v>
          </cell>
          <cell r="T174">
            <v>7.1999999999999995E-2</v>
          </cell>
        </row>
        <row r="175">
          <cell r="A175">
            <v>173</v>
          </cell>
          <cell r="B175" t="str">
            <v>제어 케이블</v>
          </cell>
          <cell r="C175" t="str">
            <v>CVV-SB  2.0sq/22C</v>
          </cell>
          <cell r="D175" t="str">
            <v>m</v>
          </cell>
          <cell r="G175">
            <v>717</v>
          </cell>
          <cell r="H175">
            <v>3171</v>
          </cell>
          <cell r="Q175">
            <v>3171</v>
          </cell>
          <cell r="R175">
            <v>0.05</v>
          </cell>
          <cell r="S175" t="str">
            <v>저케</v>
          </cell>
          <cell r="T175">
            <v>7.9000000000000001E-2</v>
          </cell>
        </row>
        <row r="176">
          <cell r="A176">
            <v>174</v>
          </cell>
          <cell r="B176" t="str">
            <v>제어 케이블</v>
          </cell>
          <cell r="C176" t="str">
            <v>CVV-SB  2.0sq/24C</v>
          </cell>
          <cell r="D176" t="str">
            <v>m</v>
          </cell>
          <cell r="G176">
            <v>717</v>
          </cell>
          <cell r="H176">
            <v>3150</v>
          </cell>
          <cell r="Q176">
            <v>3150</v>
          </cell>
          <cell r="R176">
            <v>0.05</v>
          </cell>
          <cell r="S176" t="str">
            <v>저케</v>
          </cell>
          <cell r="T176">
            <v>8.4000000000000005E-2</v>
          </cell>
        </row>
        <row r="177">
          <cell r="A177">
            <v>175</v>
          </cell>
          <cell r="B177" t="str">
            <v>제어 케이블</v>
          </cell>
          <cell r="C177" t="str">
            <v>CVV-SB  2.0sq/29C</v>
          </cell>
          <cell r="D177" t="str">
            <v>m</v>
          </cell>
          <cell r="G177">
            <v>717</v>
          </cell>
          <cell r="H177">
            <v>3452</v>
          </cell>
          <cell r="Q177">
            <v>3452</v>
          </cell>
          <cell r="R177">
            <v>0.05</v>
          </cell>
          <cell r="S177" t="str">
            <v>저케</v>
          </cell>
          <cell r="T177">
            <v>9.5000000000000001E-2</v>
          </cell>
        </row>
        <row r="178">
          <cell r="A178">
            <v>176</v>
          </cell>
          <cell r="B178" t="str">
            <v>제어 케이블</v>
          </cell>
          <cell r="C178" t="str">
            <v>CVV-SB  2.0sq/30C</v>
          </cell>
          <cell r="D178" t="str">
            <v>m</v>
          </cell>
          <cell r="G178">
            <v>717</v>
          </cell>
          <cell r="H178">
            <v>3695</v>
          </cell>
          <cell r="Q178">
            <v>3695</v>
          </cell>
          <cell r="R178">
            <v>0.05</v>
          </cell>
          <cell r="S178" t="str">
            <v>저케</v>
          </cell>
          <cell r="T178">
            <v>9.8000000000000004E-2</v>
          </cell>
        </row>
        <row r="179">
          <cell r="A179">
            <v>177</v>
          </cell>
          <cell r="Q179" t="str">
            <v/>
          </cell>
        </row>
        <row r="180">
          <cell r="A180">
            <v>178</v>
          </cell>
          <cell r="B180" t="str">
            <v>통신 케이블</v>
          </cell>
          <cell r="C180" t="str">
            <v>CPEV 0.65/5P</v>
          </cell>
          <cell r="D180" t="str">
            <v>m</v>
          </cell>
          <cell r="G180">
            <v>730</v>
          </cell>
          <cell r="H180">
            <v>568</v>
          </cell>
          <cell r="Q180">
            <v>568</v>
          </cell>
          <cell r="R180">
            <v>0.05</v>
          </cell>
          <cell r="S180" t="str">
            <v>통케</v>
          </cell>
          <cell r="T180">
            <v>1.7999999999999999E-2</v>
          </cell>
          <cell r="Y180" t="str">
            <v>2열동시180%</v>
          </cell>
        </row>
        <row r="181">
          <cell r="A181">
            <v>179</v>
          </cell>
          <cell r="B181" t="str">
            <v>통신 케이블</v>
          </cell>
          <cell r="C181" t="str">
            <v>CPEV 0.65/10P</v>
          </cell>
          <cell r="D181" t="str">
            <v>m</v>
          </cell>
          <cell r="G181">
            <v>730</v>
          </cell>
          <cell r="H181">
            <v>713</v>
          </cell>
          <cell r="Q181">
            <v>713</v>
          </cell>
          <cell r="R181">
            <v>0.05</v>
          </cell>
          <cell r="S181" t="str">
            <v>통케</v>
          </cell>
          <cell r="T181">
            <v>1.7999999999999999E-2</v>
          </cell>
          <cell r="Y181" t="str">
            <v>3열동시240%</v>
          </cell>
        </row>
        <row r="182">
          <cell r="A182">
            <v>180</v>
          </cell>
          <cell r="B182" t="str">
            <v>통신 케이블</v>
          </cell>
          <cell r="C182" t="str">
            <v>CPEV 0.65/20P</v>
          </cell>
          <cell r="D182" t="str">
            <v>m</v>
          </cell>
          <cell r="G182">
            <v>730</v>
          </cell>
          <cell r="H182">
            <v>1053</v>
          </cell>
          <cell r="Q182">
            <v>1053</v>
          </cell>
          <cell r="R182">
            <v>0.05</v>
          </cell>
          <cell r="S182" t="str">
            <v>통케</v>
          </cell>
          <cell r="T182">
            <v>2.1999999999999999E-2</v>
          </cell>
          <cell r="Y182" t="str">
            <v>4열동시320%</v>
          </cell>
        </row>
        <row r="183">
          <cell r="A183">
            <v>181</v>
          </cell>
          <cell r="B183" t="str">
            <v>통신 케이블</v>
          </cell>
          <cell r="C183" t="str">
            <v>CPEV 0.65/30P</v>
          </cell>
          <cell r="D183" t="str">
            <v>m</v>
          </cell>
          <cell r="G183">
            <v>730</v>
          </cell>
          <cell r="H183">
            <v>1432</v>
          </cell>
          <cell r="Q183">
            <v>1432</v>
          </cell>
          <cell r="R183">
            <v>0.05</v>
          </cell>
          <cell r="S183" t="str">
            <v>통케</v>
          </cell>
          <cell r="T183">
            <v>2.3E-2</v>
          </cell>
        </row>
        <row r="184">
          <cell r="A184">
            <v>182</v>
          </cell>
          <cell r="Q184" t="str">
            <v/>
          </cell>
        </row>
        <row r="185">
          <cell r="A185">
            <v>183</v>
          </cell>
          <cell r="Q185" t="str">
            <v/>
          </cell>
        </row>
        <row r="186">
          <cell r="A186">
            <v>184</v>
          </cell>
          <cell r="B186" t="str">
            <v>동축 케이블</v>
          </cell>
          <cell r="C186" t="str">
            <v>ECX  5C-2V</v>
          </cell>
          <cell r="D186" t="str">
            <v>m</v>
          </cell>
          <cell r="G186">
            <v>730</v>
          </cell>
          <cell r="H186">
            <v>386</v>
          </cell>
          <cell r="Q186">
            <v>386</v>
          </cell>
          <cell r="R186">
            <v>0.05</v>
          </cell>
          <cell r="S186" t="str">
            <v>통설</v>
          </cell>
          <cell r="T186">
            <v>1.7999999999999999E-2</v>
          </cell>
        </row>
        <row r="187">
          <cell r="A187">
            <v>185</v>
          </cell>
          <cell r="B187" t="str">
            <v>동축 케이블</v>
          </cell>
          <cell r="C187" t="str">
            <v>ECX  7C-2V</v>
          </cell>
          <cell r="D187" t="str">
            <v>m</v>
          </cell>
          <cell r="G187">
            <v>730</v>
          </cell>
          <cell r="H187">
            <v>698</v>
          </cell>
          <cell r="Q187">
            <v>698</v>
          </cell>
          <cell r="R187">
            <v>0.05</v>
          </cell>
          <cell r="S187" t="str">
            <v>통설</v>
          </cell>
          <cell r="T187">
            <v>2.1999999999999999E-2</v>
          </cell>
        </row>
        <row r="188">
          <cell r="A188">
            <v>186</v>
          </cell>
          <cell r="B188" t="str">
            <v>동축 케이블</v>
          </cell>
          <cell r="C188" t="str">
            <v>ECX 10C-2V</v>
          </cell>
          <cell r="D188" t="str">
            <v>m</v>
          </cell>
          <cell r="G188">
            <v>730</v>
          </cell>
          <cell r="H188">
            <v>1432</v>
          </cell>
          <cell r="Q188">
            <v>1432</v>
          </cell>
          <cell r="R188">
            <v>0.05</v>
          </cell>
          <cell r="S188" t="str">
            <v>통설</v>
          </cell>
          <cell r="T188">
            <v>3.2000000000000001E-2</v>
          </cell>
        </row>
        <row r="189">
          <cell r="A189">
            <v>187</v>
          </cell>
          <cell r="Q189" t="str">
            <v/>
          </cell>
        </row>
        <row r="190">
          <cell r="A190">
            <v>188</v>
          </cell>
          <cell r="B190" t="str">
            <v>22.9KV 전력케이블</v>
          </cell>
          <cell r="C190" t="str">
            <v>CV/CN 60sq/1C</v>
          </cell>
          <cell r="D190" t="str">
            <v>m</v>
          </cell>
          <cell r="G190">
            <v>720</v>
          </cell>
          <cell r="H190">
            <v>7834</v>
          </cell>
          <cell r="Q190">
            <v>7834</v>
          </cell>
          <cell r="R190">
            <v>0.05</v>
          </cell>
          <cell r="S190" t="str">
            <v>특케</v>
          </cell>
          <cell r="T190">
            <v>8.09E-2</v>
          </cell>
          <cell r="Y190" t="str">
            <v>2심:140%</v>
          </cell>
        </row>
        <row r="191">
          <cell r="A191">
            <v>189</v>
          </cell>
          <cell r="B191" t="str">
            <v>22.9KV 전력케이블</v>
          </cell>
          <cell r="C191" t="str">
            <v>CV/CN 100sq/1C</v>
          </cell>
          <cell r="D191" t="str">
            <v>m</v>
          </cell>
          <cell r="G191">
            <v>720</v>
          </cell>
          <cell r="H191">
            <v>9219</v>
          </cell>
          <cell r="Q191">
            <v>9219</v>
          </cell>
          <cell r="R191">
            <v>0.05</v>
          </cell>
          <cell r="S191" t="str">
            <v>특케</v>
          </cell>
          <cell r="T191">
            <v>0.1172</v>
          </cell>
          <cell r="Y191" t="str">
            <v>3심:200%</v>
          </cell>
        </row>
        <row r="192">
          <cell r="A192">
            <v>190</v>
          </cell>
          <cell r="Q192" t="str">
            <v/>
          </cell>
          <cell r="Y192" t="str">
            <v>4심:260%</v>
          </cell>
        </row>
        <row r="193">
          <cell r="A193">
            <v>191</v>
          </cell>
          <cell r="Q193" t="str">
            <v/>
          </cell>
        </row>
        <row r="194">
          <cell r="A194">
            <v>192</v>
          </cell>
          <cell r="Q194" t="str">
            <v/>
          </cell>
        </row>
        <row r="195">
          <cell r="A195">
            <v>193</v>
          </cell>
          <cell r="B195" t="str">
            <v>케이블 헤드 60sq</v>
          </cell>
          <cell r="C195" t="str">
            <v>23KV/1C  1단말/KIT</v>
          </cell>
          <cell r="D195" t="str">
            <v>EA</v>
          </cell>
          <cell r="G195">
            <v>736</v>
          </cell>
          <cell r="H195">
            <v>67400</v>
          </cell>
          <cell r="Q195">
            <v>67400</v>
          </cell>
          <cell r="R195">
            <v>0.05</v>
          </cell>
          <cell r="S195" t="str">
            <v>특케</v>
          </cell>
          <cell r="T195">
            <v>1.05</v>
          </cell>
        </row>
        <row r="196">
          <cell r="A196">
            <v>194</v>
          </cell>
          <cell r="B196" t="str">
            <v>케이블 헤드 100sq</v>
          </cell>
          <cell r="C196" t="str">
            <v>23KV/1C  1단말/KIT</v>
          </cell>
          <cell r="D196" t="str">
            <v>EA</v>
          </cell>
          <cell r="G196">
            <v>736</v>
          </cell>
          <cell r="H196">
            <v>89500</v>
          </cell>
          <cell r="Q196">
            <v>89500</v>
          </cell>
          <cell r="R196">
            <v>0.05</v>
          </cell>
          <cell r="S196" t="str">
            <v>특케</v>
          </cell>
          <cell r="T196">
            <v>1.2</v>
          </cell>
        </row>
        <row r="197">
          <cell r="A197">
            <v>195</v>
          </cell>
          <cell r="Q197" t="str">
            <v/>
          </cell>
        </row>
        <row r="198">
          <cell r="A198">
            <v>196</v>
          </cell>
          <cell r="Q198" t="str">
            <v/>
          </cell>
        </row>
        <row r="199">
          <cell r="A199">
            <v>197</v>
          </cell>
          <cell r="Q199" t="str">
            <v/>
          </cell>
        </row>
        <row r="200">
          <cell r="A200">
            <v>198</v>
          </cell>
          <cell r="B200" t="str">
            <v>고압케이블</v>
          </cell>
          <cell r="C200" t="str">
            <v>3.3KV CV8sq/1C</v>
          </cell>
          <cell r="D200" t="str">
            <v>m</v>
          </cell>
          <cell r="G200">
            <v>719</v>
          </cell>
          <cell r="H200">
            <v>1182</v>
          </cell>
          <cell r="Q200">
            <v>1182</v>
          </cell>
          <cell r="R200">
            <v>0.05</v>
          </cell>
          <cell r="S200" t="str">
            <v>고케</v>
          </cell>
          <cell r="T200">
            <v>1.5400000000000002E-2</v>
          </cell>
        </row>
        <row r="201">
          <cell r="A201">
            <v>199</v>
          </cell>
          <cell r="B201" t="str">
            <v>고압케이블</v>
          </cell>
          <cell r="C201" t="str">
            <v>3.3KV CV14sq/1C</v>
          </cell>
          <cell r="D201" t="str">
            <v>m</v>
          </cell>
          <cell r="G201">
            <v>719</v>
          </cell>
          <cell r="H201">
            <v>1515</v>
          </cell>
          <cell r="Q201">
            <v>1515</v>
          </cell>
          <cell r="R201">
            <v>0.05</v>
          </cell>
          <cell r="S201" t="str">
            <v>고케</v>
          </cell>
          <cell r="T201">
            <v>2.2000000000000002E-2</v>
          </cell>
        </row>
        <row r="202">
          <cell r="A202">
            <v>200</v>
          </cell>
          <cell r="B202" t="str">
            <v>고압케이블</v>
          </cell>
          <cell r="C202" t="str">
            <v>3.3KV CV22sq/1C</v>
          </cell>
          <cell r="D202" t="str">
            <v>m</v>
          </cell>
          <cell r="G202">
            <v>719</v>
          </cell>
          <cell r="H202">
            <v>1825</v>
          </cell>
          <cell r="Q202">
            <v>1825</v>
          </cell>
          <cell r="R202">
            <v>0.05</v>
          </cell>
          <cell r="S202" t="str">
            <v>고케</v>
          </cell>
          <cell r="T202">
            <v>2.86E-2</v>
          </cell>
        </row>
        <row r="203">
          <cell r="A203">
            <v>201</v>
          </cell>
          <cell r="B203" t="str">
            <v>고압케이블</v>
          </cell>
          <cell r="C203" t="str">
            <v>3.3KV CV30sq/1C</v>
          </cell>
          <cell r="D203" t="str">
            <v>m</v>
          </cell>
          <cell r="G203">
            <v>719</v>
          </cell>
          <cell r="H203">
            <v>2201</v>
          </cell>
          <cell r="Q203">
            <v>2201</v>
          </cell>
          <cell r="R203">
            <v>0.05</v>
          </cell>
          <cell r="S203" t="str">
            <v>고케</v>
          </cell>
          <cell r="T203">
            <v>3.3000000000000002E-2</v>
          </cell>
        </row>
        <row r="204">
          <cell r="A204">
            <v>202</v>
          </cell>
          <cell r="B204" t="str">
            <v>고압케이블</v>
          </cell>
          <cell r="C204" t="str">
            <v>3.3KV CV38sq/1C</v>
          </cell>
          <cell r="D204" t="str">
            <v>m</v>
          </cell>
          <cell r="G204">
            <v>719</v>
          </cell>
          <cell r="H204">
            <v>2647</v>
          </cell>
          <cell r="Q204">
            <v>2647</v>
          </cell>
          <cell r="R204">
            <v>0.05</v>
          </cell>
          <cell r="S204" t="str">
            <v>고케</v>
          </cell>
          <cell r="T204">
            <v>3.9600000000000003E-2</v>
          </cell>
        </row>
        <row r="205">
          <cell r="A205">
            <v>203</v>
          </cell>
          <cell r="B205" t="str">
            <v>고압케이블</v>
          </cell>
          <cell r="C205" t="str">
            <v>3.3KV CV50sq/1C</v>
          </cell>
          <cell r="D205" t="str">
            <v>m</v>
          </cell>
          <cell r="G205">
            <v>719</v>
          </cell>
          <cell r="H205">
            <v>3260</v>
          </cell>
          <cell r="Q205">
            <v>3260</v>
          </cell>
          <cell r="R205">
            <v>0.05</v>
          </cell>
          <cell r="S205" t="str">
            <v>고케</v>
          </cell>
          <cell r="T205">
            <v>4.7300000000000002E-2</v>
          </cell>
        </row>
        <row r="206">
          <cell r="A206">
            <v>204</v>
          </cell>
          <cell r="B206" t="str">
            <v>고압케이블</v>
          </cell>
          <cell r="C206" t="str">
            <v>3.3KV CV60sq/1C</v>
          </cell>
          <cell r="D206" t="str">
            <v>m</v>
          </cell>
          <cell r="G206">
            <v>719</v>
          </cell>
          <cell r="H206">
            <v>3953</v>
          </cell>
          <cell r="Q206">
            <v>3953</v>
          </cell>
          <cell r="R206">
            <v>0.05</v>
          </cell>
          <cell r="S206" t="str">
            <v>고케</v>
          </cell>
          <cell r="T206">
            <v>5.3900000000000003E-2</v>
          </cell>
        </row>
        <row r="207">
          <cell r="A207">
            <v>205</v>
          </cell>
          <cell r="B207" t="str">
            <v>고압케이블</v>
          </cell>
          <cell r="C207" t="str">
            <v>3.3KV CV80sq/1C</v>
          </cell>
          <cell r="D207" t="str">
            <v>m</v>
          </cell>
          <cell r="G207">
            <v>719</v>
          </cell>
          <cell r="H207">
            <v>4347</v>
          </cell>
          <cell r="Q207">
            <v>4347</v>
          </cell>
          <cell r="R207">
            <v>0.05</v>
          </cell>
          <cell r="S207" t="str">
            <v>고케</v>
          </cell>
          <cell r="T207">
            <v>6.6000000000000003E-2</v>
          </cell>
        </row>
        <row r="208">
          <cell r="A208">
            <v>206</v>
          </cell>
          <cell r="B208" t="str">
            <v>고압케이블</v>
          </cell>
          <cell r="C208" t="str">
            <v>3.3KV CV100sq/1C</v>
          </cell>
          <cell r="D208" t="str">
            <v>m</v>
          </cell>
          <cell r="G208">
            <v>719</v>
          </cell>
          <cell r="H208">
            <v>5188</v>
          </cell>
          <cell r="Q208">
            <v>5188</v>
          </cell>
          <cell r="R208">
            <v>0.05</v>
          </cell>
          <cell r="S208" t="str">
            <v>고케</v>
          </cell>
          <cell r="T208">
            <v>7.8100000000000003E-2</v>
          </cell>
        </row>
        <row r="209">
          <cell r="A209">
            <v>207</v>
          </cell>
          <cell r="B209" t="str">
            <v>고압케이블</v>
          </cell>
          <cell r="C209" t="str">
            <v>3.3KV CV125sq/1C</v>
          </cell>
          <cell r="D209" t="str">
            <v>m</v>
          </cell>
          <cell r="G209">
            <v>719</v>
          </cell>
          <cell r="H209">
            <v>7110</v>
          </cell>
          <cell r="Q209">
            <v>7110</v>
          </cell>
          <cell r="R209">
            <v>0.05</v>
          </cell>
          <cell r="S209" t="str">
            <v>고케</v>
          </cell>
          <cell r="T209">
            <v>9.240000000000001E-2</v>
          </cell>
        </row>
        <row r="210">
          <cell r="A210">
            <v>208</v>
          </cell>
          <cell r="B210" t="str">
            <v>고압케이블</v>
          </cell>
          <cell r="C210" t="str">
            <v>3.3KV CV150sq/1C</v>
          </cell>
          <cell r="D210" t="str">
            <v>m</v>
          </cell>
          <cell r="G210">
            <v>719</v>
          </cell>
          <cell r="H210">
            <v>8415</v>
          </cell>
          <cell r="Q210">
            <v>8415</v>
          </cell>
          <cell r="R210">
            <v>0.05</v>
          </cell>
          <cell r="S210" t="str">
            <v>고케</v>
          </cell>
          <cell r="T210">
            <v>0.10670000000000002</v>
          </cell>
        </row>
        <row r="211">
          <cell r="A211">
            <v>209</v>
          </cell>
          <cell r="B211" t="str">
            <v>고압케이블</v>
          </cell>
          <cell r="C211" t="str">
            <v>3.3KV CV200sq/1C</v>
          </cell>
          <cell r="D211" t="str">
            <v>m</v>
          </cell>
          <cell r="G211">
            <v>719</v>
          </cell>
          <cell r="H211">
            <v>11412</v>
          </cell>
          <cell r="Q211">
            <v>11412</v>
          </cell>
          <cell r="R211">
            <v>0.05</v>
          </cell>
          <cell r="S211" t="str">
            <v>고케</v>
          </cell>
          <cell r="T211">
            <v>0.12870000000000001</v>
          </cell>
        </row>
        <row r="212">
          <cell r="A212">
            <v>210</v>
          </cell>
          <cell r="B212" t="str">
            <v>고압케이블</v>
          </cell>
          <cell r="C212" t="str">
            <v>3.3KV CV250sq/1C</v>
          </cell>
          <cell r="D212" t="str">
            <v>m</v>
          </cell>
          <cell r="G212">
            <v>719</v>
          </cell>
          <cell r="H212">
            <v>13970</v>
          </cell>
          <cell r="Q212">
            <v>13970</v>
          </cell>
          <cell r="R212">
            <v>0.05</v>
          </cell>
          <cell r="S212" t="str">
            <v>고케</v>
          </cell>
          <cell r="T212">
            <v>0.15620000000000001</v>
          </cell>
        </row>
        <row r="213">
          <cell r="A213">
            <v>211</v>
          </cell>
          <cell r="Q213" t="str">
            <v/>
          </cell>
        </row>
        <row r="214">
          <cell r="A214">
            <v>212</v>
          </cell>
          <cell r="Q214" t="str">
            <v/>
          </cell>
        </row>
        <row r="215">
          <cell r="A215">
            <v>213</v>
          </cell>
          <cell r="Q215" t="str">
            <v/>
          </cell>
        </row>
        <row r="216">
          <cell r="A216">
            <v>214</v>
          </cell>
          <cell r="B216" t="str">
            <v>케이블 헤드 8sq</v>
          </cell>
          <cell r="C216" t="str">
            <v>6.6KV/1C  1단말/KIT</v>
          </cell>
          <cell r="D216" t="str">
            <v>EA</v>
          </cell>
          <cell r="Q216">
            <v>0</v>
          </cell>
          <cell r="S216" t="str">
            <v>고케</v>
          </cell>
          <cell r="T216">
            <v>0.34</v>
          </cell>
        </row>
        <row r="217">
          <cell r="A217">
            <v>215</v>
          </cell>
          <cell r="B217" t="str">
            <v>케이블 헤드 14sq</v>
          </cell>
          <cell r="C217" t="str">
            <v>6.6KV/1C  1단말/KIT</v>
          </cell>
          <cell r="D217" t="str">
            <v>EA</v>
          </cell>
          <cell r="Q217">
            <v>0</v>
          </cell>
          <cell r="S217" t="str">
            <v>고케</v>
          </cell>
          <cell r="T217">
            <v>0.36</v>
          </cell>
        </row>
        <row r="218">
          <cell r="A218">
            <v>216</v>
          </cell>
          <cell r="B218" t="str">
            <v>케이블 헤드 22sq</v>
          </cell>
          <cell r="C218" t="str">
            <v>6.6KV/1C  1단말/KIT</v>
          </cell>
          <cell r="D218" t="str">
            <v>EA</v>
          </cell>
          <cell r="G218">
            <v>738</v>
          </cell>
          <cell r="H218">
            <v>22640</v>
          </cell>
          <cell r="Q218">
            <v>22640</v>
          </cell>
          <cell r="S218" t="str">
            <v>고케</v>
          </cell>
          <cell r="T218">
            <v>0.46</v>
          </cell>
        </row>
        <row r="219">
          <cell r="A219">
            <v>217</v>
          </cell>
          <cell r="B219" t="str">
            <v>케이블 헤드 30sq</v>
          </cell>
          <cell r="C219" t="str">
            <v>6.6KV/1C  1단말/KIT</v>
          </cell>
          <cell r="D219" t="str">
            <v>EA</v>
          </cell>
          <cell r="Q219">
            <v>0</v>
          </cell>
          <cell r="S219" t="str">
            <v>고케</v>
          </cell>
          <cell r="T219">
            <v>0.52</v>
          </cell>
        </row>
        <row r="220">
          <cell r="A220">
            <v>218</v>
          </cell>
          <cell r="B220" t="str">
            <v>케이블 헤드 38sq</v>
          </cell>
          <cell r="C220" t="str">
            <v>6.6KV/1C  1단말/KIT</v>
          </cell>
          <cell r="D220" t="str">
            <v>EA</v>
          </cell>
          <cell r="G220">
            <v>738</v>
          </cell>
          <cell r="H220">
            <v>22800</v>
          </cell>
          <cell r="Q220">
            <v>22800</v>
          </cell>
          <cell r="S220" t="str">
            <v>고케</v>
          </cell>
          <cell r="T220">
            <v>0.55000000000000004</v>
          </cell>
        </row>
        <row r="221">
          <cell r="A221">
            <v>219</v>
          </cell>
          <cell r="B221" t="str">
            <v>케이블 헤드 50sq</v>
          </cell>
          <cell r="C221" t="str">
            <v>6.6KV/1C  1단말/KIT</v>
          </cell>
          <cell r="D221" t="str">
            <v>EA</v>
          </cell>
          <cell r="Q221">
            <v>0</v>
          </cell>
          <cell r="S221" t="str">
            <v>고케</v>
          </cell>
          <cell r="T221">
            <v>0.6</v>
          </cell>
        </row>
        <row r="222">
          <cell r="A222">
            <v>220</v>
          </cell>
          <cell r="B222" t="str">
            <v>케이블 헤드 60sq</v>
          </cell>
          <cell r="C222" t="str">
            <v>6.6KV/1C  1단말/KIT</v>
          </cell>
          <cell r="D222" t="str">
            <v>EA</v>
          </cell>
          <cell r="G222">
            <v>738</v>
          </cell>
          <cell r="H222">
            <v>26000</v>
          </cell>
          <cell r="Q222">
            <v>26000</v>
          </cell>
          <cell r="S222" t="str">
            <v>고케</v>
          </cell>
          <cell r="T222">
            <v>0.67</v>
          </cell>
        </row>
        <row r="223">
          <cell r="A223">
            <v>221</v>
          </cell>
          <cell r="B223" t="str">
            <v>케이블 헤드 80sq</v>
          </cell>
          <cell r="C223" t="str">
            <v>6.6KV/1C  1단말/KIT</v>
          </cell>
          <cell r="D223" t="str">
            <v>EA</v>
          </cell>
          <cell r="Q223">
            <v>0</v>
          </cell>
          <cell r="S223" t="str">
            <v>고케</v>
          </cell>
          <cell r="T223">
            <v>0.72</v>
          </cell>
        </row>
        <row r="224">
          <cell r="A224">
            <v>222</v>
          </cell>
          <cell r="B224" t="str">
            <v>케이블 헤드 100sq</v>
          </cell>
          <cell r="C224" t="str">
            <v>6.6KV/1C  1단말/KIT</v>
          </cell>
          <cell r="D224" t="str">
            <v>EA</v>
          </cell>
          <cell r="G224">
            <v>738</v>
          </cell>
          <cell r="H224">
            <v>26700</v>
          </cell>
          <cell r="Q224">
            <v>26700</v>
          </cell>
          <cell r="S224" t="str">
            <v>고케</v>
          </cell>
          <cell r="T224">
            <v>0.76</v>
          </cell>
        </row>
        <row r="225">
          <cell r="A225">
            <v>223</v>
          </cell>
          <cell r="B225" t="str">
            <v>케이블 헤드 125sq</v>
          </cell>
          <cell r="C225" t="str">
            <v>6.6KV/1C  1단말/KIT</v>
          </cell>
          <cell r="D225" t="str">
            <v>EA</v>
          </cell>
          <cell r="Q225">
            <v>0</v>
          </cell>
          <cell r="S225" t="str">
            <v>고케</v>
          </cell>
          <cell r="T225">
            <v>0.85</v>
          </cell>
        </row>
        <row r="226">
          <cell r="A226">
            <v>224</v>
          </cell>
          <cell r="B226" t="str">
            <v>케이블 헤드 150sq</v>
          </cell>
          <cell r="C226" t="str">
            <v>6.6KV/1C  1단말/KIT</v>
          </cell>
          <cell r="D226" t="str">
            <v>EA</v>
          </cell>
          <cell r="G226">
            <v>738</v>
          </cell>
          <cell r="H226">
            <v>31800</v>
          </cell>
          <cell r="Q226">
            <v>31800</v>
          </cell>
          <cell r="S226" t="str">
            <v>고케</v>
          </cell>
          <cell r="T226">
            <v>0.95</v>
          </cell>
        </row>
        <row r="227">
          <cell r="A227">
            <v>225</v>
          </cell>
          <cell r="B227" t="str">
            <v>케이블 헤드 200sq</v>
          </cell>
          <cell r="C227" t="str">
            <v>6.6KV/1C  1단말/KIT</v>
          </cell>
          <cell r="D227" t="str">
            <v>EA</v>
          </cell>
          <cell r="G227">
            <v>738</v>
          </cell>
          <cell r="H227">
            <v>32600</v>
          </cell>
          <cell r="Q227">
            <v>32600</v>
          </cell>
          <cell r="S227" t="str">
            <v>고케</v>
          </cell>
          <cell r="T227">
            <v>1.03</v>
          </cell>
        </row>
        <row r="228">
          <cell r="A228">
            <v>226</v>
          </cell>
          <cell r="B228" t="str">
            <v>케이블 헤드 250sq</v>
          </cell>
          <cell r="C228" t="str">
            <v>6.6KV/1C  1단말/KIT</v>
          </cell>
          <cell r="D228" t="str">
            <v>EA</v>
          </cell>
          <cell r="G228">
            <v>738</v>
          </cell>
          <cell r="H228">
            <v>33400</v>
          </cell>
          <cell r="Q228">
            <v>33400</v>
          </cell>
          <cell r="S228" t="str">
            <v>고케</v>
          </cell>
          <cell r="T228">
            <v>1.18</v>
          </cell>
        </row>
        <row r="229">
          <cell r="A229">
            <v>227</v>
          </cell>
          <cell r="Q229" t="str">
            <v/>
          </cell>
        </row>
        <row r="230">
          <cell r="A230">
            <v>228</v>
          </cell>
          <cell r="Q230" t="str">
            <v/>
          </cell>
        </row>
        <row r="231">
          <cell r="A231">
            <v>229</v>
          </cell>
          <cell r="B231" t="str">
            <v>케이블헤드 지지금구</v>
          </cell>
          <cell r="C231" t="str">
            <v>상,하부용</v>
          </cell>
          <cell r="D231" t="str">
            <v>조</v>
          </cell>
          <cell r="G231">
            <v>828</v>
          </cell>
          <cell r="H231">
            <v>42000</v>
          </cell>
          <cell r="Q231">
            <v>42000</v>
          </cell>
          <cell r="U231" t="str">
            <v>배전</v>
          </cell>
          <cell r="V231">
            <v>0.45</v>
          </cell>
          <cell r="W231" t="str">
            <v>보인</v>
          </cell>
          <cell r="X231">
            <v>0.23</v>
          </cell>
        </row>
        <row r="232">
          <cell r="A232">
            <v>230</v>
          </cell>
          <cell r="B232" t="str">
            <v>전주용 입상관</v>
          </cell>
          <cell r="C232" t="str">
            <v>φ130×2m</v>
          </cell>
          <cell r="D232" t="str">
            <v>EA</v>
          </cell>
          <cell r="G232">
            <v>828</v>
          </cell>
          <cell r="H232">
            <v>17000</v>
          </cell>
          <cell r="Q232">
            <v>17000</v>
          </cell>
          <cell r="U232" t="str">
            <v>배전</v>
          </cell>
          <cell r="V232">
            <v>0.46</v>
          </cell>
          <cell r="W232" t="str">
            <v>보인</v>
          </cell>
          <cell r="X232">
            <v>0.17</v>
          </cell>
        </row>
        <row r="233">
          <cell r="A233">
            <v>231</v>
          </cell>
          <cell r="B233" t="str">
            <v>반경철관</v>
          </cell>
          <cell r="C233" t="str">
            <v>80×2×2400</v>
          </cell>
          <cell r="D233" t="str">
            <v>EA</v>
          </cell>
          <cell r="G233">
            <v>827</v>
          </cell>
          <cell r="H233">
            <v>9800</v>
          </cell>
          <cell r="Q233">
            <v>9800</v>
          </cell>
          <cell r="U233" t="str">
            <v>배관</v>
          </cell>
          <cell r="V233">
            <v>0.122</v>
          </cell>
        </row>
        <row r="234">
          <cell r="A234">
            <v>232</v>
          </cell>
          <cell r="B234" t="str">
            <v>반경철관 취부밴드</v>
          </cell>
          <cell r="D234" t="str">
            <v>EA</v>
          </cell>
          <cell r="G234">
            <v>827</v>
          </cell>
          <cell r="H234">
            <v>1200</v>
          </cell>
          <cell r="Q234">
            <v>1200</v>
          </cell>
        </row>
        <row r="235">
          <cell r="A235">
            <v>233</v>
          </cell>
          <cell r="B235" t="str">
            <v>입상관취부밴드</v>
          </cell>
          <cell r="D235" t="str">
            <v>EA</v>
          </cell>
          <cell r="G235">
            <v>827</v>
          </cell>
          <cell r="H235">
            <v>1200</v>
          </cell>
          <cell r="Q235">
            <v>1200</v>
          </cell>
        </row>
        <row r="236">
          <cell r="A236">
            <v>234</v>
          </cell>
          <cell r="Q236" t="str">
            <v/>
          </cell>
        </row>
        <row r="237">
          <cell r="A237">
            <v>235</v>
          </cell>
          <cell r="B237" t="str">
            <v>위샤 캡</v>
          </cell>
          <cell r="C237" t="str">
            <v>ST 36C</v>
          </cell>
          <cell r="D237" t="str">
            <v>EA</v>
          </cell>
          <cell r="G237">
            <v>741</v>
          </cell>
          <cell r="H237">
            <v>2480</v>
          </cell>
          <cell r="Q237">
            <v>2480</v>
          </cell>
          <cell r="S237" t="str">
            <v>내선</v>
          </cell>
          <cell r="T237">
            <v>0.03</v>
          </cell>
        </row>
        <row r="238">
          <cell r="A238">
            <v>236</v>
          </cell>
          <cell r="B238" t="str">
            <v>위샤 캡</v>
          </cell>
          <cell r="C238" t="str">
            <v>ST 42C</v>
          </cell>
          <cell r="D238" t="str">
            <v>EA</v>
          </cell>
          <cell r="G238">
            <v>741</v>
          </cell>
          <cell r="H238">
            <v>2770</v>
          </cell>
          <cell r="Q238">
            <v>2770</v>
          </cell>
          <cell r="S238" t="str">
            <v>내선</v>
          </cell>
          <cell r="T238">
            <v>0.03</v>
          </cell>
        </row>
        <row r="239">
          <cell r="A239">
            <v>237</v>
          </cell>
          <cell r="B239" t="str">
            <v>위샤 캡</v>
          </cell>
          <cell r="C239" t="str">
            <v>ST 54C</v>
          </cell>
          <cell r="D239" t="str">
            <v>EA</v>
          </cell>
          <cell r="G239">
            <v>741</v>
          </cell>
          <cell r="H239">
            <v>3440</v>
          </cell>
          <cell r="Q239">
            <v>3440</v>
          </cell>
          <cell r="S239" t="str">
            <v>내선</v>
          </cell>
          <cell r="T239">
            <v>0.04</v>
          </cell>
        </row>
        <row r="240">
          <cell r="A240">
            <v>238</v>
          </cell>
          <cell r="B240" t="str">
            <v>위샤 캡</v>
          </cell>
          <cell r="C240" t="str">
            <v>ST 104C</v>
          </cell>
          <cell r="D240" t="str">
            <v>EA</v>
          </cell>
          <cell r="G240">
            <v>741</v>
          </cell>
          <cell r="H240">
            <v>23910</v>
          </cell>
          <cell r="Q240">
            <v>23910</v>
          </cell>
          <cell r="S240" t="str">
            <v>내선</v>
          </cell>
          <cell r="T240">
            <v>0.04</v>
          </cell>
        </row>
        <row r="241">
          <cell r="A241">
            <v>239</v>
          </cell>
          <cell r="Q241" t="str">
            <v/>
          </cell>
        </row>
        <row r="242">
          <cell r="A242">
            <v>240</v>
          </cell>
          <cell r="Q242" t="str">
            <v/>
          </cell>
        </row>
        <row r="243">
          <cell r="A243">
            <v>241</v>
          </cell>
          <cell r="B243" t="str">
            <v>PULL BOX</v>
          </cell>
          <cell r="C243" t="str">
            <v>100×100×100</v>
          </cell>
          <cell r="D243" t="str">
            <v>EA</v>
          </cell>
          <cell r="G243">
            <v>746</v>
          </cell>
          <cell r="H243">
            <v>1600</v>
          </cell>
          <cell r="Q243">
            <v>1600</v>
          </cell>
          <cell r="S243" t="str">
            <v>내선</v>
          </cell>
          <cell r="T243">
            <v>0.35</v>
          </cell>
          <cell r="U243" t="str">
            <v>내선</v>
          </cell>
          <cell r="V243">
            <v>0.66</v>
          </cell>
          <cell r="Y243" t="str">
            <v>옥외는 벽면</v>
          </cell>
        </row>
        <row r="244">
          <cell r="A244">
            <v>242</v>
          </cell>
          <cell r="B244" t="str">
            <v>PULL BOX</v>
          </cell>
          <cell r="C244" t="str">
            <v>150×150×100</v>
          </cell>
          <cell r="D244" t="str">
            <v>EA</v>
          </cell>
          <cell r="G244">
            <v>746</v>
          </cell>
          <cell r="H244">
            <v>2000</v>
          </cell>
          <cell r="Q244">
            <v>2000</v>
          </cell>
          <cell r="S244" t="str">
            <v>내선</v>
          </cell>
          <cell r="T244">
            <v>0.35</v>
          </cell>
          <cell r="U244" t="str">
            <v>내선</v>
          </cell>
          <cell r="V244">
            <v>0.66</v>
          </cell>
          <cell r="Y244" t="str">
            <v>옥외는 벽면</v>
          </cell>
        </row>
        <row r="245">
          <cell r="A245">
            <v>243</v>
          </cell>
          <cell r="B245" t="str">
            <v>PULL BOX</v>
          </cell>
          <cell r="C245" t="str">
            <v>200×200×100</v>
          </cell>
          <cell r="D245" t="str">
            <v>EA</v>
          </cell>
          <cell r="G245">
            <v>746</v>
          </cell>
          <cell r="H245">
            <v>3100</v>
          </cell>
          <cell r="Q245">
            <v>3100</v>
          </cell>
          <cell r="S245" t="str">
            <v>내선</v>
          </cell>
          <cell r="T245">
            <v>0.35</v>
          </cell>
          <cell r="U245" t="str">
            <v>내선</v>
          </cell>
          <cell r="V245">
            <v>0.66</v>
          </cell>
          <cell r="Y245" t="str">
            <v>옥외는 벽면</v>
          </cell>
        </row>
        <row r="246">
          <cell r="A246">
            <v>244</v>
          </cell>
          <cell r="B246" t="str">
            <v>PULL BOX</v>
          </cell>
          <cell r="C246" t="str">
            <v>250×250×100</v>
          </cell>
          <cell r="D246" t="str">
            <v>EA</v>
          </cell>
          <cell r="G246">
            <v>746</v>
          </cell>
          <cell r="H246">
            <v>4650</v>
          </cell>
          <cell r="Q246">
            <v>4650</v>
          </cell>
          <cell r="S246" t="str">
            <v>내선</v>
          </cell>
          <cell r="T246">
            <v>0.35</v>
          </cell>
          <cell r="U246" t="str">
            <v>내선</v>
          </cell>
          <cell r="V246">
            <v>0.66</v>
          </cell>
          <cell r="Y246" t="str">
            <v>옥외는 벽면</v>
          </cell>
        </row>
        <row r="247">
          <cell r="A247">
            <v>245</v>
          </cell>
          <cell r="B247" t="str">
            <v>PULL BOX</v>
          </cell>
          <cell r="C247" t="str">
            <v>300×300×100</v>
          </cell>
          <cell r="D247" t="str">
            <v>EA</v>
          </cell>
          <cell r="G247">
            <v>746</v>
          </cell>
          <cell r="H247">
            <v>5000</v>
          </cell>
          <cell r="Q247">
            <v>5000</v>
          </cell>
          <cell r="S247" t="str">
            <v>내선</v>
          </cell>
          <cell r="T247">
            <v>0.35</v>
          </cell>
          <cell r="U247" t="str">
            <v>내선</v>
          </cell>
          <cell r="V247">
            <v>0.66</v>
          </cell>
          <cell r="Y247" t="str">
            <v>옥외는 벽면</v>
          </cell>
        </row>
        <row r="248">
          <cell r="A248">
            <v>246</v>
          </cell>
          <cell r="B248" t="str">
            <v>PULL BOX</v>
          </cell>
          <cell r="C248" t="str">
            <v>150×150×150</v>
          </cell>
          <cell r="D248" t="str">
            <v>EA</v>
          </cell>
          <cell r="G248">
            <v>746</v>
          </cell>
          <cell r="H248">
            <v>2350</v>
          </cell>
          <cell r="Q248">
            <v>2350</v>
          </cell>
          <cell r="S248" t="str">
            <v>내선</v>
          </cell>
          <cell r="T248">
            <v>0.35</v>
          </cell>
          <cell r="U248" t="str">
            <v>내선</v>
          </cell>
          <cell r="V248">
            <v>0.66</v>
          </cell>
          <cell r="Y248" t="str">
            <v>옥외는 벽면</v>
          </cell>
        </row>
        <row r="249">
          <cell r="A249">
            <v>247</v>
          </cell>
          <cell r="B249" t="str">
            <v>PULL BOX</v>
          </cell>
          <cell r="C249" t="str">
            <v>200×200×150</v>
          </cell>
          <cell r="D249" t="str">
            <v>EA</v>
          </cell>
          <cell r="G249">
            <v>746</v>
          </cell>
          <cell r="H249">
            <v>3900</v>
          </cell>
          <cell r="Q249">
            <v>3900</v>
          </cell>
          <cell r="S249" t="str">
            <v>내선</v>
          </cell>
          <cell r="T249">
            <v>0.35</v>
          </cell>
          <cell r="U249" t="str">
            <v>내선</v>
          </cell>
          <cell r="V249">
            <v>0.66</v>
          </cell>
          <cell r="Y249" t="str">
            <v>옥외는 벽면</v>
          </cell>
        </row>
        <row r="250">
          <cell r="A250">
            <v>248</v>
          </cell>
          <cell r="B250" t="str">
            <v>PULL BOX</v>
          </cell>
          <cell r="C250" t="str">
            <v>250×250×150</v>
          </cell>
          <cell r="D250" t="str">
            <v>EA</v>
          </cell>
          <cell r="G250">
            <v>746</v>
          </cell>
          <cell r="H250">
            <v>5000</v>
          </cell>
          <cell r="Q250">
            <v>5000</v>
          </cell>
          <cell r="S250" t="str">
            <v>내선</v>
          </cell>
          <cell r="T250">
            <v>0.35</v>
          </cell>
          <cell r="U250" t="str">
            <v>내선</v>
          </cell>
          <cell r="V250">
            <v>0.66</v>
          </cell>
          <cell r="Y250" t="str">
            <v>옥외는 벽면</v>
          </cell>
        </row>
        <row r="251">
          <cell r="A251">
            <v>249</v>
          </cell>
          <cell r="B251" t="str">
            <v>PULL BOX</v>
          </cell>
          <cell r="C251" t="str">
            <v>300×300×150</v>
          </cell>
          <cell r="D251" t="str">
            <v>EA</v>
          </cell>
          <cell r="G251">
            <v>746</v>
          </cell>
          <cell r="H251">
            <v>5750</v>
          </cell>
          <cell r="Q251">
            <v>5750</v>
          </cell>
          <cell r="S251" t="str">
            <v>내선</v>
          </cell>
          <cell r="T251">
            <v>0.35</v>
          </cell>
          <cell r="U251" t="str">
            <v>내선</v>
          </cell>
          <cell r="V251">
            <v>0.66</v>
          </cell>
          <cell r="Y251" t="str">
            <v>옥외는 벽면</v>
          </cell>
        </row>
        <row r="252">
          <cell r="A252">
            <v>250</v>
          </cell>
          <cell r="B252" t="str">
            <v>PULL BOX</v>
          </cell>
          <cell r="C252" t="str">
            <v>400×400×150</v>
          </cell>
          <cell r="D252" t="str">
            <v>EA</v>
          </cell>
          <cell r="G252">
            <v>746</v>
          </cell>
          <cell r="H252">
            <v>9350</v>
          </cell>
          <cell r="Q252">
            <v>9350</v>
          </cell>
          <cell r="S252" t="str">
            <v>내선</v>
          </cell>
          <cell r="T252">
            <v>0.35</v>
          </cell>
          <cell r="U252" t="str">
            <v>내선</v>
          </cell>
          <cell r="V252">
            <v>0.66</v>
          </cell>
          <cell r="Y252" t="str">
            <v>옥외는 벽면</v>
          </cell>
        </row>
        <row r="253">
          <cell r="A253">
            <v>251</v>
          </cell>
          <cell r="B253" t="str">
            <v>PULL BOX</v>
          </cell>
          <cell r="C253" t="str">
            <v>300×300×200</v>
          </cell>
          <cell r="D253" t="str">
            <v>EA</v>
          </cell>
          <cell r="G253">
            <v>746</v>
          </cell>
          <cell r="H253">
            <v>6500</v>
          </cell>
          <cell r="Q253">
            <v>6500</v>
          </cell>
          <cell r="S253" t="str">
            <v>내선</v>
          </cell>
          <cell r="T253">
            <v>0.35</v>
          </cell>
          <cell r="U253" t="str">
            <v>내선</v>
          </cell>
          <cell r="V253">
            <v>0.66</v>
          </cell>
          <cell r="Y253" t="str">
            <v>옥외는 벽면</v>
          </cell>
        </row>
        <row r="254">
          <cell r="A254">
            <v>252</v>
          </cell>
          <cell r="B254" t="str">
            <v>PULL BOX</v>
          </cell>
          <cell r="C254" t="str">
            <v>400×400×200</v>
          </cell>
          <cell r="D254" t="str">
            <v>EA</v>
          </cell>
          <cell r="G254">
            <v>746</v>
          </cell>
          <cell r="H254">
            <v>10200</v>
          </cell>
          <cell r="Q254">
            <v>10200</v>
          </cell>
          <cell r="S254" t="str">
            <v>내선</v>
          </cell>
          <cell r="T254">
            <v>0.66</v>
          </cell>
          <cell r="U254" t="str">
            <v>내선</v>
          </cell>
          <cell r="V254">
            <v>0.95</v>
          </cell>
          <cell r="Y254" t="str">
            <v>옥외는 벽면</v>
          </cell>
        </row>
        <row r="255">
          <cell r="A255">
            <v>253</v>
          </cell>
          <cell r="B255" t="str">
            <v>PULL BOX</v>
          </cell>
          <cell r="C255" t="str">
            <v>500×500×200</v>
          </cell>
          <cell r="D255" t="str">
            <v>EA</v>
          </cell>
          <cell r="G255">
            <v>746</v>
          </cell>
          <cell r="H255">
            <v>18200</v>
          </cell>
          <cell r="Q255">
            <v>18200</v>
          </cell>
          <cell r="S255" t="str">
            <v>내선</v>
          </cell>
          <cell r="T255">
            <v>0.66</v>
          </cell>
          <cell r="U255" t="str">
            <v>내선</v>
          </cell>
          <cell r="V255">
            <v>0.95</v>
          </cell>
          <cell r="Y255" t="str">
            <v>옥외는 벽면</v>
          </cell>
        </row>
        <row r="256">
          <cell r="A256">
            <v>254</v>
          </cell>
          <cell r="B256" t="str">
            <v>PULL BOX</v>
          </cell>
          <cell r="C256" t="str">
            <v>300×300×300</v>
          </cell>
          <cell r="D256" t="str">
            <v>EA</v>
          </cell>
          <cell r="G256">
            <v>746</v>
          </cell>
          <cell r="H256">
            <v>6500</v>
          </cell>
          <cell r="Q256">
            <v>6500</v>
          </cell>
          <cell r="S256" t="str">
            <v>내선</v>
          </cell>
          <cell r="T256">
            <v>0.66</v>
          </cell>
          <cell r="U256" t="str">
            <v>내선</v>
          </cell>
          <cell r="V256">
            <v>0.95</v>
          </cell>
          <cell r="Y256" t="str">
            <v>옥외는 벽면</v>
          </cell>
        </row>
        <row r="257">
          <cell r="A257">
            <v>255</v>
          </cell>
          <cell r="B257" t="str">
            <v>PULL BOX</v>
          </cell>
          <cell r="C257" t="str">
            <v>400×400×300</v>
          </cell>
          <cell r="D257" t="str">
            <v>EA</v>
          </cell>
          <cell r="G257">
            <v>746</v>
          </cell>
          <cell r="H257">
            <v>12100</v>
          </cell>
          <cell r="Q257">
            <v>12100</v>
          </cell>
          <cell r="S257" t="str">
            <v>내선</v>
          </cell>
          <cell r="T257">
            <v>0.66</v>
          </cell>
          <cell r="U257" t="str">
            <v>내선</v>
          </cell>
          <cell r="V257">
            <v>0.95</v>
          </cell>
          <cell r="Y257" t="str">
            <v>옥외는 벽면</v>
          </cell>
        </row>
        <row r="258">
          <cell r="A258">
            <v>256</v>
          </cell>
          <cell r="B258" t="str">
            <v>PULL BOX</v>
          </cell>
          <cell r="C258" t="str">
            <v>500×500×300</v>
          </cell>
          <cell r="D258" t="str">
            <v>EA</v>
          </cell>
          <cell r="G258">
            <v>746</v>
          </cell>
          <cell r="H258">
            <v>22000</v>
          </cell>
          <cell r="Q258">
            <v>22000</v>
          </cell>
          <cell r="S258" t="str">
            <v>내선</v>
          </cell>
          <cell r="T258">
            <v>0.66</v>
          </cell>
          <cell r="U258" t="str">
            <v>내선</v>
          </cell>
          <cell r="V258">
            <v>0.95</v>
          </cell>
          <cell r="Y258" t="str">
            <v>옥외는 벽면</v>
          </cell>
        </row>
        <row r="259">
          <cell r="A259">
            <v>257</v>
          </cell>
          <cell r="B259" t="str">
            <v>PULL BOX</v>
          </cell>
          <cell r="C259" t="str">
            <v>600×600×300</v>
          </cell>
          <cell r="D259" t="str">
            <v>EA</v>
          </cell>
          <cell r="G259">
            <v>746</v>
          </cell>
          <cell r="H259">
            <v>27500</v>
          </cell>
          <cell r="Q259">
            <v>27500</v>
          </cell>
          <cell r="S259" t="str">
            <v>내선</v>
          </cell>
          <cell r="T259">
            <v>0.66</v>
          </cell>
          <cell r="U259" t="str">
            <v>내선</v>
          </cell>
          <cell r="V259">
            <v>0.95</v>
          </cell>
          <cell r="Y259" t="str">
            <v>옥외는 벽면</v>
          </cell>
        </row>
        <row r="260">
          <cell r="A260">
            <v>258</v>
          </cell>
          <cell r="B260" t="str">
            <v>PULL BOX</v>
          </cell>
          <cell r="C260" t="str">
            <v>600×600×400</v>
          </cell>
          <cell r="D260" t="str">
            <v>EA</v>
          </cell>
          <cell r="G260">
            <v>746</v>
          </cell>
          <cell r="H260">
            <v>33000</v>
          </cell>
          <cell r="Q260">
            <v>33000</v>
          </cell>
          <cell r="S260" t="str">
            <v>내선</v>
          </cell>
          <cell r="T260">
            <v>0.66</v>
          </cell>
          <cell r="U260" t="str">
            <v>내선</v>
          </cell>
          <cell r="V260">
            <v>0.95</v>
          </cell>
          <cell r="Y260" t="str">
            <v>옥외는 벽면</v>
          </cell>
        </row>
        <row r="261">
          <cell r="A261">
            <v>259</v>
          </cell>
          <cell r="Q261" t="str">
            <v/>
          </cell>
        </row>
        <row r="262">
          <cell r="A262">
            <v>260</v>
          </cell>
          <cell r="Q262" t="str">
            <v/>
          </cell>
        </row>
        <row r="263">
          <cell r="A263">
            <v>261</v>
          </cell>
          <cell r="Q263" t="str">
            <v/>
          </cell>
        </row>
        <row r="264">
          <cell r="A264">
            <v>262</v>
          </cell>
          <cell r="Q264" t="str">
            <v/>
          </cell>
        </row>
        <row r="265">
          <cell r="A265">
            <v>263</v>
          </cell>
          <cell r="B265" t="str">
            <v>노출박스</v>
          </cell>
          <cell r="C265" t="str">
            <v>16C 1방출</v>
          </cell>
          <cell r="D265" t="str">
            <v>EA</v>
          </cell>
          <cell r="G265">
            <v>748</v>
          </cell>
          <cell r="H265">
            <v>2040</v>
          </cell>
          <cell r="Q265">
            <v>2040</v>
          </cell>
          <cell r="S265" t="str">
            <v>내선</v>
          </cell>
          <cell r="T265">
            <v>0.28999999999999998</v>
          </cell>
        </row>
        <row r="266">
          <cell r="A266">
            <v>264</v>
          </cell>
          <cell r="B266" t="str">
            <v>노출박스</v>
          </cell>
          <cell r="C266" t="str">
            <v>16C 2방출</v>
          </cell>
          <cell r="D266" t="str">
            <v>EA</v>
          </cell>
          <cell r="G266">
            <v>748</v>
          </cell>
          <cell r="H266">
            <v>2167</v>
          </cell>
          <cell r="Q266">
            <v>2167</v>
          </cell>
          <cell r="S266" t="str">
            <v>내선</v>
          </cell>
          <cell r="T266">
            <v>0.28999999999999998</v>
          </cell>
        </row>
        <row r="267">
          <cell r="A267">
            <v>265</v>
          </cell>
          <cell r="B267" t="str">
            <v>노출박스</v>
          </cell>
          <cell r="C267" t="str">
            <v>22C 1방출</v>
          </cell>
          <cell r="D267" t="str">
            <v>EA</v>
          </cell>
          <cell r="G267">
            <v>748</v>
          </cell>
          <cell r="H267">
            <v>2295</v>
          </cell>
          <cell r="Q267">
            <v>2295</v>
          </cell>
          <cell r="S267" t="str">
            <v>내선</v>
          </cell>
          <cell r="T267">
            <v>0.28999999999999998</v>
          </cell>
        </row>
        <row r="268">
          <cell r="A268">
            <v>266</v>
          </cell>
          <cell r="B268" t="str">
            <v>노출박스</v>
          </cell>
          <cell r="C268" t="str">
            <v>22C 2방출</v>
          </cell>
          <cell r="D268" t="str">
            <v>EA</v>
          </cell>
          <cell r="G268">
            <v>748</v>
          </cell>
          <cell r="H268">
            <v>2465</v>
          </cell>
          <cell r="Q268">
            <v>2465</v>
          </cell>
          <cell r="S268" t="str">
            <v>내선</v>
          </cell>
          <cell r="T268">
            <v>0.28999999999999998</v>
          </cell>
        </row>
        <row r="269">
          <cell r="A269">
            <v>267</v>
          </cell>
          <cell r="B269" t="str">
            <v>노출박스</v>
          </cell>
          <cell r="C269" t="str">
            <v>28C 1방출</v>
          </cell>
          <cell r="D269" t="str">
            <v>EA</v>
          </cell>
          <cell r="G269">
            <v>748</v>
          </cell>
          <cell r="H269">
            <v>3655</v>
          </cell>
          <cell r="Q269">
            <v>3655</v>
          </cell>
          <cell r="S269" t="str">
            <v>내선</v>
          </cell>
          <cell r="T269">
            <v>0.28999999999999998</v>
          </cell>
        </row>
        <row r="270">
          <cell r="A270">
            <v>268</v>
          </cell>
          <cell r="B270" t="str">
            <v>노출박스</v>
          </cell>
          <cell r="C270" t="str">
            <v>28C 2방출</v>
          </cell>
          <cell r="D270" t="str">
            <v>EA</v>
          </cell>
          <cell r="G270">
            <v>748</v>
          </cell>
          <cell r="H270">
            <v>3995</v>
          </cell>
          <cell r="Q270">
            <v>3995</v>
          </cell>
          <cell r="S270" t="str">
            <v>내선</v>
          </cell>
          <cell r="T270">
            <v>0.28999999999999998</v>
          </cell>
        </row>
        <row r="271">
          <cell r="A271">
            <v>269</v>
          </cell>
          <cell r="Q271" t="str">
            <v/>
          </cell>
        </row>
        <row r="272">
          <cell r="A272">
            <v>270</v>
          </cell>
          <cell r="Q272" t="str">
            <v/>
          </cell>
        </row>
        <row r="273">
          <cell r="A273">
            <v>271</v>
          </cell>
          <cell r="B273" t="str">
            <v>Outlet Box</v>
          </cell>
          <cell r="C273" t="str">
            <v>4각 천정</v>
          </cell>
          <cell r="D273" t="str">
            <v>EA</v>
          </cell>
          <cell r="G273">
            <v>748</v>
          </cell>
          <cell r="H273">
            <v>630</v>
          </cell>
          <cell r="Q273">
            <v>630</v>
          </cell>
          <cell r="S273" t="str">
            <v>내선</v>
          </cell>
          <cell r="T273">
            <v>0.12</v>
          </cell>
        </row>
        <row r="274">
          <cell r="A274">
            <v>272</v>
          </cell>
          <cell r="B274" t="str">
            <v>Outlet Box</v>
          </cell>
          <cell r="C274" t="str">
            <v>4각벽부</v>
          </cell>
          <cell r="D274" t="str">
            <v>EA</v>
          </cell>
          <cell r="G274">
            <v>748</v>
          </cell>
          <cell r="H274">
            <v>630</v>
          </cell>
          <cell r="Q274">
            <v>630</v>
          </cell>
          <cell r="S274" t="str">
            <v>내선</v>
          </cell>
          <cell r="T274">
            <v>0.2</v>
          </cell>
        </row>
        <row r="275">
          <cell r="A275">
            <v>273</v>
          </cell>
          <cell r="B275" t="str">
            <v>Outlet Box</v>
          </cell>
          <cell r="C275" t="str">
            <v xml:space="preserve">  8 각</v>
          </cell>
          <cell r="D275" t="str">
            <v>EA</v>
          </cell>
          <cell r="G275">
            <v>748</v>
          </cell>
          <cell r="H275">
            <v>540</v>
          </cell>
          <cell r="Q275">
            <v>540</v>
          </cell>
          <cell r="S275" t="str">
            <v>내선</v>
          </cell>
          <cell r="T275">
            <v>0.12</v>
          </cell>
        </row>
        <row r="276">
          <cell r="A276">
            <v>274</v>
          </cell>
          <cell r="B276" t="str">
            <v>Outlet Box</v>
          </cell>
          <cell r="C276" t="str">
            <v>SW</v>
          </cell>
          <cell r="D276" t="str">
            <v>EA</v>
          </cell>
          <cell r="G276">
            <v>748</v>
          </cell>
          <cell r="H276">
            <v>495</v>
          </cell>
          <cell r="Q276">
            <v>495</v>
          </cell>
          <cell r="S276" t="str">
            <v>내선</v>
          </cell>
          <cell r="T276">
            <v>0.2</v>
          </cell>
        </row>
        <row r="277">
          <cell r="A277">
            <v>275</v>
          </cell>
          <cell r="B277" t="str">
            <v>PVC  Outlet Box</v>
          </cell>
          <cell r="C277" t="str">
            <v xml:space="preserve">  8 각</v>
          </cell>
          <cell r="D277" t="str">
            <v>EA</v>
          </cell>
          <cell r="G277">
            <v>749</v>
          </cell>
          <cell r="H277">
            <v>670</v>
          </cell>
          <cell r="Q277">
            <v>670</v>
          </cell>
          <cell r="S277" t="str">
            <v>내선</v>
          </cell>
          <cell r="T277">
            <v>0.12</v>
          </cell>
        </row>
        <row r="278">
          <cell r="A278">
            <v>276</v>
          </cell>
          <cell r="B278" t="str">
            <v>PVC  Outlet Box</v>
          </cell>
          <cell r="C278" t="str">
            <v xml:space="preserve">  4 각</v>
          </cell>
          <cell r="D278" t="str">
            <v>EA</v>
          </cell>
          <cell r="G278">
            <v>749</v>
          </cell>
          <cell r="H278">
            <v>745</v>
          </cell>
          <cell r="Q278">
            <v>745</v>
          </cell>
          <cell r="S278" t="str">
            <v>내선</v>
          </cell>
          <cell r="T278">
            <v>0.12</v>
          </cell>
        </row>
        <row r="279">
          <cell r="A279">
            <v>277</v>
          </cell>
          <cell r="B279" t="str">
            <v>콘센트(접지극부 )</v>
          </cell>
          <cell r="C279" t="str">
            <v>1구 2P 15A 250V</v>
          </cell>
          <cell r="D279" t="str">
            <v>EA</v>
          </cell>
          <cell r="G279">
            <v>804</v>
          </cell>
          <cell r="H279">
            <v>1010</v>
          </cell>
          <cell r="Q279">
            <v>1010</v>
          </cell>
          <cell r="S279" t="str">
            <v>내선</v>
          </cell>
          <cell r="T279">
            <v>0.08</v>
          </cell>
        </row>
        <row r="280">
          <cell r="A280">
            <v>278</v>
          </cell>
          <cell r="B280" t="str">
            <v>콘센트(접지극부 )</v>
          </cell>
          <cell r="C280" t="str">
            <v>1구방폭 2P 15A 250V</v>
          </cell>
          <cell r="D280" t="str">
            <v>EA</v>
          </cell>
          <cell r="G280">
            <v>818</v>
          </cell>
          <cell r="H280">
            <v>67000</v>
          </cell>
          <cell r="Q280">
            <v>67000</v>
          </cell>
          <cell r="S280" t="str">
            <v>내선</v>
          </cell>
          <cell r="T280">
            <v>0.16</v>
          </cell>
        </row>
        <row r="281">
          <cell r="A281">
            <v>279</v>
          </cell>
          <cell r="B281" t="str">
            <v>콘센트(접지극부 )</v>
          </cell>
          <cell r="C281" t="str">
            <v>1구방수 2P 15A 250V</v>
          </cell>
          <cell r="D281" t="str">
            <v>EA</v>
          </cell>
          <cell r="G281">
            <v>804</v>
          </cell>
          <cell r="H281">
            <v>2500</v>
          </cell>
          <cell r="Q281">
            <v>2500</v>
          </cell>
          <cell r="S281" t="str">
            <v>내선</v>
          </cell>
          <cell r="T281">
            <v>0.08</v>
          </cell>
        </row>
        <row r="282">
          <cell r="A282">
            <v>280</v>
          </cell>
          <cell r="B282" t="str">
            <v>콘센트(접지극부 )</v>
          </cell>
          <cell r="C282" t="str">
            <v>2구 2P 15A 250V</v>
          </cell>
          <cell r="D282" t="str">
            <v>EA</v>
          </cell>
          <cell r="G282">
            <v>804</v>
          </cell>
          <cell r="H282">
            <v>1300</v>
          </cell>
          <cell r="Q282">
            <v>1300</v>
          </cell>
          <cell r="S282" t="str">
            <v>내선</v>
          </cell>
          <cell r="T282">
            <v>0.08</v>
          </cell>
        </row>
        <row r="283">
          <cell r="A283">
            <v>281</v>
          </cell>
          <cell r="B283" t="str">
            <v>콘센트(접지극부 )</v>
          </cell>
          <cell r="C283" t="str">
            <v>2구 2P 30A 250V</v>
          </cell>
          <cell r="D283" t="str">
            <v>EA</v>
          </cell>
          <cell r="G283">
            <v>806</v>
          </cell>
          <cell r="H283">
            <v>1452</v>
          </cell>
          <cell r="Q283">
            <v>1452</v>
          </cell>
          <cell r="S283" t="str">
            <v>내선</v>
          </cell>
          <cell r="T283">
            <v>0.08</v>
          </cell>
        </row>
        <row r="284">
          <cell r="A284">
            <v>282</v>
          </cell>
          <cell r="B284" t="str">
            <v>콘센트(접지극부 )</v>
          </cell>
          <cell r="C284" t="str">
            <v>3P 20A 250V</v>
          </cell>
          <cell r="D284" t="str">
            <v>EA</v>
          </cell>
          <cell r="G284">
            <v>806</v>
          </cell>
          <cell r="H284">
            <v>1074</v>
          </cell>
          <cell r="Q284">
            <v>1074</v>
          </cell>
          <cell r="S284" t="str">
            <v>내선</v>
          </cell>
          <cell r="T284">
            <v>9.5000000000000001E-2</v>
          </cell>
        </row>
        <row r="285">
          <cell r="A285">
            <v>283</v>
          </cell>
          <cell r="B285" t="str">
            <v>콘센트(접지극부 )</v>
          </cell>
          <cell r="C285" t="str">
            <v>3P 30A 250V</v>
          </cell>
          <cell r="D285" t="str">
            <v>EA</v>
          </cell>
          <cell r="Q285">
            <v>0</v>
          </cell>
          <cell r="S285" t="str">
            <v>내선</v>
          </cell>
          <cell r="T285">
            <v>0.14499999999999999</v>
          </cell>
        </row>
        <row r="286">
          <cell r="A286">
            <v>284</v>
          </cell>
          <cell r="Q286" t="str">
            <v/>
          </cell>
        </row>
        <row r="287">
          <cell r="A287">
            <v>285</v>
          </cell>
          <cell r="Q287" t="str">
            <v/>
          </cell>
        </row>
        <row r="288">
          <cell r="A288">
            <v>286</v>
          </cell>
          <cell r="B288" t="str">
            <v>전화용 콘센트</v>
          </cell>
          <cell r="C288" t="str">
            <v>체신부규격4P</v>
          </cell>
          <cell r="D288" t="str">
            <v>EA</v>
          </cell>
          <cell r="G288">
            <v>804</v>
          </cell>
          <cell r="H288">
            <v>620</v>
          </cell>
          <cell r="Q288">
            <v>620</v>
          </cell>
          <cell r="S288" t="str">
            <v>통내</v>
          </cell>
          <cell r="T288">
            <v>7.0000000000000007E-2</v>
          </cell>
        </row>
        <row r="289">
          <cell r="A289">
            <v>287</v>
          </cell>
          <cell r="B289" t="str">
            <v>TV유니트</v>
          </cell>
          <cell r="C289" t="str">
            <v>IN 75</v>
          </cell>
          <cell r="D289" t="str">
            <v>EA</v>
          </cell>
          <cell r="G289">
            <v>804</v>
          </cell>
          <cell r="H289">
            <v>1700</v>
          </cell>
          <cell r="Q289">
            <v>1700</v>
          </cell>
          <cell r="S289" t="str">
            <v>통내</v>
          </cell>
          <cell r="T289">
            <v>0.08</v>
          </cell>
        </row>
        <row r="290">
          <cell r="A290">
            <v>288</v>
          </cell>
          <cell r="Q290" t="str">
            <v/>
          </cell>
        </row>
        <row r="291">
          <cell r="A291">
            <v>289</v>
          </cell>
          <cell r="Q291" t="str">
            <v/>
          </cell>
        </row>
        <row r="292">
          <cell r="A292">
            <v>290</v>
          </cell>
          <cell r="B292" t="str">
            <v>텀블러SW</v>
          </cell>
          <cell r="C292" t="str">
            <v>1로 1구 램프</v>
          </cell>
          <cell r="D292" t="str">
            <v>EA</v>
          </cell>
          <cell r="G292">
            <v>804</v>
          </cell>
          <cell r="H292">
            <v>1080</v>
          </cell>
          <cell r="Q292">
            <v>1080</v>
          </cell>
          <cell r="S292" t="str">
            <v>내선</v>
          </cell>
          <cell r="T292">
            <v>6.5000000000000002E-2</v>
          </cell>
        </row>
        <row r="293">
          <cell r="A293">
            <v>291</v>
          </cell>
          <cell r="B293" t="str">
            <v>텀블러SW</v>
          </cell>
          <cell r="C293" t="str">
            <v>1로 1구  방폭2P 10A</v>
          </cell>
          <cell r="D293" t="str">
            <v>EA</v>
          </cell>
          <cell r="G293">
            <v>818</v>
          </cell>
          <cell r="H293">
            <v>38600</v>
          </cell>
          <cell r="Q293">
            <v>38600</v>
          </cell>
          <cell r="S293" t="str">
            <v>내선</v>
          </cell>
          <cell r="T293">
            <v>0.13</v>
          </cell>
        </row>
        <row r="294">
          <cell r="A294">
            <v>292</v>
          </cell>
          <cell r="B294" t="str">
            <v>텀블러SW</v>
          </cell>
          <cell r="C294" t="str">
            <v>1로 2구 램프</v>
          </cell>
          <cell r="D294" t="str">
            <v>EA</v>
          </cell>
          <cell r="G294">
            <v>804</v>
          </cell>
          <cell r="H294">
            <v>1840</v>
          </cell>
          <cell r="Q294">
            <v>1840</v>
          </cell>
          <cell r="S294" t="str">
            <v>내선</v>
          </cell>
          <cell r="T294">
            <v>8.5000000000000006E-2</v>
          </cell>
        </row>
        <row r="295">
          <cell r="A295">
            <v>293</v>
          </cell>
          <cell r="B295" t="str">
            <v>텀블러SW</v>
          </cell>
          <cell r="C295" t="str">
            <v>1로 3구 램프</v>
          </cell>
          <cell r="D295" t="str">
            <v>EA</v>
          </cell>
          <cell r="G295">
            <v>804</v>
          </cell>
          <cell r="H295">
            <v>2600</v>
          </cell>
          <cell r="Q295">
            <v>2600</v>
          </cell>
          <cell r="S295" t="str">
            <v>내선</v>
          </cell>
          <cell r="T295">
            <v>8.5000000000000006E-2</v>
          </cell>
        </row>
        <row r="296">
          <cell r="A296">
            <v>294</v>
          </cell>
          <cell r="B296" t="str">
            <v>텀블러SW</v>
          </cell>
          <cell r="C296" t="str">
            <v>3로 1구 램프</v>
          </cell>
          <cell r="D296" t="str">
            <v>EA</v>
          </cell>
          <cell r="G296">
            <v>804</v>
          </cell>
          <cell r="H296">
            <v>1210</v>
          </cell>
          <cell r="Q296">
            <v>1210</v>
          </cell>
          <cell r="S296" t="str">
            <v>내선</v>
          </cell>
          <cell r="T296">
            <v>8.5000000000000006E-2</v>
          </cell>
        </row>
        <row r="297">
          <cell r="A297">
            <v>295</v>
          </cell>
          <cell r="B297" t="str">
            <v>텀블러SW</v>
          </cell>
          <cell r="C297" t="str">
            <v>3로  2구</v>
          </cell>
          <cell r="D297" t="str">
            <v>EA</v>
          </cell>
          <cell r="G297">
            <v>804</v>
          </cell>
          <cell r="H297">
            <v>2100</v>
          </cell>
          <cell r="Q297">
            <v>2100</v>
          </cell>
          <cell r="S297" t="str">
            <v>내선</v>
          </cell>
          <cell r="T297">
            <v>0.10200000000000001</v>
          </cell>
        </row>
        <row r="298">
          <cell r="A298">
            <v>296</v>
          </cell>
          <cell r="B298" t="str">
            <v>텀블러SW</v>
          </cell>
          <cell r="C298" t="str">
            <v>4로 1구 램프</v>
          </cell>
          <cell r="D298" t="str">
            <v>EA</v>
          </cell>
          <cell r="G298">
            <v>804</v>
          </cell>
          <cell r="H298">
            <v>2020</v>
          </cell>
          <cell r="Q298">
            <v>2020</v>
          </cell>
          <cell r="S298" t="str">
            <v>내선</v>
          </cell>
          <cell r="T298">
            <v>0.1</v>
          </cell>
        </row>
        <row r="299">
          <cell r="A299">
            <v>297</v>
          </cell>
          <cell r="B299" t="str">
            <v>텀블러SW</v>
          </cell>
          <cell r="C299" t="str">
            <v>4로 2구 램프</v>
          </cell>
          <cell r="D299" t="str">
            <v>EA</v>
          </cell>
          <cell r="G299">
            <v>804</v>
          </cell>
          <cell r="H299">
            <v>3720</v>
          </cell>
          <cell r="Q299">
            <v>3720</v>
          </cell>
          <cell r="S299" t="str">
            <v>내선</v>
          </cell>
          <cell r="T299">
            <v>0.12</v>
          </cell>
        </row>
        <row r="300">
          <cell r="A300">
            <v>298</v>
          </cell>
          <cell r="Q300" t="str">
            <v/>
          </cell>
        </row>
        <row r="301">
          <cell r="A301">
            <v>299</v>
          </cell>
          <cell r="Q301" t="str">
            <v/>
          </cell>
        </row>
        <row r="302">
          <cell r="A302">
            <v>300</v>
          </cell>
          <cell r="B302" t="str">
            <v>등 기 구</v>
          </cell>
          <cell r="C302" t="str">
            <v>IL-60W 벽부</v>
          </cell>
          <cell r="D302" t="str">
            <v>EA</v>
          </cell>
          <cell r="G302">
            <v>816</v>
          </cell>
          <cell r="H302">
            <v>25500</v>
          </cell>
          <cell r="Q302">
            <v>25500</v>
          </cell>
          <cell r="S302" t="str">
            <v>내선</v>
          </cell>
          <cell r="T302">
            <v>0.15</v>
          </cell>
        </row>
        <row r="303">
          <cell r="A303">
            <v>301</v>
          </cell>
          <cell r="B303" t="str">
            <v>등 기 구</v>
          </cell>
          <cell r="C303" t="str">
            <v>IL-100W 벽부</v>
          </cell>
          <cell r="D303" t="str">
            <v>EA</v>
          </cell>
          <cell r="G303">
            <v>816</v>
          </cell>
          <cell r="H303">
            <v>25500</v>
          </cell>
          <cell r="Q303">
            <v>25500</v>
          </cell>
          <cell r="S303" t="str">
            <v>내선</v>
          </cell>
          <cell r="T303">
            <v>0.158</v>
          </cell>
        </row>
        <row r="304">
          <cell r="A304">
            <v>302</v>
          </cell>
          <cell r="B304" t="str">
            <v>등 기 구</v>
          </cell>
          <cell r="C304" t="str">
            <v>IL-200W 벽부</v>
          </cell>
          <cell r="D304" t="str">
            <v>EA</v>
          </cell>
          <cell r="G304">
            <v>816</v>
          </cell>
          <cell r="H304">
            <v>25500</v>
          </cell>
          <cell r="Q304">
            <v>25500</v>
          </cell>
          <cell r="S304" t="str">
            <v>내선</v>
          </cell>
          <cell r="T304">
            <v>0.158</v>
          </cell>
        </row>
        <row r="305">
          <cell r="A305">
            <v>303</v>
          </cell>
          <cell r="B305" t="str">
            <v>등 기 구</v>
          </cell>
          <cell r="C305" t="str">
            <v>IL-60W 천정매입</v>
          </cell>
          <cell r="D305" t="str">
            <v>EA</v>
          </cell>
          <cell r="G305">
            <v>816</v>
          </cell>
          <cell r="H305">
            <v>25500</v>
          </cell>
          <cell r="Q305">
            <v>25500</v>
          </cell>
          <cell r="S305" t="str">
            <v>내선</v>
          </cell>
          <cell r="T305">
            <v>0.245</v>
          </cell>
        </row>
        <row r="306">
          <cell r="A306">
            <v>304</v>
          </cell>
          <cell r="B306" t="str">
            <v>등 기 구</v>
          </cell>
          <cell r="C306" t="str">
            <v>IL-60W 천정직부</v>
          </cell>
          <cell r="D306" t="str">
            <v>EA</v>
          </cell>
          <cell r="G306">
            <v>816</v>
          </cell>
          <cell r="H306">
            <v>25500</v>
          </cell>
          <cell r="Q306">
            <v>25500</v>
          </cell>
          <cell r="S306" t="str">
            <v>내선</v>
          </cell>
          <cell r="T306">
            <v>0.18</v>
          </cell>
        </row>
        <row r="307">
          <cell r="A307">
            <v>305</v>
          </cell>
          <cell r="B307" t="str">
            <v>등 기 구</v>
          </cell>
          <cell r="C307" t="str">
            <v>IL-100W 천정직부</v>
          </cell>
          <cell r="D307" t="str">
            <v>EA</v>
          </cell>
          <cell r="G307">
            <v>816</v>
          </cell>
          <cell r="H307">
            <v>25500</v>
          </cell>
          <cell r="Q307">
            <v>25500</v>
          </cell>
          <cell r="S307" t="str">
            <v>내선</v>
          </cell>
          <cell r="T307">
            <v>0.19</v>
          </cell>
        </row>
        <row r="308">
          <cell r="A308">
            <v>306</v>
          </cell>
          <cell r="B308" t="str">
            <v>등 기 구</v>
          </cell>
          <cell r="C308" t="str">
            <v>비상등</v>
          </cell>
          <cell r="D308" t="str">
            <v>EA</v>
          </cell>
          <cell r="G308">
            <v>650</v>
          </cell>
          <cell r="H308">
            <v>95000</v>
          </cell>
          <cell r="Q308">
            <v>95000</v>
          </cell>
          <cell r="S308" t="str">
            <v>내선</v>
          </cell>
          <cell r="T308">
            <v>0.158</v>
          </cell>
        </row>
        <row r="309">
          <cell r="A309">
            <v>307</v>
          </cell>
          <cell r="Q309" t="str">
            <v/>
          </cell>
        </row>
        <row r="310">
          <cell r="A310">
            <v>308</v>
          </cell>
          <cell r="B310" t="str">
            <v>등 기 구</v>
          </cell>
          <cell r="C310" t="str">
            <v>FL 2/40삼각벽부</v>
          </cell>
          <cell r="D310" t="str">
            <v>EA</v>
          </cell>
          <cell r="G310">
            <v>811</v>
          </cell>
          <cell r="H310">
            <v>27500</v>
          </cell>
          <cell r="Q310">
            <v>27500</v>
          </cell>
          <cell r="S310" t="str">
            <v>내선</v>
          </cell>
          <cell r="T310">
            <v>0.36499999999999999</v>
          </cell>
        </row>
        <row r="311">
          <cell r="A311">
            <v>309</v>
          </cell>
          <cell r="B311" t="str">
            <v>등 기 구</v>
          </cell>
          <cell r="C311" t="str">
            <v>FL 2/20삼각직부</v>
          </cell>
          <cell r="D311" t="str">
            <v>EA</v>
          </cell>
          <cell r="G311">
            <v>811</v>
          </cell>
          <cell r="H311">
            <v>24000</v>
          </cell>
          <cell r="Q311">
            <v>24000</v>
          </cell>
          <cell r="S311" t="str">
            <v>내선</v>
          </cell>
          <cell r="T311">
            <v>0.19500000000000001</v>
          </cell>
        </row>
        <row r="312">
          <cell r="A312">
            <v>310</v>
          </cell>
          <cell r="B312" t="str">
            <v>등 기 구</v>
          </cell>
          <cell r="C312" t="str">
            <v>FL 2/40삼각직부</v>
          </cell>
          <cell r="D312" t="str">
            <v>EA</v>
          </cell>
          <cell r="G312">
            <v>811</v>
          </cell>
          <cell r="H312">
            <v>26500</v>
          </cell>
          <cell r="Q312">
            <v>26500</v>
          </cell>
          <cell r="S312" t="str">
            <v>내선</v>
          </cell>
          <cell r="T312">
            <v>0.30499999999999999</v>
          </cell>
        </row>
        <row r="313">
          <cell r="A313">
            <v>311</v>
          </cell>
          <cell r="B313" t="str">
            <v>등 기 구</v>
          </cell>
          <cell r="C313" t="str">
            <v>FL 1/40삼각직부</v>
          </cell>
          <cell r="D313" t="str">
            <v>EA</v>
          </cell>
          <cell r="G313">
            <v>811</v>
          </cell>
          <cell r="H313">
            <v>15500</v>
          </cell>
          <cell r="Q313">
            <v>15500</v>
          </cell>
          <cell r="S313" t="str">
            <v>내선</v>
          </cell>
          <cell r="T313">
            <v>0.245</v>
          </cell>
        </row>
        <row r="314">
          <cell r="A314">
            <v>312</v>
          </cell>
          <cell r="B314" t="str">
            <v>등 기 구(SUS)</v>
          </cell>
          <cell r="C314" t="str">
            <v>FL 1/40삼각직부</v>
          </cell>
          <cell r="D314" t="str">
            <v>EA</v>
          </cell>
          <cell r="K314" t="str">
            <v>신일조명</v>
          </cell>
          <cell r="L314">
            <v>23500</v>
          </cell>
          <cell r="Q314">
            <v>23500</v>
          </cell>
          <cell r="S314" t="str">
            <v>내선</v>
          </cell>
          <cell r="T314">
            <v>0.245</v>
          </cell>
        </row>
        <row r="315">
          <cell r="A315">
            <v>313</v>
          </cell>
          <cell r="B315" t="str">
            <v>등 기 구</v>
          </cell>
          <cell r="C315" t="str">
            <v>FL 2/20매입</v>
          </cell>
          <cell r="D315" t="str">
            <v>EA</v>
          </cell>
          <cell r="G315">
            <v>811</v>
          </cell>
          <cell r="H315">
            <v>28000</v>
          </cell>
          <cell r="Q315">
            <v>28000</v>
          </cell>
          <cell r="S315" t="str">
            <v>내선</v>
          </cell>
          <cell r="T315">
            <v>0.32</v>
          </cell>
        </row>
        <row r="316">
          <cell r="A316">
            <v>314</v>
          </cell>
          <cell r="B316" t="str">
            <v>등 기 구</v>
          </cell>
          <cell r="C316" t="str">
            <v>FL 4/20매입</v>
          </cell>
          <cell r="D316" t="str">
            <v>EA</v>
          </cell>
          <cell r="G316">
            <v>811</v>
          </cell>
          <cell r="H316">
            <v>49500</v>
          </cell>
          <cell r="Q316">
            <v>49500</v>
          </cell>
          <cell r="S316" t="str">
            <v>내선</v>
          </cell>
          <cell r="T316">
            <v>0.56999999999999995</v>
          </cell>
        </row>
        <row r="317">
          <cell r="A317">
            <v>315</v>
          </cell>
          <cell r="B317" t="str">
            <v>등 기 구</v>
          </cell>
          <cell r="C317" t="str">
            <v>FL 2/40매입</v>
          </cell>
          <cell r="D317" t="str">
            <v>EA</v>
          </cell>
          <cell r="G317">
            <v>811</v>
          </cell>
          <cell r="H317">
            <v>35000</v>
          </cell>
          <cell r="Q317">
            <v>35000</v>
          </cell>
          <cell r="S317" t="str">
            <v>내선</v>
          </cell>
          <cell r="T317">
            <v>0.48799999999999999</v>
          </cell>
        </row>
        <row r="318">
          <cell r="A318">
            <v>316</v>
          </cell>
          <cell r="B318" t="str">
            <v>등 기 구</v>
          </cell>
          <cell r="C318" t="str">
            <v>FL 2/20펜던트</v>
          </cell>
          <cell r="D318" t="str">
            <v>EA</v>
          </cell>
          <cell r="G318">
            <v>811</v>
          </cell>
          <cell r="H318">
            <v>24500</v>
          </cell>
          <cell r="Q318">
            <v>24500</v>
          </cell>
          <cell r="S318" t="str">
            <v>내선</v>
          </cell>
          <cell r="T318">
            <v>0.23499999999999999</v>
          </cell>
        </row>
        <row r="319">
          <cell r="A319">
            <v>317</v>
          </cell>
          <cell r="B319" t="str">
            <v>등 기 구</v>
          </cell>
          <cell r="C319" t="str">
            <v>FL 2/40펜던트</v>
          </cell>
          <cell r="D319" t="str">
            <v>EA</v>
          </cell>
          <cell r="G319">
            <v>811</v>
          </cell>
          <cell r="H319">
            <v>27500</v>
          </cell>
          <cell r="Q319">
            <v>27500</v>
          </cell>
          <cell r="S319" t="str">
            <v>내선</v>
          </cell>
          <cell r="T319">
            <v>0.36499999999999999</v>
          </cell>
        </row>
        <row r="320">
          <cell r="A320">
            <v>318</v>
          </cell>
          <cell r="B320" t="str">
            <v>등 기 구</v>
          </cell>
          <cell r="C320" t="str">
            <v>FL 1/40펜던트</v>
          </cell>
          <cell r="D320" t="str">
            <v>EA</v>
          </cell>
          <cell r="G320">
            <v>811</v>
          </cell>
          <cell r="H320">
            <v>16500</v>
          </cell>
          <cell r="Q320">
            <v>16500</v>
          </cell>
          <cell r="S320" t="str">
            <v>내선</v>
          </cell>
          <cell r="T320">
            <v>0.29499999999999998</v>
          </cell>
        </row>
        <row r="321">
          <cell r="A321">
            <v>319</v>
          </cell>
          <cell r="B321" t="str">
            <v>등 기 구</v>
          </cell>
          <cell r="C321" t="str">
            <v>FL 1/30W 천정직부</v>
          </cell>
          <cell r="D321" t="str">
            <v>EA</v>
          </cell>
          <cell r="Q321">
            <v>0</v>
          </cell>
          <cell r="S321" t="str">
            <v>내선</v>
          </cell>
          <cell r="T321">
            <v>0.16500000000000001</v>
          </cell>
        </row>
        <row r="322">
          <cell r="A322">
            <v>320</v>
          </cell>
          <cell r="B322" t="str">
            <v>등 기 구</v>
          </cell>
          <cell r="C322" t="str">
            <v>FL 1/30W매입</v>
          </cell>
          <cell r="D322" t="str">
            <v>EA</v>
          </cell>
          <cell r="Q322">
            <v>0</v>
          </cell>
          <cell r="S322" t="str">
            <v>내선</v>
          </cell>
          <cell r="T322">
            <v>0.26600000000000001</v>
          </cell>
        </row>
        <row r="323">
          <cell r="A323">
            <v>321</v>
          </cell>
          <cell r="B323" t="str">
            <v>등 기 구</v>
          </cell>
          <cell r="C323" t="str">
            <v>FL 2/30W매입</v>
          </cell>
          <cell r="D323" t="str">
            <v>EA</v>
          </cell>
          <cell r="Q323">
            <v>0</v>
          </cell>
          <cell r="S323" t="str">
            <v>내선</v>
          </cell>
          <cell r="T323">
            <v>0.36</v>
          </cell>
        </row>
        <row r="324">
          <cell r="A324">
            <v>322</v>
          </cell>
          <cell r="B324" t="str">
            <v>등 기 구</v>
          </cell>
          <cell r="C324" t="str">
            <v>FL 1/40W매입</v>
          </cell>
          <cell r="D324" t="str">
            <v>EA</v>
          </cell>
          <cell r="G324">
            <v>811</v>
          </cell>
          <cell r="H324">
            <v>26000</v>
          </cell>
          <cell r="Q324">
            <v>26000</v>
          </cell>
          <cell r="S324" t="str">
            <v>내선</v>
          </cell>
          <cell r="T324">
            <v>0.39900000000000002</v>
          </cell>
        </row>
        <row r="325">
          <cell r="A325">
            <v>323</v>
          </cell>
          <cell r="B325" t="str">
            <v>등 기 구</v>
          </cell>
          <cell r="C325" t="str">
            <v>FL 2/40방폭형</v>
          </cell>
          <cell r="D325" t="str">
            <v>EA</v>
          </cell>
          <cell r="G325">
            <v>818</v>
          </cell>
          <cell r="H325">
            <v>244000</v>
          </cell>
          <cell r="Q325">
            <v>244000</v>
          </cell>
          <cell r="S325" t="str">
            <v>내선</v>
          </cell>
          <cell r="T325">
            <v>0.73</v>
          </cell>
        </row>
        <row r="326">
          <cell r="A326">
            <v>324</v>
          </cell>
          <cell r="B326" t="str">
            <v>등 기 구(SUS)</v>
          </cell>
          <cell r="C326" t="str">
            <v>FL 1/40W매입</v>
          </cell>
          <cell r="D326" t="str">
            <v>EA</v>
          </cell>
          <cell r="K326" t="str">
            <v>신일조명</v>
          </cell>
          <cell r="L326">
            <v>34000</v>
          </cell>
          <cell r="Q326">
            <v>34000</v>
          </cell>
          <cell r="S326" t="str">
            <v>내선</v>
          </cell>
          <cell r="T326">
            <v>0.39900000000000002</v>
          </cell>
        </row>
        <row r="327">
          <cell r="A327">
            <v>325</v>
          </cell>
          <cell r="B327" t="str">
            <v>등 기 구(SUS)</v>
          </cell>
          <cell r="C327" t="str">
            <v>FL 1/40펜던트</v>
          </cell>
          <cell r="D327" t="str">
            <v>EA</v>
          </cell>
          <cell r="K327" t="str">
            <v>신일조명</v>
          </cell>
          <cell r="L327">
            <v>24500</v>
          </cell>
          <cell r="Q327">
            <v>24500</v>
          </cell>
          <cell r="S327" t="str">
            <v>내선</v>
          </cell>
          <cell r="T327">
            <v>0.29499999999999998</v>
          </cell>
        </row>
        <row r="328">
          <cell r="A328">
            <v>326</v>
          </cell>
          <cell r="B328" t="str">
            <v>램      프</v>
          </cell>
          <cell r="C328" t="str">
            <v>FL 10W  26㎜×330㎜</v>
          </cell>
          <cell r="D328" t="str">
            <v>EA</v>
          </cell>
          <cell r="G328">
            <v>807</v>
          </cell>
          <cell r="H328">
            <v>580</v>
          </cell>
          <cell r="Q328">
            <v>580</v>
          </cell>
        </row>
        <row r="329">
          <cell r="A329">
            <v>327</v>
          </cell>
          <cell r="B329" t="str">
            <v>램      프</v>
          </cell>
          <cell r="C329" t="str">
            <v>FL 20W  28㎜×590㎜</v>
          </cell>
          <cell r="D329" t="str">
            <v>EA</v>
          </cell>
          <cell r="G329">
            <v>807</v>
          </cell>
          <cell r="H329">
            <v>650</v>
          </cell>
          <cell r="Q329">
            <v>650</v>
          </cell>
        </row>
        <row r="330">
          <cell r="A330">
            <v>328</v>
          </cell>
          <cell r="B330" t="str">
            <v>램      프</v>
          </cell>
          <cell r="C330" t="str">
            <v>FL 30W  26㎜×893㎜</v>
          </cell>
          <cell r="D330" t="str">
            <v>EA</v>
          </cell>
          <cell r="G330">
            <v>807</v>
          </cell>
          <cell r="H330">
            <v>1450</v>
          </cell>
          <cell r="Q330">
            <v>1450</v>
          </cell>
        </row>
        <row r="331">
          <cell r="A331">
            <v>329</v>
          </cell>
          <cell r="B331" t="str">
            <v>램      프</v>
          </cell>
          <cell r="C331" t="str">
            <v>FL 40W  28㎜×1198㎜</v>
          </cell>
          <cell r="D331" t="str">
            <v>EA</v>
          </cell>
          <cell r="G331">
            <v>807</v>
          </cell>
          <cell r="H331">
            <v>980</v>
          </cell>
          <cell r="Q331">
            <v>980</v>
          </cell>
        </row>
        <row r="332">
          <cell r="A332">
            <v>330</v>
          </cell>
          <cell r="B332" t="str">
            <v>램      프</v>
          </cell>
          <cell r="C332" t="str">
            <v>FCL22W28.5㎜×216㎜</v>
          </cell>
          <cell r="D332" t="str">
            <v>EA</v>
          </cell>
          <cell r="G332">
            <v>807</v>
          </cell>
          <cell r="H332">
            <v>1300</v>
          </cell>
          <cell r="Q332">
            <v>1300</v>
          </cell>
        </row>
        <row r="333">
          <cell r="A333">
            <v>331</v>
          </cell>
          <cell r="B333" t="str">
            <v>램      프</v>
          </cell>
          <cell r="C333" t="str">
            <v>FCL30W28.5㎜×236㎜</v>
          </cell>
          <cell r="D333" t="str">
            <v>EA</v>
          </cell>
          <cell r="G333">
            <v>807</v>
          </cell>
          <cell r="H333">
            <v>1300</v>
          </cell>
          <cell r="Q333">
            <v>1300</v>
          </cell>
        </row>
        <row r="334">
          <cell r="A334">
            <v>332</v>
          </cell>
          <cell r="B334" t="str">
            <v>램      프</v>
          </cell>
          <cell r="C334" t="str">
            <v>FCL32W28.5㎜×312㎜</v>
          </cell>
          <cell r="D334" t="str">
            <v>EA</v>
          </cell>
          <cell r="G334">
            <v>807</v>
          </cell>
          <cell r="H334">
            <v>1800</v>
          </cell>
          <cell r="Q334">
            <v>1800</v>
          </cell>
        </row>
        <row r="335">
          <cell r="A335">
            <v>333</v>
          </cell>
          <cell r="B335" t="str">
            <v>램      프</v>
          </cell>
          <cell r="C335" t="str">
            <v>FCL40W28.5㎜×386㎜</v>
          </cell>
          <cell r="D335" t="str">
            <v>EA</v>
          </cell>
          <cell r="G335">
            <v>807</v>
          </cell>
          <cell r="H335">
            <v>2700</v>
          </cell>
          <cell r="Q335">
            <v>2700</v>
          </cell>
        </row>
        <row r="336">
          <cell r="A336">
            <v>334</v>
          </cell>
          <cell r="Q336" t="str">
            <v/>
          </cell>
        </row>
        <row r="337">
          <cell r="A337">
            <v>335</v>
          </cell>
          <cell r="Q337" t="str">
            <v/>
          </cell>
        </row>
        <row r="338">
          <cell r="A338">
            <v>336</v>
          </cell>
          <cell r="Q338" t="str">
            <v/>
          </cell>
        </row>
        <row r="339">
          <cell r="A339">
            <v>337</v>
          </cell>
          <cell r="B339" t="str">
            <v>램      프</v>
          </cell>
          <cell r="C339" t="str">
            <v>220V  IL 60W</v>
          </cell>
          <cell r="D339" t="str">
            <v>EA</v>
          </cell>
          <cell r="G339">
            <v>808</v>
          </cell>
          <cell r="H339">
            <v>220</v>
          </cell>
          <cell r="Q339">
            <v>220</v>
          </cell>
        </row>
        <row r="340">
          <cell r="A340">
            <v>338</v>
          </cell>
          <cell r="B340" t="str">
            <v>램      프</v>
          </cell>
          <cell r="C340" t="str">
            <v>220V  IL 100W</v>
          </cell>
          <cell r="D340" t="str">
            <v>EA</v>
          </cell>
          <cell r="G340">
            <v>808</v>
          </cell>
          <cell r="H340">
            <v>230</v>
          </cell>
          <cell r="Q340">
            <v>230</v>
          </cell>
        </row>
        <row r="341">
          <cell r="A341">
            <v>339</v>
          </cell>
          <cell r="B341" t="str">
            <v>램      프</v>
          </cell>
          <cell r="C341" t="str">
            <v>220V  IL 200W</v>
          </cell>
          <cell r="D341" t="str">
            <v>EA</v>
          </cell>
          <cell r="G341">
            <v>808</v>
          </cell>
          <cell r="H341">
            <v>380</v>
          </cell>
          <cell r="Q341">
            <v>380</v>
          </cell>
        </row>
        <row r="342">
          <cell r="A342">
            <v>340</v>
          </cell>
          <cell r="Q342" t="str">
            <v/>
          </cell>
        </row>
        <row r="343">
          <cell r="A343">
            <v>341</v>
          </cell>
          <cell r="Q343" t="str">
            <v/>
          </cell>
        </row>
        <row r="344">
          <cell r="A344">
            <v>342</v>
          </cell>
          <cell r="B344" t="str">
            <v>등 기 구</v>
          </cell>
          <cell r="C344" t="str">
            <v>MH 250W천정형</v>
          </cell>
          <cell r="D344" t="str">
            <v>EA</v>
          </cell>
          <cell r="G344">
            <v>810</v>
          </cell>
          <cell r="H344">
            <v>44000</v>
          </cell>
          <cell r="Q344">
            <v>44000</v>
          </cell>
          <cell r="S344" t="str">
            <v>내선</v>
          </cell>
          <cell r="T344">
            <v>0.495</v>
          </cell>
        </row>
        <row r="345">
          <cell r="A345">
            <v>343</v>
          </cell>
          <cell r="B345" t="str">
            <v>등 기 구</v>
          </cell>
          <cell r="C345" t="str">
            <v>MH 175W천정형</v>
          </cell>
          <cell r="D345" t="str">
            <v>EA</v>
          </cell>
          <cell r="G345">
            <v>810</v>
          </cell>
          <cell r="H345">
            <v>44000</v>
          </cell>
          <cell r="Q345">
            <v>44000</v>
          </cell>
          <cell r="S345" t="str">
            <v>내선</v>
          </cell>
          <cell r="T345">
            <v>0.44</v>
          </cell>
        </row>
        <row r="346">
          <cell r="A346">
            <v>344</v>
          </cell>
          <cell r="B346" t="str">
            <v>등 기 구</v>
          </cell>
          <cell r="C346" t="str">
            <v>MH 175W벽부형</v>
          </cell>
          <cell r="D346" t="str">
            <v>EA</v>
          </cell>
          <cell r="G346">
            <v>810</v>
          </cell>
          <cell r="H346">
            <v>45000</v>
          </cell>
          <cell r="Q346">
            <v>45000</v>
          </cell>
          <cell r="S346" t="str">
            <v>내선</v>
          </cell>
          <cell r="T346">
            <v>0.44</v>
          </cell>
        </row>
        <row r="347">
          <cell r="A347">
            <v>345</v>
          </cell>
          <cell r="Q347" t="str">
            <v/>
          </cell>
        </row>
        <row r="348">
          <cell r="A348">
            <v>346</v>
          </cell>
          <cell r="Q348" t="str">
            <v/>
          </cell>
        </row>
        <row r="349">
          <cell r="A349">
            <v>347</v>
          </cell>
          <cell r="Q349" t="str">
            <v/>
          </cell>
        </row>
        <row r="350">
          <cell r="A350">
            <v>348</v>
          </cell>
          <cell r="Q350" t="str">
            <v/>
          </cell>
        </row>
        <row r="351">
          <cell r="A351">
            <v>349</v>
          </cell>
          <cell r="B351" t="str">
            <v>메탈할라이드 램프</v>
          </cell>
          <cell r="C351" t="str">
            <v>MH 175W</v>
          </cell>
          <cell r="D351" t="str">
            <v>EA</v>
          </cell>
          <cell r="G351">
            <v>813</v>
          </cell>
          <cell r="H351">
            <v>15000</v>
          </cell>
          <cell r="Q351">
            <v>15000</v>
          </cell>
        </row>
        <row r="352">
          <cell r="A352">
            <v>350</v>
          </cell>
          <cell r="B352" t="str">
            <v>메탈할라이드 램프</v>
          </cell>
          <cell r="C352" t="str">
            <v>MH 250W</v>
          </cell>
          <cell r="D352" t="str">
            <v>EA</v>
          </cell>
          <cell r="G352">
            <v>813</v>
          </cell>
          <cell r="H352">
            <v>16000</v>
          </cell>
          <cell r="Q352">
            <v>16000</v>
          </cell>
        </row>
        <row r="353">
          <cell r="A353">
            <v>351</v>
          </cell>
          <cell r="Q353" t="str">
            <v/>
          </cell>
        </row>
        <row r="354">
          <cell r="A354">
            <v>352</v>
          </cell>
          <cell r="Q354" t="str">
            <v/>
          </cell>
        </row>
        <row r="355">
          <cell r="A355">
            <v>353</v>
          </cell>
          <cell r="Q355" t="str">
            <v/>
          </cell>
        </row>
        <row r="356">
          <cell r="A356">
            <v>354</v>
          </cell>
          <cell r="B356" t="str">
            <v>메탈할라이드 안정기</v>
          </cell>
          <cell r="C356" t="str">
            <v>220V/175W</v>
          </cell>
          <cell r="D356" t="str">
            <v>EA</v>
          </cell>
          <cell r="G356">
            <v>813</v>
          </cell>
          <cell r="H356">
            <v>22000</v>
          </cell>
          <cell r="Q356">
            <v>22000</v>
          </cell>
        </row>
        <row r="357">
          <cell r="A357">
            <v>355</v>
          </cell>
          <cell r="B357" t="str">
            <v>메탈할라이드 안정기</v>
          </cell>
          <cell r="C357" t="str">
            <v>220V/250W</v>
          </cell>
          <cell r="D357" t="str">
            <v>EA</v>
          </cell>
          <cell r="G357">
            <v>813</v>
          </cell>
          <cell r="H357">
            <v>25000</v>
          </cell>
          <cell r="Q357">
            <v>25000</v>
          </cell>
        </row>
        <row r="358">
          <cell r="A358">
            <v>356</v>
          </cell>
          <cell r="Q358" t="str">
            <v/>
          </cell>
        </row>
        <row r="359">
          <cell r="A359">
            <v>357</v>
          </cell>
          <cell r="Q359" t="str">
            <v/>
          </cell>
        </row>
        <row r="360">
          <cell r="A360">
            <v>358</v>
          </cell>
          <cell r="B360" t="str">
            <v>판넬</v>
          </cell>
          <cell r="D360" t="str">
            <v>면</v>
          </cell>
          <cell r="Q360">
            <v>0</v>
          </cell>
          <cell r="S360" t="str">
            <v>프전</v>
          </cell>
          <cell r="T360">
            <v>5.8</v>
          </cell>
          <cell r="U360" t="str">
            <v>보인</v>
          </cell>
          <cell r="V360">
            <v>1.9</v>
          </cell>
        </row>
        <row r="361">
          <cell r="A361">
            <v>359</v>
          </cell>
          <cell r="Q361" t="str">
            <v/>
          </cell>
        </row>
        <row r="362">
          <cell r="A362">
            <v>360</v>
          </cell>
          <cell r="B362" t="str">
            <v>전극식레벨</v>
          </cell>
          <cell r="C362" t="str">
            <v>3선 3극</v>
          </cell>
          <cell r="D362" t="str">
            <v>set</v>
          </cell>
          <cell r="G362">
            <v>794</v>
          </cell>
          <cell r="H362">
            <v>40000</v>
          </cell>
          <cell r="Q362">
            <v>40000</v>
          </cell>
          <cell r="S362" t="str">
            <v>내선</v>
          </cell>
          <cell r="T362">
            <v>0.8</v>
          </cell>
          <cell r="Y362" t="str">
            <v>공율은 전극봉지지기</v>
          </cell>
        </row>
        <row r="363">
          <cell r="A363">
            <v>361</v>
          </cell>
          <cell r="B363" t="str">
            <v>전극식레벨</v>
          </cell>
          <cell r="C363" t="str">
            <v>4선 4극</v>
          </cell>
          <cell r="D363" t="str">
            <v>set</v>
          </cell>
          <cell r="G363">
            <v>794</v>
          </cell>
          <cell r="H363">
            <v>85000</v>
          </cell>
          <cell r="Q363">
            <v>85000</v>
          </cell>
          <cell r="S363" t="str">
            <v>내선</v>
          </cell>
          <cell r="T363">
            <v>0.85</v>
          </cell>
          <cell r="Y363" t="str">
            <v>공율은 전극봉지지기</v>
          </cell>
        </row>
        <row r="364">
          <cell r="A364">
            <v>362</v>
          </cell>
          <cell r="B364" t="str">
            <v>전극식레벨</v>
          </cell>
          <cell r="C364" t="str">
            <v>5선 5극</v>
          </cell>
          <cell r="D364" t="str">
            <v>set</v>
          </cell>
          <cell r="G364">
            <v>794</v>
          </cell>
          <cell r="H364">
            <v>100000</v>
          </cell>
          <cell r="Q364">
            <v>100000</v>
          </cell>
          <cell r="S364" t="str">
            <v>내선</v>
          </cell>
          <cell r="T364">
            <v>1.1000000000000001</v>
          </cell>
          <cell r="Y364" t="str">
            <v>공율은 전극봉지지기</v>
          </cell>
        </row>
        <row r="365">
          <cell r="A365">
            <v>363</v>
          </cell>
          <cell r="Q365" t="str">
            <v/>
          </cell>
        </row>
        <row r="366">
          <cell r="A366">
            <v>364</v>
          </cell>
          <cell r="Q366" t="str">
            <v/>
          </cell>
        </row>
        <row r="367">
          <cell r="A367">
            <v>365</v>
          </cell>
          <cell r="B367" t="str">
            <v>AMP</v>
          </cell>
          <cell r="D367" t="str">
            <v>면</v>
          </cell>
          <cell r="Q367">
            <v>0</v>
          </cell>
          <cell r="S367" t="str">
            <v>통내</v>
          </cell>
          <cell r="T367">
            <v>9</v>
          </cell>
        </row>
        <row r="368">
          <cell r="A368">
            <v>366</v>
          </cell>
          <cell r="B368" t="str">
            <v>스피커</v>
          </cell>
          <cell r="C368" t="str">
            <v>3W  천정형</v>
          </cell>
          <cell r="D368" t="str">
            <v>EA</v>
          </cell>
          <cell r="G368">
            <v>838</v>
          </cell>
          <cell r="H368">
            <v>12000</v>
          </cell>
          <cell r="Q368">
            <v>12000</v>
          </cell>
          <cell r="S368" t="str">
            <v>통내</v>
          </cell>
          <cell r="T368">
            <v>0.45</v>
          </cell>
        </row>
        <row r="369">
          <cell r="A369">
            <v>367</v>
          </cell>
          <cell r="B369" t="str">
            <v>스피커</v>
          </cell>
          <cell r="C369" t="str">
            <v>3W 벽부형</v>
          </cell>
          <cell r="D369" t="str">
            <v>EA</v>
          </cell>
          <cell r="G369">
            <v>838</v>
          </cell>
          <cell r="H369">
            <v>12000</v>
          </cell>
          <cell r="Q369">
            <v>12000</v>
          </cell>
          <cell r="S369" t="str">
            <v>통내</v>
          </cell>
          <cell r="T369">
            <v>0.45</v>
          </cell>
        </row>
        <row r="370">
          <cell r="A370">
            <v>368</v>
          </cell>
          <cell r="B370" t="str">
            <v>스피커</v>
          </cell>
          <cell r="C370" t="str">
            <v>20W옥외칼럼형</v>
          </cell>
          <cell r="D370" t="str">
            <v>EA</v>
          </cell>
          <cell r="G370">
            <v>838</v>
          </cell>
          <cell r="H370">
            <v>40000</v>
          </cell>
          <cell r="Q370">
            <v>40000</v>
          </cell>
          <cell r="S370" t="str">
            <v>통내</v>
          </cell>
          <cell r="T370">
            <v>1</v>
          </cell>
        </row>
        <row r="371">
          <cell r="A371">
            <v>369</v>
          </cell>
          <cell r="B371" t="str">
            <v>스피커</v>
          </cell>
          <cell r="C371" t="str">
            <v xml:space="preserve">HORN형 10W  </v>
          </cell>
          <cell r="D371" t="str">
            <v>EA</v>
          </cell>
          <cell r="G371">
            <v>835</v>
          </cell>
          <cell r="H371">
            <v>35200</v>
          </cell>
          <cell r="Q371">
            <v>35200</v>
          </cell>
          <cell r="S371" t="str">
            <v>통내</v>
          </cell>
          <cell r="T371">
            <v>0.6</v>
          </cell>
        </row>
        <row r="372">
          <cell r="A372">
            <v>370</v>
          </cell>
          <cell r="B372" t="str">
            <v>스피커</v>
          </cell>
          <cell r="C372" t="str">
            <v xml:space="preserve">HORN형 30W  </v>
          </cell>
          <cell r="D372" t="str">
            <v>EA</v>
          </cell>
          <cell r="G372">
            <v>835</v>
          </cell>
          <cell r="H372">
            <v>46200</v>
          </cell>
          <cell r="Q372">
            <v>46200</v>
          </cell>
          <cell r="S372" t="str">
            <v>통내</v>
          </cell>
          <cell r="T372">
            <v>1</v>
          </cell>
        </row>
        <row r="373">
          <cell r="A373">
            <v>371</v>
          </cell>
          <cell r="Q373" t="str">
            <v/>
          </cell>
        </row>
        <row r="374">
          <cell r="A374">
            <v>372</v>
          </cell>
          <cell r="Q374" t="str">
            <v/>
          </cell>
        </row>
        <row r="375">
          <cell r="A375">
            <v>373</v>
          </cell>
          <cell r="B375" t="str">
            <v>인터폰</v>
          </cell>
          <cell r="C375" t="str">
            <v>전자연립식20회로</v>
          </cell>
          <cell r="D375" t="str">
            <v>EA</v>
          </cell>
          <cell r="G375">
            <v>861</v>
          </cell>
          <cell r="H375">
            <v>36000</v>
          </cell>
          <cell r="Q375">
            <v>36000</v>
          </cell>
          <cell r="S375" t="str">
            <v>통내</v>
          </cell>
          <cell r="T375">
            <v>1</v>
          </cell>
          <cell r="U375" t="str">
            <v>통설</v>
          </cell>
          <cell r="V375">
            <v>2</v>
          </cell>
        </row>
        <row r="376">
          <cell r="A376">
            <v>374</v>
          </cell>
          <cell r="Q376" t="str">
            <v/>
          </cell>
        </row>
        <row r="377">
          <cell r="A377">
            <v>375</v>
          </cell>
          <cell r="Q377" t="str">
            <v/>
          </cell>
        </row>
        <row r="378">
          <cell r="A378">
            <v>376</v>
          </cell>
          <cell r="B378" t="str">
            <v>차동식 스포트감지기</v>
          </cell>
          <cell r="C378" t="str">
            <v>2종</v>
          </cell>
          <cell r="D378" t="str">
            <v>EA</v>
          </cell>
          <cell r="G378">
            <v>650</v>
          </cell>
          <cell r="H378">
            <v>5000</v>
          </cell>
          <cell r="Q378">
            <v>5000</v>
          </cell>
          <cell r="S378" t="str">
            <v>내선</v>
          </cell>
          <cell r="T378">
            <v>0.14300000000000002</v>
          </cell>
        </row>
        <row r="379">
          <cell r="A379">
            <v>377</v>
          </cell>
          <cell r="B379" t="str">
            <v>광전식 연감지기</v>
          </cell>
          <cell r="C379" t="str">
            <v>비축적형</v>
          </cell>
          <cell r="D379" t="str">
            <v>EA</v>
          </cell>
          <cell r="G379">
            <v>650</v>
          </cell>
          <cell r="H379">
            <v>20000</v>
          </cell>
          <cell r="Q379">
            <v>20000</v>
          </cell>
          <cell r="S379" t="str">
            <v>내선</v>
          </cell>
          <cell r="T379">
            <v>0.14300000000000002</v>
          </cell>
        </row>
        <row r="380">
          <cell r="A380">
            <v>378</v>
          </cell>
          <cell r="B380" t="str">
            <v>정온식감지기</v>
          </cell>
          <cell r="C380" t="str">
            <v>1종</v>
          </cell>
          <cell r="D380" t="str">
            <v>EA</v>
          </cell>
          <cell r="G380">
            <v>650</v>
          </cell>
          <cell r="H380">
            <v>5000</v>
          </cell>
          <cell r="Q380">
            <v>5000</v>
          </cell>
          <cell r="S380" t="str">
            <v>내선</v>
          </cell>
          <cell r="T380">
            <v>0.14300000000000002</v>
          </cell>
        </row>
        <row r="381">
          <cell r="A381">
            <v>379</v>
          </cell>
          <cell r="B381" t="str">
            <v>유도등</v>
          </cell>
          <cell r="C381" t="str">
            <v>통로유도등</v>
          </cell>
          <cell r="D381" t="str">
            <v>EA</v>
          </cell>
          <cell r="G381">
            <v>650</v>
          </cell>
          <cell r="H381">
            <v>27000</v>
          </cell>
          <cell r="Q381">
            <v>27000</v>
          </cell>
          <cell r="S381" t="str">
            <v>내선</v>
          </cell>
          <cell r="T381">
            <v>0.79500000000000004</v>
          </cell>
        </row>
        <row r="382">
          <cell r="A382">
            <v>380</v>
          </cell>
          <cell r="B382" t="str">
            <v>유도등</v>
          </cell>
          <cell r="C382" t="str">
            <v>피난구유도등</v>
          </cell>
          <cell r="D382" t="str">
            <v>EA</v>
          </cell>
          <cell r="G382">
            <v>650</v>
          </cell>
          <cell r="H382">
            <v>25000</v>
          </cell>
          <cell r="Q382">
            <v>25000</v>
          </cell>
          <cell r="S382" t="str">
            <v>내선</v>
          </cell>
          <cell r="T382">
            <v>0.13500000000000001</v>
          </cell>
        </row>
        <row r="383">
          <cell r="A383">
            <v>381</v>
          </cell>
          <cell r="B383" t="str">
            <v>수동발신기</v>
          </cell>
          <cell r="D383" t="str">
            <v>EA</v>
          </cell>
          <cell r="G383">
            <v>650</v>
          </cell>
          <cell r="H383">
            <v>3500</v>
          </cell>
          <cell r="Q383">
            <v>3500</v>
          </cell>
          <cell r="S383" t="str">
            <v>내선</v>
          </cell>
          <cell r="T383">
            <v>0.3</v>
          </cell>
        </row>
        <row r="384">
          <cell r="A384">
            <v>382</v>
          </cell>
          <cell r="B384" t="str">
            <v>경종</v>
          </cell>
          <cell r="D384" t="str">
            <v>EA</v>
          </cell>
          <cell r="G384">
            <v>650</v>
          </cell>
          <cell r="H384">
            <v>5500</v>
          </cell>
          <cell r="Q384">
            <v>5500</v>
          </cell>
          <cell r="S384" t="str">
            <v>내선</v>
          </cell>
          <cell r="T384">
            <v>0.15</v>
          </cell>
        </row>
        <row r="385">
          <cell r="A385">
            <v>383</v>
          </cell>
          <cell r="B385" t="str">
            <v>표시등</v>
          </cell>
          <cell r="D385" t="str">
            <v>EA</v>
          </cell>
          <cell r="G385">
            <v>650</v>
          </cell>
          <cell r="H385">
            <v>1200</v>
          </cell>
          <cell r="Q385">
            <v>1200</v>
          </cell>
          <cell r="S385" t="str">
            <v>내선</v>
          </cell>
          <cell r="T385">
            <v>0.2</v>
          </cell>
        </row>
        <row r="386">
          <cell r="A386">
            <v>384</v>
          </cell>
          <cell r="B386" t="str">
            <v>속보세트 함</v>
          </cell>
          <cell r="D386" t="str">
            <v>EA</v>
          </cell>
          <cell r="K386" t="str">
            <v>동방전자</v>
          </cell>
          <cell r="L386">
            <v>6000</v>
          </cell>
          <cell r="Q386">
            <v>6000</v>
          </cell>
          <cell r="S386" t="str">
            <v>내선</v>
          </cell>
          <cell r="T386">
            <v>0.66</v>
          </cell>
        </row>
        <row r="387">
          <cell r="A387">
            <v>385</v>
          </cell>
          <cell r="Q387" t="str">
            <v/>
          </cell>
        </row>
        <row r="388">
          <cell r="A388">
            <v>386</v>
          </cell>
          <cell r="Q388" t="str">
            <v/>
          </cell>
        </row>
        <row r="389">
          <cell r="A389">
            <v>387</v>
          </cell>
          <cell r="B389" t="str">
            <v>수신기</v>
          </cell>
          <cell r="C389" t="str">
            <v>P형1급   10회로용</v>
          </cell>
          <cell r="D389" t="str">
            <v>set</v>
          </cell>
          <cell r="K389" t="str">
            <v>대우소방</v>
          </cell>
          <cell r="L389">
            <v>280000</v>
          </cell>
          <cell r="M389" t="str">
            <v>대일소방</v>
          </cell>
          <cell r="N389">
            <v>315000</v>
          </cell>
          <cell r="O389" t="str">
            <v>국민소방설비</v>
          </cell>
          <cell r="P389">
            <v>318000</v>
          </cell>
          <cell r="Q389">
            <v>280000</v>
          </cell>
          <cell r="S389" t="str">
            <v>내선</v>
          </cell>
          <cell r="T389">
            <v>9</v>
          </cell>
        </row>
        <row r="390">
          <cell r="A390">
            <v>388</v>
          </cell>
          <cell r="B390" t="str">
            <v>부표시기</v>
          </cell>
          <cell r="C390" t="str">
            <v xml:space="preserve"> 10회로용</v>
          </cell>
          <cell r="D390" t="str">
            <v>대</v>
          </cell>
          <cell r="G390">
            <v>650</v>
          </cell>
          <cell r="H390">
            <v>255000</v>
          </cell>
          <cell r="Q390">
            <v>255000</v>
          </cell>
          <cell r="S390" t="str">
            <v>내선</v>
          </cell>
          <cell r="T390">
            <v>4</v>
          </cell>
        </row>
        <row r="391">
          <cell r="A391">
            <v>389</v>
          </cell>
          <cell r="B391" t="str">
            <v>스프링쿨러수동조작함</v>
          </cell>
          <cell r="D391" t="str">
            <v>EA</v>
          </cell>
          <cell r="G391">
            <v>650</v>
          </cell>
          <cell r="H391">
            <v>30000</v>
          </cell>
          <cell r="Q391">
            <v>30000</v>
          </cell>
          <cell r="S391" t="str">
            <v>내선</v>
          </cell>
          <cell r="T391">
            <v>0.66</v>
          </cell>
        </row>
        <row r="392">
          <cell r="A392">
            <v>390</v>
          </cell>
          <cell r="B392" t="str">
            <v>전자 싸이렌</v>
          </cell>
          <cell r="D392" t="str">
            <v>EA</v>
          </cell>
          <cell r="G392">
            <v>650</v>
          </cell>
          <cell r="H392">
            <v>30000</v>
          </cell>
          <cell r="Q392">
            <v>30000</v>
          </cell>
          <cell r="S392" t="str">
            <v>통내</v>
          </cell>
          <cell r="T392">
            <v>1.6</v>
          </cell>
        </row>
        <row r="393">
          <cell r="A393">
            <v>391</v>
          </cell>
          <cell r="Q393" t="str">
            <v/>
          </cell>
        </row>
        <row r="394">
          <cell r="A394">
            <v>392</v>
          </cell>
          <cell r="Q394" t="str">
            <v/>
          </cell>
        </row>
        <row r="395">
          <cell r="A395">
            <v>393</v>
          </cell>
          <cell r="Q395" t="str">
            <v/>
          </cell>
        </row>
        <row r="396">
          <cell r="A396">
            <v>394</v>
          </cell>
          <cell r="B396" t="str">
            <v>가로등점멸기</v>
          </cell>
          <cell r="C396" t="str">
            <v>상시/격등</v>
          </cell>
          <cell r="D396" t="str">
            <v>대</v>
          </cell>
          <cell r="G396">
            <v>821</v>
          </cell>
          <cell r="H396">
            <v>3280000</v>
          </cell>
          <cell r="Q396">
            <v>3280000</v>
          </cell>
          <cell r="S396" t="str">
            <v>프전</v>
          </cell>
          <cell r="T396">
            <v>5.8</v>
          </cell>
          <cell r="U396" t="str">
            <v>보인</v>
          </cell>
          <cell r="V396">
            <v>1.9</v>
          </cell>
        </row>
        <row r="397">
          <cell r="A397">
            <v>395</v>
          </cell>
          <cell r="B397" t="str">
            <v>차광막</v>
          </cell>
          <cell r="D397" t="str">
            <v>대</v>
          </cell>
          <cell r="G397">
            <v>821</v>
          </cell>
          <cell r="H397">
            <v>150000</v>
          </cell>
          <cell r="Q397">
            <v>150000</v>
          </cell>
        </row>
        <row r="398">
          <cell r="A398">
            <v>396</v>
          </cell>
          <cell r="Q398" t="str">
            <v/>
          </cell>
        </row>
        <row r="399">
          <cell r="A399">
            <v>397</v>
          </cell>
          <cell r="B399" t="str">
            <v>가로등주</v>
          </cell>
          <cell r="C399" t="str">
            <v>8각테퍼7m폴1등용</v>
          </cell>
          <cell r="D399" t="str">
            <v>본</v>
          </cell>
          <cell r="G399">
            <v>825</v>
          </cell>
          <cell r="H399">
            <v>143000</v>
          </cell>
          <cell r="Q399">
            <v>143000</v>
          </cell>
          <cell r="S399" t="str">
            <v>내선</v>
          </cell>
          <cell r="T399">
            <v>2.52</v>
          </cell>
        </row>
        <row r="400">
          <cell r="A400">
            <v>398</v>
          </cell>
          <cell r="B400" t="str">
            <v>가로등주</v>
          </cell>
          <cell r="C400" t="str">
            <v>8각테퍼7m폴2등용</v>
          </cell>
          <cell r="D400" t="str">
            <v>본</v>
          </cell>
          <cell r="Q400">
            <v>0</v>
          </cell>
          <cell r="S400" t="str">
            <v>내선</v>
          </cell>
          <cell r="T400">
            <v>2.9</v>
          </cell>
        </row>
        <row r="401">
          <cell r="A401">
            <v>399</v>
          </cell>
          <cell r="B401" t="str">
            <v>가로등주</v>
          </cell>
          <cell r="C401" t="str">
            <v>8각테퍼8m폴1등용</v>
          </cell>
          <cell r="D401" t="str">
            <v>본</v>
          </cell>
          <cell r="G401">
            <v>825</v>
          </cell>
          <cell r="H401">
            <v>152000</v>
          </cell>
          <cell r="Q401">
            <v>152000</v>
          </cell>
          <cell r="S401" t="str">
            <v>내선</v>
          </cell>
          <cell r="T401">
            <v>2.76</v>
          </cell>
        </row>
        <row r="402">
          <cell r="A402">
            <v>400</v>
          </cell>
          <cell r="B402" t="str">
            <v>가로등주</v>
          </cell>
          <cell r="C402" t="str">
            <v>8각테퍼8m폴2등용</v>
          </cell>
          <cell r="D402" t="str">
            <v>본</v>
          </cell>
          <cell r="Q402">
            <v>0</v>
          </cell>
          <cell r="S402" t="str">
            <v>내선</v>
          </cell>
          <cell r="T402">
            <v>3.08</v>
          </cell>
        </row>
        <row r="403">
          <cell r="A403">
            <v>401</v>
          </cell>
          <cell r="B403" t="str">
            <v>가로등주</v>
          </cell>
          <cell r="C403" t="str">
            <v>8각테퍼8.5m폴1등용</v>
          </cell>
          <cell r="D403" t="str">
            <v>본</v>
          </cell>
          <cell r="G403">
            <v>825</v>
          </cell>
          <cell r="H403">
            <v>157000</v>
          </cell>
          <cell r="K403" t="str">
            <v>조일조명(10/28)</v>
          </cell>
          <cell r="L403">
            <v>195000</v>
          </cell>
          <cell r="Q403">
            <v>157000</v>
          </cell>
          <cell r="S403" t="str">
            <v>내선</v>
          </cell>
          <cell r="T403">
            <v>3.13</v>
          </cell>
        </row>
        <row r="404">
          <cell r="A404">
            <v>402</v>
          </cell>
          <cell r="B404" t="str">
            <v>가로등주</v>
          </cell>
          <cell r="C404" t="str">
            <v>8각테퍼8.5m폴2등용</v>
          </cell>
          <cell r="D404" t="str">
            <v>본</v>
          </cell>
          <cell r="Q404">
            <v>0</v>
          </cell>
          <cell r="S404" t="str">
            <v>내선</v>
          </cell>
          <cell r="T404">
            <v>3.37</v>
          </cell>
        </row>
        <row r="405">
          <cell r="A405">
            <v>403</v>
          </cell>
          <cell r="B405" t="str">
            <v>가로등주</v>
          </cell>
          <cell r="C405" t="str">
            <v>8각테퍼9m폴1등용</v>
          </cell>
          <cell r="D405" t="str">
            <v>본</v>
          </cell>
          <cell r="G405">
            <v>825</v>
          </cell>
          <cell r="H405">
            <v>200000</v>
          </cell>
          <cell r="Q405">
            <v>200000</v>
          </cell>
          <cell r="S405" t="str">
            <v>내선</v>
          </cell>
          <cell r="T405">
            <v>3.13</v>
          </cell>
        </row>
        <row r="406">
          <cell r="A406">
            <v>404</v>
          </cell>
          <cell r="B406" t="str">
            <v>가로등주</v>
          </cell>
          <cell r="C406" t="str">
            <v>8각테퍼9m폴2등용</v>
          </cell>
          <cell r="D406" t="str">
            <v>본</v>
          </cell>
          <cell r="Q406">
            <v>0</v>
          </cell>
          <cell r="S406" t="str">
            <v>내선</v>
          </cell>
          <cell r="T406">
            <v>3.37</v>
          </cell>
        </row>
        <row r="407">
          <cell r="A407">
            <v>405</v>
          </cell>
          <cell r="B407" t="str">
            <v>가로등주</v>
          </cell>
          <cell r="C407" t="str">
            <v>8각테퍼10m폴1등용</v>
          </cell>
          <cell r="D407" t="str">
            <v>본</v>
          </cell>
          <cell r="G407">
            <v>825</v>
          </cell>
          <cell r="H407">
            <v>211000</v>
          </cell>
          <cell r="Q407">
            <v>211000</v>
          </cell>
          <cell r="S407" t="str">
            <v>내선</v>
          </cell>
          <cell r="T407">
            <v>3.49</v>
          </cell>
        </row>
        <row r="408">
          <cell r="A408">
            <v>406</v>
          </cell>
          <cell r="B408" t="str">
            <v>가로등주</v>
          </cell>
          <cell r="C408" t="str">
            <v>8각테퍼10m폴2등용</v>
          </cell>
          <cell r="D408" t="str">
            <v>본</v>
          </cell>
          <cell r="Q408">
            <v>0</v>
          </cell>
          <cell r="S408" t="str">
            <v>내선</v>
          </cell>
          <cell r="T408">
            <v>3.7</v>
          </cell>
        </row>
        <row r="409">
          <cell r="A409">
            <v>407</v>
          </cell>
          <cell r="B409" t="str">
            <v>가로등주</v>
          </cell>
          <cell r="C409" t="str">
            <v>8각테퍼11m폴1등용</v>
          </cell>
          <cell r="D409" t="str">
            <v>본</v>
          </cell>
          <cell r="G409">
            <v>825</v>
          </cell>
          <cell r="H409">
            <v>225000</v>
          </cell>
          <cell r="Q409">
            <v>225000</v>
          </cell>
          <cell r="S409" t="str">
            <v>내선</v>
          </cell>
          <cell r="T409">
            <v>4.1900000000000004</v>
          </cell>
        </row>
        <row r="410">
          <cell r="A410">
            <v>408</v>
          </cell>
          <cell r="B410" t="str">
            <v>가로등주</v>
          </cell>
          <cell r="C410" t="str">
            <v>8각테퍼11m폴2등용</v>
          </cell>
          <cell r="D410" t="str">
            <v>본</v>
          </cell>
          <cell r="Q410">
            <v>0</v>
          </cell>
          <cell r="S410" t="str">
            <v>내선</v>
          </cell>
          <cell r="T410">
            <v>4.4000000000000004</v>
          </cell>
        </row>
        <row r="411">
          <cell r="A411">
            <v>409</v>
          </cell>
          <cell r="B411" t="str">
            <v>가로등주</v>
          </cell>
          <cell r="C411" t="str">
            <v>주철 10m폴2등용</v>
          </cell>
          <cell r="D411" t="str">
            <v>본</v>
          </cell>
          <cell r="K411" t="str">
            <v>(주) 보명</v>
          </cell>
          <cell r="L411">
            <v>1284000</v>
          </cell>
          <cell r="Q411">
            <v>1284000</v>
          </cell>
          <cell r="S411" t="str">
            <v>내선</v>
          </cell>
          <cell r="T411">
            <v>3.7</v>
          </cell>
        </row>
        <row r="412">
          <cell r="A412">
            <v>410</v>
          </cell>
          <cell r="B412" t="str">
            <v>가로등 NH등기구</v>
          </cell>
          <cell r="C412" t="str">
            <v>세종로대형</v>
          </cell>
          <cell r="D412" t="str">
            <v>EA</v>
          </cell>
          <cell r="G412">
            <v>810</v>
          </cell>
          <cell r="H412">
            <v>63000</v>
          </cell>
          <cell r="Q412">
            <v>63000</v>
          </cell>
        </row>
        <row r="413">
          <cell r="A413">
            <v>411</v>
          </cell>
          <cell r="B413" t="str">
            <v>가로등 NH등기구</v>
          </cell>
          <cell r="C413" t="str">
            <v>세종로소형</v>
          </cell>
          <cell r="D413" t="str">
            <v>EA</v>
          </cell>
          <cell r="G413">
            <v>810</v>
          </cell>
          <cell r="H413">
            <v>54000</v>
          </cell>
          <cell r="Q413">
            <v>54000</v>
          </cell>
        </row>
        <row r="414">
          <cell r="A414">
            <v>412</v>
          </cell>
          <cell r="B414" t="str">
            <v>고압나트륨등기구</v>
          </cell>
          <cell r="C414" t="str">
            <v xml:space="preserve">NH250W  </v>
          </cell>
          <cell r="D414" t="str">
            <v>EA</v>
          </cell>
          <cell r="G414">
            <v>810</v>
          </cell>
          <cell r="H414">
            <v>63000</v>
          </cell>
          <cell r="Q414">
            <v>63000</v>
          </cell>
          <cell r="S414" t="str">
            <v>내선</v>
          </cell>
          <cell r="T414">
            <v>0.495</v>
          </cell>
        </row>
        <row r="415">
          <cell r="A415">
            <v>413</v>
          </cell>
          <cell r="B415" t="str">
            <v>고압나트륨등기구</v>
          </cell>
          <cell r="C415" t="str">
            <v>NH400W</v>
          </cell>
          <cell r="D415" t="str">
            <v>EA</v>
          </cell>
          <cell r="G415">
            <v>810</v>
          </cell>
          <cell r="H415">
            <v>63000</v>
          </cell>
          <cell r="Q415">
            <v>63000</v>
          </cell>
          <cell r="S415" t="str">
            <v>내선</v>
          </cell>
          <cell r="T415">
            <v>0.53</v>
          </cell>
        </row>
        <row r="416">
          <cell r="A416">
            <v>414</v>
          </cell>
          <cell r="B416" t="str">
            <v>터널등기구(AL판)</v>
          </cell>
          <cell r="C416" t="str">
            <v>NXT 35W</v>
          </cell>
          <cell r="D416" t="str">
            <v>EA</v>
          </cell>
          <cell r="G416">
            <v>810</v>
          </cell>
          <cell r="H416">
            <v>67500</v>
          </cell>
          <cell r="Q416">
            <v>67500</v>
          </cell>
          <cell r="S416" t="str">
            <v>내선</v>
          </cell>
          <cell r="T416">
            <v>0.38</v>
          </cell>
        </row>
        <row r="417">
          <cell r="A417">
            <v>415</v>
          </cell>
          <cell r="B417" t="str">
            <v>터널등기구(AL판)</v>
          </cell>
          <cell r="C417" t="str">
            <v>NXT 90W</v>
          </cell>
          <cell r="D417" t="str">
            <v>EA</v>
          </cell>
          <cell r="G417">
            <v>810</v>
          </cell>
          <cell r="H417">
            <v>88000</v>
          </cell>
          <cell r="Q417">
            <v>88000</v>
          </cell>
          <cell r="S417" t="str">
            <v>내선</v>
          </cell>
          <cell r="T417">
            <v>0.38</v>
          </cell>
        </row>
        <row r="418">
          <cell r="A418">
            <v>416</v>
          </cell>
          <cell r="B418" t="str">
            <v>터널등기구(AL판)</v>
          </cell>
          <cell r="C418" t="str">
            <v>NXT 135W</v>
          </cell>
          <cell r="D418" t="str">
            <v>EA</v>
          </cell>
          <cell r="G418">
            <v>810</v>
          </cell>
          <cell r="H418">
            <v>113000</v>
          </cell>
          <cell r="Q418">
            <v>113000</v>
          </cell>
          <cell r="S418" t="str">
            <v>내선</v>
          </cell>
          <cell r="T418">
            <v>0.44</v>
          </cell>
        </row>
        <row r="419">
          <cell r="A419">
            <v>417</v>
          </cell>
          <cell r="B419" t="str">
            <v>터널등기구(AL판)</v>
          </cell>
          <cell r="C419" t="str">
            <v>NXT 180W</v>
          </cell>
          <cell r="D419" t="str">
            <v>EA</v>
          </cell>
          <cell r="G419">
            <v>810</v>
          </cell>
          <cell r="H419">
            <v>135000</v>
          </cell>
          <cell r="Q419">
            <v>135000</v>
          </cell>
          <cell r="S419" t="str">
            <v>내선</v>
          </cell>
          <cell r="T419">
            <v>0.44</v>
          </cell>
        </row>
        <row r="420">
          <cell r="A420">
            <v>418</v>
          </cell>
          <cell r="B420" t="str">
            <v>내압방폭백열등</v>
          </cell>
          <cell r="C420" t="str">
            <v>IL 220V/200W</v>
          </cell>
          <cell r="D420" t="str">
            <v>EA</v>
          </cell>
          <cell r="G420">
            <v>818</v>
          </cell>
          <cell r="H420">
            <v>90450</v>
          </cell>
          <cell r="Q420">
            <v>90450</v>
          </cell>
          <cell r="S420" t="str">
            <v>내선</v>
          </cell>
          <cell r="T420">
            <v>0.38</v>
          </cell>
        </row>
        <row r="421">
          <cell r="A421">
            <v>419</v>
          </cell>
          <cell r="Q421" t="str">
            <v/>
          </cell>
        </row>
        <row r="422">
          <cell r="A422">
            <v>420</v>
          </cell>
          <cell r="Q422" t="str">
            <v/>
          </cell>
        </row>
        <row r="423">
          <cell r="A423">
            <v>421</v>
          </cell>
          <cell r="B423" t="str">
            <v>고압나트륨램프</v>
          </cell>
          <cell r="C423" t="str">
            <v>NH  150W</v>
          </cell>
          <cell r="D423" t="str">
            <v>EA</v>
          </cell>
          <cell r="G423">
            <v>814</v>
          </cell>
          <cell r="H423">
            <v>12000</v>
          </cell>
          <cell r="Q423">
            <v>12000</v>
          </cell>
        </row>
        <row r="424">
          <cell r="A424">
            <v>422</v>
          </cell>
          <cell r="B424" t="str">
            <v>고압나트륨램프</v>
          </cell>
          <cell r="C424" t="str">
            <v>NH  250W</v>
          </cell>
          <cell r="D424" t="str">
            <v>EA</v>
          </cell>
          <cell r="G424">
            <v>814</v>
          </cell>
          <cell r="H424">
            <v>12500</v>
          </cell>
          <cell r="Q424">
            <v>12500</v>
          </cell>
        </row>
        <row r="425">
          <cell r="A425">
            <v>423</v>
          </cell>
          <cell r="B425" t="str">
            <v>고압나트륨램프</v>
          </cell>
          <cell r="C425" t="str">
            <v>NH  400W</v>
          </cell>
          <cell r="D425" t="str">
            <v>EA</v>
          </cell>
          <cell r="G425">
            <v>814</v>
          </cell>
          <cell r="H425">
            <v>16000</v>
          </cell>
          <cell r="Q425">
            <v>16000</v>
          </cell>
        </row>
        <row r="426">
          <cell r="A426">
            <v>424</v>
          </cell>
          <cell r="Q426" t="str">
            <v/>
          </cell>
        </row>
        <row r="427">
          <cell r="A427">
            <v>425</v>
          </cell>
          <cell r="Q427" t="str">
            <v/>
          </cell>
        </row>
        <row r="428">
          <cell r="A428">
            <v>426</v>
          </cell>
          <cell r="B428" t="str">
            <v>고압나트륨안정기</v>
          </cell>
          <cell r="C428" t="str">
            <v>220V/150W</v>
          </cell>
          <cell r="D428" t="str">
            <v>EA</v>
          </cell>
          <cell r="G428">
            <v>814</v>
          </cell>
          <cell r="H428">
            <v>18000</v>
          </cell>
          <cell r="Q428">
            <v>18000</v>
          </cell>
        </row>
        <row r="429">
          <cell r="A429">
            <v>427</v>
          </cell>
          <cell r="B429" t="str">
            <v>고압나트륨안정기</v>
          </cell>
          <cell r="C429" t="str">
            <v>220V/250W</v>
          </cell>
          <cell r="D429" t="str">
            <v>EA</v>
          </cell>
          <cell r="G429">
            <v>814</v>
          </cell>
          <cell r="H429">
            <v>22000</v>
          </cell>
          <cell r="Q429">
            <v>22000</v>
          </cell>
        </row>
        <row r="430">
          <cell r="A430">
            <v>428</v>
          </cell>
          <cell r="B430" t="str">
            <v>고압나트륨안정기</v>
          </cell>
          <cell r="C430" t="str">
            <v>220V/400W</v>
          </cell>
          <cell r="D430" t="str">
            <v>EA</v>
          </cell>
          <cell r="G430">
            <v>814</v>
          </cell>
          <cell r="H430">
            <v>24000</v>
          </cell>
          <cell r="Q430">
            <v>24000</v>
          </cell>
        </row>
        <row r="431">
          <cell r="A431">
            <v>429</v>
          </cell>
          <cell r="Q431" t="str">
            <v/>
          </cell>
        </row>
        <row r="432">
          <cell r="A432">
            <v>430</v>
          </cell>
          <cell r="Q432" t="str">
            <v/>
          </cell>
        </row>
        <row r="433">
          <cell r="A433">
            <v>431</v>
          </cell>
          <cell r="B433" t="str">
            <v>저압나트륨램프</v>
          </cell>
          <cell r="C433" t="str">
            <v>NXT 36W</v>
          </cell>
          <cell r="D433" t="str">
            <v>EA</v>
          </cell>
          <cell r="G433">
            <v>814</v>
          </cell>
          <cell r="H433">
            <v>28000</v>
          </cell>
          <cell r="Q433">
            <v>28000</v>
          </cell>
        </row>
        <row r="434">
          <cell r="A434">
            <v>432</v>
          </cell>
          <cell r="B434" t="str">
            <v>저압나트륨램프</v>
          </cell>
          <cell r="C434" t="str">
            <v>NXT 66W</v>
          </cell>
          <cell r="D434" t="str">
            <v>EA</v>
          </cell>
          <cell r="G434">
            <v>814</v>
          </cell>
          <cell r="H434">
            <v>32000</v>
          </cell>
          <cell r="Q434">
            <v>32000</v>
          </cell>
        </row>
        <row r="435">
          <cell r="A435">
            <v>433</v>
          </cell>
          <cell r="B435" t="str">
            <v>저압나트륨램프</v>
          </cell>
          <cell r="C435" t="str">
            <v>NXT 91W</v>
          </cell>
          <cell r="D435" t="str">
            <v>EA</v>
          </cell>
          <cell r="G435">
            <v>814</v>
          </cell>
          <cell r="H435">
            <v>38000</v>
          </cell>
          <cell r="Q435">
            <v>38000</v>
          </cell>
        </row>
        <row r="436">
          <cell r="A436">
            <v>434</v>
          </cell>
          <cell r="B436" t="str">
            <v>저압나트륨램프</v>
          </cell>
          <cell r="C436" t="str">
            <v>NXT 131W</v>
          </cell>
          <cell r="D436" t="str">
            <v>EA</v>
          </cell>
          <cell r="G436">
            <v>814</v>
          </cell>
          <cell r="H436">
            <v>50000</v>
          </cell>
          <cell r="Q436">
            <v>50000</v>
          </cell>
        </row>
        <row r="437">
          <cell r="A437">
            <v>435</v>
          </cell>
          <cell r="Q437" t="str">
            <v/>
          </cell>
        </row>
        <row r="438">
          <cell r="A438">
            <v>436</v>
          </cell>
          <cell r="Q438" t="str">
            <v/>
          </cell>
        </row>
        <row r="439">
          <cell r="A439">
            <v>437</v>
          </cell>
          <cell r="B439" t="str">
            <v>저압나트륨안정기</v>
          </cell>
          <cell r="C439" t="str">
            <v>NXT 36W</v>
          </cell>
          <cell r="D439" t="str">
            <v>EA</v>
          </cell>
          <cell r="G439">
            <v>814</v>
          </cell>
          <cell r="H439">
            <v>29000</v>
          </cell>
          <cell r="Q439">
            <v>29000</v>
          </cell>
        </row>
        <row r="440">
          <cell r="A440">
            <v>438</v>
          </cell>
          <cell r="B440" t="str">
            <v>저압나트륨안정기</v>
          </cell>
          <cell r="C440" t="str">
            <v>NXT 66W</v>
          </cell>
          <cell r="D440" t="str">
            <v>EA</v>
          </cell>
          <cell r="G440">
            <v>814</v>
          </cell>
          <cell r="H440">
            <v>32000</v>
          </cell>
          <cell r="Q440">
            <v>32000</v>
          </cell>
        </row>
        <row r="441">
          <cell r="A441">
            <v>439</v>
          </cell>
          <cell r="B441" t="str">
            <v>저압나트륨안정기</v>
          </cell>
          <cell r="C441" t="str">
            <v>NXT 91W</v>
          </cell>
          <cell r="D441" t="str">
            <v>EA</v>
          </cell>
          <cell r="G441">
            <v>814</v>
          </cell>
          <cell r="H441">
            <v>35000</v>
          </cell>
          <cell r="Q441">
            <v>35000</v>
          </cell>
        </row>
        <row r="442">
          <cell r="A442">
            <v>440</v>
          </cell>
          <cell r="B442" t="str">
            <v>저압나트륨안정기</v>
          </cell>
          <cell r="C442" t="str">
            <v>NXT 131W</v>
          </cell>
          <cell r="D442" t="str">
            <v>EA</v>
          </cell>
          <cell r="G442">
            <v>814</v>
          </cell>
          <cell r="H442">
            <v>38000</v>
          </cell>
          <cell r="Q442">
            <v>38000</v>
          </cell>
        </row>
        <row r="443">
          <cell r="A443">
            <v>441</v>
          </cell>
          <cell r="Q443" t="str">
            <v/>
          </cell>
        </row>
        <row r="444">
          <cell r="A444">
            <v>442</v>
          </cell>
          <cell r="Q444" t="str">
            <v/>
          </cell>
        </row>
        <row r="445">
          <cell r="A445">
            <v>443</v>
          </cell>
          <cell r="Q445" t="str">
            <v/>
          </cell>
        </row>
        <row r="446">
          <cell r="A446">
            <v>444</v>
          </cell>
          <cell r="B446" t="str">
            <v>STRAIGHT TRAY(H.D.G)</v>
          </cell>
          <cell r="C446" t="str">
            <v>150W×100H</v>
          </cell>
          <cell r="D446" t="str">
            <v>m</v>
          </cell>
          <cell r="G446">
            <v>753</v>
          </cell>
          <cell r="H446">
            <v>8700</v>
          </cell>
          <cell r="Q446">
            <v>8700</v>
          </cell>
          <cell r="S446" t="str">
            <v>내선</v>
          </cell>
          <cell r="T446">
            <v>0.22500000000000001</v>
          </cell>
          <cell r="Y446" t="str">
            <v>4m이상: 20%증</v>
          </cell>
        </row>
        <row r="447">
          <cell r="A447">
            <v>445</v>
          </cell>
          <cell r="B447" t="str">
            <v>STRAIGHT TRAY(H.D.G)</v>
          </cell>
          <cell r="C447" t="str">
            <v>150W×150H</v>
          </cell>
          <cell r="D447" t="str">
            <v>m</v>
          </cell>
          <cell r="G447">
            <v>753</v>
          </cell>
          <cell r="H447">
            <v>11600</v>
          </cell>
          <cell r="Q447">
            <v>11600</v>
          </cell>
          <cell r="S447" t="str">
            <v>내선</v>
          </cell>
          <cell r="T447">
            <v>0.22500000000000001</v>
          </cell>
        </row>
        <row r="448">
          <cell r="A448">
            <v>446</v>
          </cell>
          <cell r="B448" t="str">
            <v>STRAIGHT TRAY(H.D.G)</v>
          </cell>
          <cell r="C448" t="str">
            <v>200W×100H</v>
          </cell>
          <cell r="D448" t="str">
            <v>m</v>
          </cell>
          <cell r="G448">
            <v>753</v>
          </cell>
          <cell r="H448">
            <v>9000</v>
          </cell>
          <cell r="Q448">
            <v>9000</v>
          </cell>
          <cell r="S448" t="str">
            <v>내선</v>
          </cell>
          <cell r="T448">
            <v>0.22500000000000001</v>
          </cell>
        </row>
        <row r="449">
          <cell r="A449">
            <v>447</v>
          </cell>
          <cell r="B449" t="str">
            <v>STRAIGHT TRAY(H.D.G)</v>
          </cell>
          <cell r="C449" t="str">
            <v>200W×150H</v>
          </cell>
          <cell r="D449" t="str">
            <v>m</v>
          </cell>
          <cell r="G449">
            <v>753</v>
          </cell>
          <cell r="H449">
            <v>11900</v>
          </cell>
          <cell r="Q449">
            <v>11900</v>
          </cell>
          <cell r="S449" t="str">
            <v>내선</v>
          </cell>
          <cell r="T449">
            <v>0.22500000000000001</v>
          </cell>
        </row>
        <row r="450">
          <cell r="A450">
            <v>448</v>
          </cell>
          <cell r="B450" t="str">
            <v>STRAIGHT TRAY(H.D.G)</v>
          </cell>
          <cell r="C450" t="str">
            <v>300W×100H</v>
          </cell>
          <cell r="D450" t="str">
            <v>m</v>
          </cell>
          <cell r="G450">
            <v>753</v>
          </cell>
          <cell r="H450">
            <v>9600</v>
          </cell>
          <cell r="Q450">
            <v>9600</v>
          </cell>
          <cell r="S450" t="str">
            <v>내선</v>
          </cell>
          <cell r="T450">
            <v>0.28499999999999998</v>
          </cell>
        </row>
        <row r="451">
          <cell r="A451">
            <v>449</v>
          </cell>
          <cell r="B451" t="str">
            <v>STRAIGHT TRAY(H.D.G)</v>
          </cell>
          <cell r="C451" t="str">
            <v>300W×150H</v>
          </cell>
          <cell r="D451" t="str">
            <v>m</v>
          </cell>
          <cell r="G451">
            <v>753</v>
          </cell>
          <cell r="H451">
            <v>12600</v>
          </cell>
          <cell r="Q451">
            <v>12600</v>
          </cell>
          <cell r="S451" t="str">
            <v>내선</v>
          </cell>
          <cell r="T451">
            <v>0.28499999999999998</v>
          </cell>
        </row>
        <row r="452">
          <cell r="A452">
            <v>450</v>
          </cell>
          <cell r="B452" t="str">
            <v>STRAIGHT TRAY(H.D.G)</v>
          </cell>
          <cell r="C452" t="str">
            <v>400W×100H</v>
          </cell>
          <cell r="D452" t="str">
            <v>m</v>
          </cell>
          <cell r="G452">
            <v>753</v>
          </cell>
          <cell r="H452">
            <v>10200</v>
          </cell>
          <cell r="Q452">
            <v>10200</v>
          </cell>
          <cell r="S452" t="str">
            <v>내선</v>
          </cell>
          <cell r="T452">
            <v>0.33500000000000002</v>
          </cell>
        </row>
        <row r="453">
          <cell r="A453">
            <v>451</v>
          </cell>
          <cell r="B453" t="str">
            <v>STRAIGHT TRAY(H.D.G)</v>
          </cell>
          <cell r="C453" t="str">
            <v>400W×150H</v>
          </cell>
          <cell r="D453" t="str">
            <v>m</v>
          </cell>
          <cell r="G453">
            <v>753</v>
          </cell>
          <cell r="H453">
            <v>13200</v>
          </cell>
          <cell r="Q453">
            <v>13200</v>
          </cell>
          <cell r="S453" t="str">
            <v>내선</v>
          </cell>
          <cell r="T453">
            <v>0.33500000000000002</v>
          </cell>
        </row>
        <row r="454">
          <cell r="A454">
            <v>452</v>
          </cell>
          <cell r="B454" t="str">
            <v>STRAIGHT TRAY(H.D.G)</v>
          </cell>
          <cell r="C454" t="str">
            <v>500W×100H</v>
          </cell>
          <cell r="D454" t="str">
            <v>m</v>
          </cell>
          <cell r="G454">
            <v>753</v>
          </cell>
          <cell r="H454">
            <v>10800</v>
          </cell>
          <cell r="Q454">
            <v>10800</v>
          </cell>
          <cell r="S454" t="str">
            <v>내선</v>
          </cell>
          <cell r="T454">
            <v>0.44500000000000001</v>
          </cell>
        </row>
        <row r="455">
          <cell r="A455">
            <v>453</v>
          </cell>
          <cell r="B455" t="str">
            <v>STRAIGHT TRAY(H.D.G)</v>
          </cell>
          <cell r="C455" t="str">
            <v>500W×150H</v>
          </cell>
          <cell r="D455" t="str">
            <v>m</v>
          </cell>
          <cell r="G455">
            <v>753</v>
          </cell>
          <cell r="H455">
            <v>13800</v>
          </cell>
          <cell r="Q455">
            <v>13800</v>
          </cell>
          <cell r="S455" t="str">
            <v>내선</v>
          </cell>
          <cell r="T455">
            <v>0.44500000000000001</v>
          </cell>
        </row>
        <row r="456">
          <cell r="A456">
            <v>454</v>
          </cell>
          <cell r="B456" t="str">
            <v>STRAIGHT TRAY(H.D.G)</v>
          </cell>
          <cell r="C456" t="str">
            <v>600W×100H</v>
          </cell>
          <cell r="D456" t="str">
            <v>m</v>
          </cell>
          <cell r="G456">
            <v>753</v>
          </cell>
          <cell r="H456">
            <v>11500</v>
          </cell>
          <cell r="Q456">
            <v>11500</v>
          </cell>
          <cell r="S456" t="str">
            <v>내선</v>
          </cell>
          <cell r="T456">
            <v>0.52</v>
          </cell>
        </row>
        <row r="457">
          <cell r="A457">
            <v>455</v>
          </cell>
          <cell r="B457" t="str">
            <v>STRAIGHT TRAY(H.D.G)</v>
          </cell>
          <cell r="C457" t="str">
            <v>600W×150H</v>
          </cell>
          <cell r="D457" t="str">
            <v>m</v>
          </cell>
          <cell r="G457">
            <v>753</v>
          </cell>
          <cell r="H457">
            <v>14400</v>
          </cell>
          <cell r="Q457">
            <v>14400</v>
          </cell>
          <cell r="S457" t="str">
            <v>내선</v>
          </cell>
          <cell r="T457">
            <v>0.52</v>
          </cell>
        </row>
        <row r="458">
          <cell r="A458">
            <v>456</v>
          </cell>
          <cell r="Q458" t="str">
            <v/>
          </cell>
        </row>
        <row r="459">
          <cell r="A459">
            <v>457</v>
          </cell>
          <cell r="B459" t="str">
            <v>HOR-ELBOW (H.D.G)</v>
          </cell>
          <cell r="C459" t="str">
            <v>150W×100H</v>
          </cell>
          <cell r="D459" t="str">
            <v>EA</v>
          </cell>
          <cell r="G459">
            <v>753</v>
          </cell>
          <cell r="H459">
            <v>10300</v>
          </cell>
          <cell r="Q459">
            <v>10300</v>
          </cell>
          <cell r="S459" t="str">
            <v>내선</v>
          </cell>
          <cell r="T459">
            <v>0.22500000000000001</v>
          </cell>
        </row>
        <row r="460">
          <cell r="A460">
            <v>458</v>
          </cell>
          <cell r="B460" t="str">
            <v>HOR-ELBOW (H.D.G)</v>
          </cell>
          <cell r="C460" t="str">
            <v>150W×150H</v>
          </cell>
          <cell r="D460" t="str">
            <v>EA</v>
          </cell>
          <cell r="G460">
            <v>753</v>
          </cell>
          <cell r="H460">
            <v>13700</v>
          </cell>
          <cell r="Q460">
            <v>13700</v>
          </cell>
          <cell r="S460" t="str">
            <v>내선</v>
          </cell>
          <cell r="T460">
            <v>0.22500000000000001</v>
          </cell>
        </row>
        <row r="461">
          <cell r="A461">
            <v>459</v>
          </cell>
          <cell r="B461" t="str">
            <v>HOR-ELBOW (H.D.G)</v>
          </cell>
          <cell r="C461" t="str">
            <v>200W×100H</v>
          </cell>
          <cell r="D461" t="str">
            <v>EA</v>
          </cell>
          <cell r="G461">
            <v>753</v>
          </cell>
          <cell r="H461">
            <v>11100</v>
          </cell>
          <cell r="Q461">
            <v>11100</v>
          </cell>
          <cell r="S461" t="str">
            <v>내선</v>
          </cell>
          <cell r="T461">
            <v>0.22500000000000001</v>
          </cell>
        </row>
        <row r="462">
          <cell r="A462">
            <v>460</v>
          </cell>
          <cell r="B462" t="str">
            <v>HOR-ELBOW (H.D.G)</v>
          </cell>
          <cell r="C462" t="str">
            <v>200W×150H</v>
          </cell>
          <cell r="D462" t="str">
            <v>EA</v>
          </cell>
          <cell r="G462">
            <v>753</v>
          </cell>
          <cell r="H462">
            <v>14700</v>
          </cell>
          <cell r="Q462">
            <v>14700</v>
          </cell>
          <cell r="S462" t="str">
            <v>내선</v>
          </cell>
          <cell r="T462">
            <v>0.22500000000000001</v>
          </cell>
        </row>
        <row r="463">
          <cell r="A463">
            <v>461</v>
          </cell>
          <cell r="B463" t="str">
            <v>HOR-ELBOW (H.D.G)</v>
          </cell>
          <cell r="C463" t="str">
            <v>300W×100H</v>
          </cell>
          <cell r="D463" t="str">
            <v>EA</v>
          </cell>
          <cell r="G463">
            <v>753</v>
          </cell>
          <cell r="H463">
            <v>12800</v>
          </cell>
          <cell r="Q463">
            <v>12800</v>
          </cell>
          <cell r="S463" t="str">
            <v>내선</v>
          </cell>
          <cell r="T463">
            <v>0.28499999999999998</v>
          </cell>
        </row>
        <row r="464">
          <cell r="A464">
            <v>462</v>
          </cell>
          <cell r="B464" t="str">
            <v>HOR-ELBOW (H.D.G)</v>
          </cell>
          <cell r="C464" t="str">
            <v>300W×150H</v>
          </cell>
          <cell r="D464" t="str">
            <v>EA</v>
          </cell>
          <cell r="G464">
            <v>753</v>
          </cell>
          <cell r="H464">
            <v>16800</v>
          </cell>
          <cell r="Q464">
            <v>16800</v>
          </cell>
          <cell r="S464" t="str">
            <v>내선</v>
          </cell>
          <cell r="T464">
            <v>0.28499999999999998</v>
          </cell>
        </row>
        <row r="465">
          <cell r="A465">
            <v>463</v>
          </cell>
          <cell r="B465" t="str">
            <v>HOR-ELBOW (H.D.G)</v>
          </cell>
          <cell r="C465" t="str">
            <v>400W×100H</v>
          </cell>
          <cell r="D465" t="str">
            <v>EA</v>
          </cell>
          <cell r="G465">
            <v>753</v>
          </cell>
          <cell r="H465">
            <v>14500</v>
          </cell>
          <cell r="Q465">
            <v>14500</v>
          </cell>
          <cell r="S465" t="str">
            <v>내선</v>
          </cell>
          <cell r="T465">
            <v>0.33500000000000002</v>
          </cell>
        </row>
        <row r="466">
          <cell r="A466">
            <v>464</v>
          </cell>
          <cell r="B466" t="str">
            <v>HOR-ELBOW (H.D.G)</v>
          </cell>
          <cell r="C466" t="str">
            <v>400W×150H</v>
          </cell>
          <cell r="D466" t="str">
            <v>EA</v>
          </cell>
          <cell r="G466">
            <v>753</v>
          </cell>
          <cell r="H466">
            <v>18800</v>
          </cell>
          <cell r="Q466">
            <v>18800</v>
          </cell>
          <cell r="S466" t="str">
            <v>내선</v>
          </cell>
          <cell r="T466">
            <v>0.33500000000000002</v>
          </cell>
        </row>
        <row r="467">
          <cell r="A467">
            <v>465</v>
          </cell>
          <cell r="B467" t="str">
            <v>HOR-ELBOW (H.D.G)</v>
          </cell>
          <cell r="C467" t="str">
            <v>500W×100H</v>
          </cell>
          <cell r="D467" t="str">
            <v>EA</v>
          </cell>
          <cell r="G467">
            <v>753</v>
          </cell>
          <cell r="H467">
            <v>16200</v>
          </cell>
          <cell r="Q467">
            <v>16200</v>
          </cell>
          <cell r="S467" t="str">
            <v>내선</v>
          </cell>
          <cell r="T467">
            <v>0.44500000000000001</v>
          </cell>
        </row>
        <row r="468">
          <cell r="A468">
            <v>466</v>
          </cell>
          <cell r="B468" t="str">
            <v>HOR-ELBOW (H.D.G)</v>
          </cell>
          <cell r="C468" t="str">
            <v>500W×150H</v>
          </cell>
          <cell r="D468" t="str">
            <v>EA</v>
          </cell>
          <cell r="G468">
            <v>753</v>
          </cell>
          <cell r="H468">
            <v>20800</v>
          </cell>
          <cell r="Q468">
            <v>20800</v>
          </cell>
          <cell r="S468" t="str">
            <v>내선</v>
          </cell>
          <cell r="T468">
            <v>0.44500000000000001</v>
          </cell>
        </row>
        <row r="469">
          <cell r="A469">
            <v>467</v>
          </cell>
          <cell r="B469" t="str">
            <v>HOR-ELBOW (H.D.G)</v>
          </cell>
          <cell r="C469" t="str">
            <v>600W×100H</v>
          </cell>
          <cell r="D469" t="str">
            <v>EA</v>
          </cell>
          <cell r="G469">
            <v>753</v>
          </cell>
          <cell r="H469">
            <v>17900</v>
          </cell>
          <cell r="Q469">
            <v>17900</v>
          </cell>
          <cell r="S469" t="str">
            <v>내선</v>
          </cell>
          <cell r="T469">
            <v>0.52</v>
          </cell>
        </row>
        <row r="470">
          <cell r="A470">
            <v>468</v>
          </cell>
          <cell r="B470" t="str">
            <v>HOR-ELBOW (H.D.G)</v>
          </cell>
          <cell r="C470" t="str">
            <v>600W×150H</v>
          </cell>
          <cell r="D470" t="str">
            <v>EA</v>
          </cell>
          <cell r="G470">
            <v>753</v>
          </cell>
          <cell r="H470">
            <v>22800</v>
          </cell>
          <cell r="Q470">
            <v>22800</v>
          </cell>
          <cell r="S470" t="str">
            <v>내선</v>
          </cell>
          <cell r="T470">
            <v>0.52</v>
          </cell>
        </row>
        <row r="471">
          <cell r="A471">
            <v>469</v>
          </cell>
          <cell r="Q471" t="str">
            <v/>
          </cell>
        </row>
        <row r="472">
          <cell r="A472">
            <v>470</v>
          </cell>
          <cell r="B472" t="str">
            <v>VER-ELBOW (H.D.G)</v>
          </cell>
          <cell r="C472" t="str">
            <v>150W×100H</v>
          </cell>
          <cell r="D472" t="str">
            <v>EA</v>
          </cell>
          <cell r="G472">
            <v>753</v>
          </cell>
          <cell r="H472">
            <v>10700</v>
          </cell>
          <cell r="Q472">
            <v>10700</v>
          </cell>
          <cell r="S472" t="str">
            <v>내선</v>
          </cell>
          <cell r="T472">
            <v>0.22500000000000001</v>
          </cell>
        </row>
        <row r="473">
          <cell r="A473">
            <v>471</v>
          </cell>
          <cell r="B473" t="str">
            <v>VER-ELBOW (H.D.G)</v>
          </cell>
          <cell r="C473" t="str">
            <v>150W×150H</v>
          </cell>
          <cell r="D473" t="str">
            <v>EA</v>
          </cell>
          <cell r="G473">
            <v>753</v>
          </cell>
          <cell r="H473">
            <v>15500</v>
          </cell>
          <cell r="Q473">
            <v>15500</v>
          </cell>
          <cell r="S473" t="str">
            <v>내선</v>
          </cell>
          <cell r="T473">
            <v>0.22500000000000001</v>
          </cell>
        </row>
        <row r="474">
          <cell r="A474">
            <v>472</v>
          </cell>
          <cell r="B474" t="str">
            <v>VER-ELBOW (H.D.G)</v>
          </cell>
          <cell r="C474" t="str">
            <v>200W×100H</v>
          </cell>
          <cell r="D474" t="str">
            <v>EA</v>
          </cell>
          <cell r="G474">
            <v>753</v>
          </cell>
          <cell r="H474">
            <v>11100</v>
          </cell>
          <cell r="Q474">
            <v>11100</v>
          </cell>
          <cell r="S474" t="str">
            <v>내선</v>
          </cell>
          <cell r="T474">
            <v>0.22500000000000001</v>
          </cell>
        </row>
        <row r="475">
          <cell r="A475">
            <v>473</v>
          </cell>
          <cell r="B475" t="str">
            <v>VER-ELBOW (H.D.G)</v>
          </cell>
          <cell r="C475" t="str">
            <v>200W×150H</v>
          </cell>
          <cell r="D475" t="str">
            <v>EA</v>
          </cell>
          <cell r="G475">
            <v>753</v>
          </cell>
          <cell r="H475">
            <v>15900</v>
          </cell>
          <cell r="Q475">
            <v>15900</v>
          </cell>
          <cell r="S475" t="str">
            <v>내선</v>
          </cell>
          <cell r="T475">
            <v>0.22500000000000001</v>
          </cell>
        </row>
        <row r="476">
          <cell r="A476">
            <v>474</v>
          </cell>
          <cell r="B476" t="str">
            <v>VER-ELBOW (H.D.G)</v>
          </cell>
          <cell r="C476" t="str">
            <v>300W×100H</v>
          </cell>
          <cell r="D476" t="str">
            <v>EA</v>
          </cell>
          <cell r="G476">
            <v>753</v>
          </cell>
          <cell r="H476">
            <v>12000</v>
          </cell>
          <cell r="Q476">
            <v>12000</v>
          </cell>
          <cell r="S476" t="str">
            <v>내선</v>
          </cell>
          <cell r="T476">
            <v>0.28499999999999998</v>
          </cell>
        </row>
        <row r="477">
          <cell r="A477">
            <v>475</v>
          </cell>
          <cell r="B477" t="str">
            <v>VER-ELBOW (H.D.G)</v>
          </cell>
          <cell r="C477" t="str">
            <v>300W×150H</v>
          </cell>
          <cell r="D477" t="str">
            <v>EA</v>
          </cell>
          <cell r="G477">
            <v>753</v>
          </cell>
          <cell r="H477">
            <v>16800</v>
          </cell>
          <cell r="Q477">
            <v>16800</v>
          </cell>
          <cell r="S477" t="str">
            <v>내선</v>
          </cell>
          <cell r="T477">
            <v>0.28499999999999998</v>
          </cell>
        </row>
        <row r="478">
          <cell r="A478">
            <v>476</v>
          </cell>
          <cell r="B478" t="str">
            <v>VER-ELBOW (H.D.G)</v>
          </cell>
          <cell r="C478" t="str">
            <v>400W×100H</v>
          </cell>
          <cell r="D478" t="str">
            <v>EA</v>
          </cell>
          <cell r="G478">
            <v>753</v>
          </cell>
          <cell r="H478">
            <v>12900</v>
          </cell>
          <cell r="Q478">
            <v>12900</v>
          </cell>
          <cell r="S478" t="str">
            <v>내선</v>
          </cell>
          <cell r="T478">
            <v>0.33500000000000002</v>
          </cell>
        </row>
        <row r="479">
          <cell r="A479">
            <v>477</v>
          </cell>
          <cell r="B479" t="str">
            <v>VER-ELBOW (H.D.G)</v>
          </cell>
          <cell r="C479" t="str">
            <v>400W×150H</v>
          </cell>
          <cell r="D479" t="str">
            <v>EA</v>
          </cell>
          <cell r="G479">
            <v>753</v>
          </cell>
          <cell r="H479">
            <v>17600</v>
          </cell>
          <cell r="Q479">
            <v>17600</v>
          </cell>
          <cell r="S479" t="str">
            <v>내선</v>
          </cell>
          <cell r="T479">
            <v>0.33500000000000002</v>
          </cell>
        </row>
        <row r="480">
          <cell r="A480">
            <v>478</v>
          </cell>
          <cell r="B480" t="str">
            <v>VER-ELBOW (H.D.G)</v>
          </cell>
          <cell r="C480" t="str">
            <v>500W×100H</v>
          </cell>
          <cell r="D480" t="str">
            <v>EA</v>
          </cell>
          <cell r="G480">
            <v>753</v>
          </cell>
          <cell r="H480">
            <v>13700</v>
          </cell>
          <cell r="Q480">
            <v>13700</v>
          </cell>
          <cell r="S480" t="str">
            <v>내선</v>
          </cell>
          <cell r="T480">
            <v>0.44500000000000001</v>
          </cell>
        </row>
        <row r="481">
          <cell r="A481">
            <v>479</v>
          </cell>
          <cell r="B481" t="str">
            <v>VER-ELBOW (H.D.G)</v>
          </cell>
          <cell r="C481" t="str">
            <v>500W×150H</v>
          </cell>
          <cell r="D481" t="str">
            <v>EA</v>
          </cell>
          <cell r="G481">
            <v>753</v>
          </cell>
          <cell r="H481">
            <v>18500</v>
          </cell>
          <cell r="Q481">
            <v>18500</v>
          </cell>
          <cell r="S481" t="str">
            <v>내선</v>
          </cell>
          <cell r="T481">
            <v>0.44500000000000001</v>
          </cell>
        </row>
        <row r="482">
          <cell r="A482">
            <v>480</v>
          </cell>
          <cell r="B482" t="str">
            <v>VER-ELBOW (H.D.G)</v>
          </cell>
          <cell r="C482" t="str">
            <v>600W×100H</v>
          </cell>
          <cell r="D482" t="str">
            <v>EA</v>
          </cell>
          <cell r="G482">
            <v>753</v>
          </cell>
          <cell r="H482">
            <v>14600</v>
          </cell>
          <cell r="Q482">
            <v>14600</v>
          </cell>
          <cell r="S482" t="str">
            <v>내선</v>
          </cell>
          <cell r="T482">
            <v>0.52</v>
          </cell>
        </row>
        <row r="483">
          <cell r="A483">
            <v>481</v>
          </cell>
          <cell r="B483" t="str">
            <v>VER-ELBOW (H.D.G)</v>
          </cell>
          <cell r="C483" t="str">
            <v>600W×150H</v>
          </cell>
          <cell r="D483" t="str">
            <v>EA</v>
          </cell>
          <cell r="G483">
            <v>753</v>
          </cell>
          <cell r="H483">
            <v>19300</v>
          </cell>
          <cell r="Q483">
            <v>19300</v>
          </cell>
          <cell r="S483" t="str">
            <v>내선</v>
          </cell>
          <cell r="T483">
            <v>0.52</v>
          </cell>
        </row>
        <row r="484">
          <cell r="A484">
            <v>482</v>
          </cell>
          <cell r="Q484" t="str">
            <v/>
          </cell>
        </row>
        <row r="485">
          <cell r="A485">
            <v>483</v>
          </cell>
          <cell r="B485" t="str">
            <v>HOR-TEE (H.D.G)</v>
          </cell>
          <cell r="C485" t="str">
            <v>150W×100H</v>
          </cell>
          <cell r="D485" t="str">
            <v>EA</v>
          </cell>
          <cell r="G485">
            <v>753</v>
          </cell>
          <cell r="H485">
            <v>17500</v>
          </cell>
          <cell r="Q485">
            <v>17500</v>
          </cell>
          <cell r="S485" t="str">
            <v>내선</v>
          </cell>
          <cell r="T485">
            <v>0.22500000000000001</v>
          </cell>
        </row>
        <row r="486">
          <cell r="A486">
            <v>484</v>
          </cell>
          <cell r="B486" t="str">
            <v>HOR-TEE (H.D.G)</v>
          </cell>
          <cell r="C486" t="str">
            <v>150W×150H</v>
          </cell>
          <cell r="D486" t="str">
            <v>EA</v>
          </cell>
          <cell r="G486">
            <v>753</v>
          </cell>
          <cell r="H486">
            <v>22600</v>
          </cell>
          <cell r="Q486">
            <v>22600</v>
          </cell>
          <cell r="S486" t="str">
            <v>내선</v>
          </cell>
          <cell r="T486">
            <v>0.22500000000000001</v>
          </cell>
        </row>
        <row r="487">
          <cell r="A487">
            <v>485</v>
          </cell>
          <cell r="B487" t="str">
            <v>HOR-TEE (H.D.G)</v>
          </cell>
          <cell r="C487" t="str">
            <v>200W×100H</v>
          </cell>
          <cell r="D487" t="str">
            <v>EA</v>
          </cell>
          <cell r="G487">
            <v>753</v>
          </cell>
          <cell r="H487">
            <v>18500</v>
          </cell>
          <cell r="Q487">
            <v>18500</v>
          </cell>
          <cell r="S487" t="str">
            <v>내선</v>
          </cell>
          <cell r="T487">
            <v>0.22500000000000001</v>
          </cell>
        </row>
        <row r="488">
          <cell r="A488">
            <v>486</v>
          </cell>
          <cell r="B488" t="str">
            <v>HOR-TEE (H.D.G)</v>
          </cell>
          <cell r="C488" t="str">
            <v>200W×150H</v>
          </cell>
          <cell r="D488" t="str">
            <v>EA</v>
          </cell>
          <cell r="G488">
            <v>753</v>
          </cell>
          <cell r="H488">
            <v>23600</v>
          </cell>
          <cell r="Q488">
            <v>23600</v>
          </cell>
          <cell r="S488" t="str">
            <v>내선</v>
          </cell>
          <cell r="T488">
            <v>0.22500000000000001</v>
          </cell>
        </row>
        <row r="489">
          <cell r="A489">
            <v>487</v>
          </cell>
          <cell r="B489" t="str">
            <v>HOR-TEE (H.D.G)</v>
          </cell>
          <cell r="C489" t="str">
            <v>300W×100H</v>
          </cell>
          <cell r="D489" t="str">
            <v>EA</v>
          </cell>
          <cell r="G489">
            <v>753</v>
          </cell>
          <cell r="H489">
            <v>20300</v>
          </cell>
          <cell r="Q489">
            <v>20300</v>
          </cell>
          <cell r="S489" t="str">
            <v>내선</v>
          </cell>
          <cell r="T489">
            <v>0.28499999999999998</v>
          </cell>
        </row>
        <row r="490">
          <cell r="A490">
            <v>488</v>
          </cell>
          <cell r="B490" t="str">
            <v>HOR-TEE (H.D.G)</v>
          </cell>
          <cell r="C490" t="str">
            <v>300W×150H</v>
          </cell>
          <cell r="D490" t="str">
            <v>EA</v>
          </cell>
          <cell r="G490">
            <v>753</v>
          </cell>
          <cell r="H490">
            <v>25600</v>
          </cell>
          <cell r="Q490">
            <v>25600</v>
          </cell>
          <cell r="S490" t="str">
            <v>내선</v>
          </cell>
          <cell r="T490">
            <v>0.28499999999999998</v>
          </cell>
        </row>
        <row r="491">
          <cell r="A491">
            <v>489</v>
          </cell>
          <cell r="B491" t="str">
            <v>HOR-TEE (H.D.G)</v>
          </cell>
          <cell r="C491" t="str">
            <v>400W×100H</v>
          </cell>
          <cell r="D491" t="str">
            <v>EA</v>
          </cell>
          <cell r="G491">
            <v>753</v>
          </cell>
          <cell r="H491">
            <v>23000</v>
          </cell>
          <cell r="Q491">
            <v>23000</v>
          </cell>
          <cell r="S491" t="str">
            <v>내선</v>
          </cell>
          <cell r="T491">
            <v>0.33500000000000002</v>
          </cell>
        </row>
        <row r="492">
          <cell r="A492">
            <v>490</v>
          </cell>
          <cell r="B492" t="str">
            <v>HOR-TEE (H.D.G)</v>
          </cell>
          <cell r="C492" t="str">
            <v>400W×150H</v>
          </cell>
          <cell r="D492" t="str">
            <v>EA</v>
          </cell>
          <cell r="G492">
            <v>753</v>
          </cell>
          <cell r="H492">
            <v>28500</v>
          </cell>
          <cell r="Q492">
            <v>28500</v>
          </cell>
          <cell r="S492" t="str">
            <v>내선</v>
          </cell>
          <cell r="T492">
            <v>0.33500000000000002</v>
          </cell>
        </row>
        <row r="493">
          <cell r="A493">
            <v>491</v>
          </cell>
          <cell r="B493" t="str">
            <v>HOR-TEE (H.D.G)</v>
          </cell>
          <cell r="C493" t="str">
            <v>500W×100H</v>
          </cell>
          <cell r="D493" t="str">
            <v>EA</v>
          </cell>
          <cell r="G493">
            <v>753</v>
          </cell>
          <cell r="H493">
            <v>25000</v>
          </cell>
          <cell r="Q493">
            <v>25000</v>
          </cell>
          <cell r="S493" t="str">
            <v>내선</v>
          </cell>
          <cell r="T493">
            <v>0.44500000000000001</v>
          </cell>
        </row>
        <row r="494">
          <cell r="A494">
            <v>492</v>
          </cell>
          <cell r="B494" t="str">
            <v>HOR-TEE (H.D.G)</v>
          </cell>
          <cell r="C494" t="str">
            <v>500W×150H</v>
          </cell>
          <cell r="D494" t="str">
            <v>EA</v>
          </cell>
          <cell r="G494">
            <v>753</v>
          </cell>
          <cell r="H494">
            <v>30800</v>
          </cell>
          <cell r="Q494">
            <v>30800</v>
          </cell>
          <cell r="S494" t="str">
            <v>내선</v>
          </cell>
          <cell r="T494">
            <v>0.44500000000000001</v>
          </cell>
        </row>
        <row r="495">
          <cell r="A495">
            <v>493</v>
          </cell>
          <cell r="B495" t="str">
            <v>HOR-TEE (H.D.G)</v>
          </cell>
          <cell r="C495" t="str">
            <v>600W×100H</v>
          </cell>
          <cell r="D495" t="str">
            <v>EA</v>
          </cell>
          <cell r="G495">
            <v>753</v>
          </cell>
          <cell r="H495">
            <v>27000</v>
          </cell>
          <cell r="Q495">
            <v>27000</v>
          </cell>
          <cell r="S495" t="str">
            <v>내선</v>
          </cell>
          <cell r="T495">
            <v>0.52</v>
          </cell>
        </row>
        <row r="496">
          <cell r="A496">
            <v>494</v>
          </cell>
          <cell r="B496" t="str">
            <v>HOR-TEE (H.D.G)</v>
          </cell>
          <cell r="C496" t="str">
            <v>600W×150H</v>
          </cell>
          <cell r="D496" t="str">
            <v>EA</v>
          </cell>
          <cell r="G496">
            <v>753</v>
          </cell>
          <cell r="H496">
            <v>33100</v>
          </cell>
          <cell r="Q496">
            <v>33100</v>
          </cell>
          <cell r="S496" t="str">
            <v>내선</v>
          </cell>
          <cell r="T496">
            <v>0.52</v>
          </cell>
        </row>
        <row r="497">
          <cell r="A497">
            <v>495</v>
          </cell>
          <cell r="Q497" t="str">
            <v/>
          </cell>
        </row>
        <row r="498">
          <cell r="A498">
            <v>496</v>
          </cell>
          <cell r="B498" t="str">
            <v>HOR-CROSS (H.D.G)</v>
          </cell>
          <cell r="C498" t="str">
            <v>150W×100H</v>
          </cell>
          <cell r="D498" t="str">
            <v>EA</v>
          </cell>
          <cell r="G498">
            <v>753</v>
          </cell>
          <cell r="H498">
            <v>23200</v>
          </cell>
          <cell r="Q498">
            <v>23200</v>
          </cell>
          <cell r="S498" t="str">
            <v>내선</v>
          </cell>
          <cell r="T498">
            <v>0.22500000000000001</v>
          </cell>
        </row>
        <row r="499">
          <cell r="A499">
            <v>497</v>
          </cell>
          <cell r="B499" t="str">
            <v>HOR-CROSS (H.D.G)</v>
          </cell>
          <cell r="C499" t="str">
            <v>150W×150H</v>
          </cell>
          <cell r="D499" t="str">
            <v>EA</v>
          </cell>
          <cell r="G499">
            <v>753</v>
          </cell>
          <cell r="H499">
            <v>29100</v>
          </cell>
          <cell r="Q499">
            <v>29100</v>
          </cell>
          <cell r="S499" t="str">
            <v>내선</v>
          </cell>
          <cell r="T499">
            <v>0.22500000000000001</v>
          </cell>
        </row>
        <row r="500">
          <cell r="A500">
            <v>498</v>
          </cell>
          <cell r="B500" t="str">
            <v>HOR-CROSS (H.D.G)</v>
          </cell>
          <cell r="C500" t="str">
            <v>200W×100H</v>
          </cell>
          <cell r="D500" t="str">
            <v>EA</v>
          </cell>
          <cell r="G500">
            <v>753</v>
          </cell>
          <cell r="H500">
            <v>24000</v>
          </cell>
          <cell r="Q500">
            <v>24000</v>
          </cell>
          <cell r="S500" t="str">
            <v>내선</v>
          </cell>
          <cell r="T500">
            <v>0.22500000000000001</v>
          </cell>
        </row>
        <row r="501">
          <cell r="A501">
            <v>499</v>
          </cell>
          <cell r="B501" t="str">
            <v>HOR-CROSS (H.D.G)</v>
          </cell>
          <cell r="C501" t="str">
            <v>200W×150H</v>
          </cell>
          <cell r="D501" t="str">
            <v>EA</v>
          </cell>
          <cell r="G501">
            <v>753</v>
          </cell>
          <cell r="H501">
            <v>30000</v>
          </cell>
          <cell r="Q501">
            <v>30000</v>
          </cell>
          <cell r="S501" t="str">
            <v>내선</v>
          </cell>
          <cell r="T501">
            <v>0.22500000000000001</v>
          </cell>
        </row>
        <row r="502">
          <cell r="A502">
            <v>500</v>
          </cell>
          <cell r="B502" t="str">
            <v>HOR-CROSS (H.D.G)</v>
          </cell>
          <cell r="C502" t="str">
            <v>300W×100H</v>
          </cell>
          <cell r="D502" t="str">
            <v>EA</v>
          </cell>
          <cell r="G502">
            <v>753</v>
          </cell>
          <cell r="H502">
            <v>25700</v>
          </cell>
          <cell r="Q502">
            <v>25700</v>
          </cell>
          <cell r="S502" t="str">
            <v>내선</v>
          </cell>
          <cell r="T502">
            <v>0.28499999999999998</v>
          </cell>
        </row>
        <row r="503">
          <cell r="A503">
            <v>501</v>
          </cell>
          <cell r="B503" t="str">
            <v>HOR-CROSS (H.D.G)</v>
          </cell>
          <cell r="C503" t="str">
            <v>300W×150H</v>
          </cell>
          <cell r="D503" t="str">
            <v>EA</v>
          </cell>
          <cell r="G503">
            <v>753</v>
          </cell>
          <cell r="H503">
            <v>31700</v>
          </cell>
          <cell r="Q503">
            <v>31700</v>
          </cell>
          <cell r="S503" t="str">
            <v>내선</v>
          </cell>
          <cell r="T503">
            <v>0.28499999999999998</v>
          </cell>
        </row>
        <row r="504">
          <cell r="A504">
            <v>502</v>
          </cell>
          <cell r="B504" t="str">
            <v>HOR-CROSS (H.D.G)</v>
          </cell>
          <cell r="C504" t="str">
            <v>400W×100H</v>
          </cell>
          <cell r="D504" t="str">
            <v>EA</v>
          </cell>
          <cell r="G504">
            <v>753</v>
          </cell>
          <cell r="H504">
            <v>27000</v>
          </cell>
          <cell r="Q504">
            <v>27000</v>
          </cell>
          <cell r="S504" t="str">
            <v>내선</v>
          </cell>
          <cell r="T504">
            <v>0.33500000000000002</v>
          </cell>
        </row>
        <row r="505">
          <cell r="A505">
            <v>503</v>
          </cell>
          <cell r="B505" t="str">
            <v>HOR-CROSS (H.D.G)</v>
          </cell>
          <cell r="C505" t="str">
            <v>400W×150H</v>
          </cell>
          <cell r="D505" t="str">
            <v>EA</v>
          </cell>
          <cell r="G505">
            <v>753</v>
          </cell>
          <cell r="H505">
            <v>34300</v>
          </cell>
          <cell r="Q505">
            <v>34300</v>
          </cell>
          <cell r="S505" t="str">
            <v>내선</v>
          </cell>
          <cell r="T505">
            <v>0.33500000000000002</v>
          </cell>
        </row>
        <row r="506">
          <cell r="A506">
            <v>504</v>
          </cell>
          <cell r="B506" t="str">
            <v>HOR-CROSS (H.D.G)</v>
          </cell>
          <cell r="C506" t="str">
            <v>500W×100H</v>
          </cell>
          <cell r="D506" t="str">
            <v>EA</v>
          </cell>
          <cell r="G506">
            <v>753</v>
          </cell>
          <cell r="H506">
            <v>30300</v>
          </cell>
          <cell r="Q506">
            <v>30300</v>
          </cell>
          <cell r="S506" t="str">
            <v>내선</v>
          </cell>
          <cell r="T506">
            <v>0.44500000000000001</v>
          </cell>
        </row>
        <row r="507">
          <cell r="A507">
            <v>505</v>
          </cell>
          <cell r="B507" t="str">
            <v>HOR-CROSS (H.D.G)</v>
          </cell>
          <cell r="C507" t="str">
            <v>500W×150H</v>
          </cell>
          <cell r="D507" t="str">
            <v>EA</v>
          </cell>
          <cell r="G507">
            <v>753</v>
          </cell>
          <cell r="H507">
            <v>36200</v>
          </cell>
          <cell r="Q507">
            <v>36200</v>
          </cell>
          <cell r="S507" t="str">
            <v>내선</v>
          </cell>
          <cell r="T507">
            <v>0.44500000000000001</v>
          </cell>
        </row>
        <row r="508">
          <cell r="A508">
            <v>506</v>
          </cell>
          <cell r="B508" t="str">
            <v>HOR-CROSS (H.D.G)</v>
          </cell>
          <cell r="C508" t="str">
            <v>600W×100H</v>
          </cell>
          <cell r="D508" t="str">
            <v>EA</v>
          </cell>
          <cell r="G508">
            <v>753</v>
          </cell>
          <cell r="H508">
            <v>32200</v>
          </cell>
          <cell r="Q508">
            <v>32200</v>
          </cell>
          <cell r="S508" t="str">
            <v>내선</v>
          </cell>
          <cell r="T508">
            <v>0.52</v>
          </cell>
        </row>
        <row r="509">
          <cell r="A509">
            <v>507</v>
          </cell>
          <cell r="B509" t="str">
            <v>HOR-CROSS (H.D.G)</v>
          </cell>
          <cell r="C509" t="str">
            <v>600W×150H</v>
          </cell>
          <cell r="D509" t="str">
            <v>EA</v>
          </cell>
          <cell r="G509">
            <v>753</v>
          </cell>
          <cell r="H509">
            <v>38200</v>
          </cell>
          <cell r="Q509">
            <v>38200</v>
          </cell>
          <cell r="S509" t="str">
            <v>내선</v>
          </cell>
          <cell r="T509">
            <v>0.52</v>
          </cell>
        </row>
        <row r="510">
          <cell r="A510">
            <v>508</v>
          </cell>
          <cell r="Q510" t="str">
            <v/>
          </cell>
        </row>
        <row r="511">
          <cell r="A511">
            <v>509</v>
          </cell>
          <cell r="B511" t="str">
            <v>REDUCER (H.D.G)</v>
          </cell>
          <cell r="C511" t="str">
            <v>600×500W×100H</v>
          </cell>
          <cell r="D511" t="str">
            <v>EA</v>
          </cell>
          <cell r="G511">
            <v>753</v>
          </cell>
          <cell r="H511">
            <v>7900</v>
          </cell>
          <cell r="Q511">
            <v>7900</v>
          </cell>
          <cell r="S511" t="str">
            <v>내선</v>
          </cell>
          <cell r="T511">
            <v>0.22500000000000001</v>
          </cell>
        </row>
        <row r="512">
          <cell r="A512">
            <v>510</v>
          </cell>
          <cell r="B512" t="str">
            <v>REDUCER (H.D.G)</v>
          </cell>
          <cell r="C512" t="str">
            <v>600×500W×150H</v>
          </cell>
          <cell r="D512" t="str">
            <v>EA</v>
          </cell>
          <cell r="G512">
            <v>753</v>
          </cell>
          <cell r="H512">
            <v>10100</v>
          </cell>
          <cell r="Q512">
            <v>10100</v>
          </cell>
          <cell r="S512" t="str">
            <v>내선</v>
          </cell>
          <cell r="T512">
            <v>0.22500000000000001</v>
          </cell>
        </row>
        <row r="513">
          <cell r="A513">
            <v>511</v>
          </cell>
          <cell r="B513" t="str">
            <v>REDUCER (H.D.G)</v>
          </cell>
          <cell r="C513" t="str">
            <v>600×400W×100H</v>
          </cell>
          <cell r="D513" t="str">
            <v>EA</v>
          </cell>
          <cell r="G513">
            <v>753</v>
          </cell>
          <cell r="H513">
            <v>7900</v>
          </cell>
          <cell r="Q513">
            <v>7900</v>
          </cell>
          <cell r="S513" t="str">
            <v>내선</v>
          </cell>
          <cell r="T513">
            <v>0.22500000000000001</v>
          </cell>
        </row>
        <row r="514">
          <cell r="A514">
            <v>512</v>
          </cell>
          <cell r="B514" t="str">
            <v>REDUCER (H.D.G)</v>
          </cell>
          <cell r="C514" t="str">
            <v>600×400W×150H</v>
          </cell>
          <cell r="D514" t="str">
            <v>EA</v>
          </cell>
          <cell r="G514">
            <v>753</v>
          </cell>
          <cell r="H514">
            <v>10100</v>
          </cell>
          <cell r="Q514">
            <v>10100</v>
          </cell>
          <cell r="S514" t="str">
            <v>내선</v>
          </cell>
          <cell r="T514">
            <v>0.22500000000000001</v>
          </cell>
        </row>
        <row r="515">
          <cell r="A515">
            <v>513</v>
          </cell>
          <cell r="B515" t="str">
            <v>REDUCER (H.D.G)</v>
          </cell>
          <cell r="C515" t="str">
            <v>600×300W×100H</v>
          </cell>
          <cell r="D515" t="str">
            <v>EA</v>
          </cell>
          <cell r="G515">
            <v>753</v>
          </cell>
          <cell r="H515">
            <v>8000</v>
          </cell>
          <cell r="Q515">
            <v>8000</v>
          </cell>
          <cell r="S515" t="str">
            <v>내선</v>
          </cell>
          <cell r="T515">
            <v>0.28499999999999998</v>
          </cell>
        </row>
        <row r="516">
          <cell r="A516">
            <v>514</v>
          </cell>
          <cell r="B516" t="str">
            <v>REDUCER (H.D.G)</v>
          </cell>
          <cell r="C516" t="str">
            <v>600×300W×150H</v>
          </cell>
          <cell r="D516" t="str">
            <v>EA</v>
          </cell>
          <cell r="G516">
            <v>753</v>
          </cell>
          <cell r="H516">
            <v>10400</v>
          </cell>
          <cell r="Q516">
            <v>10400</v>
          </cell>
          <cell r="S516" t="str">
            <v>내선</v>
          </cell>
          <cell r="T516">
            <v>0.28499999999999998</v>
          </cell>
        </row>
        <row r="517">
          <cell r="A517">
            <v>515</v>
          </cell>
          <cell r="B517" t="str">
            <v>REDUCER (H.D.G)</v>
          </cell>
          <cell r="C517" t="str">
            <v>600×200W×100H</v>
          </cell>
          <cell r="D517" t="str">
            <v>EA</v>
          </cell>
          <cell r="G517">
            <v>753</v>
          </cell>
          <cell r="H517">
            <v>8100</v>
          </cell>
          <cell r="Q517">
            <v>8100</v>
          </cell>
          <cell r="S517" t="str">
            <v>내선</v>
          </cell>
          <cell r="T517">
            <v>0.33500000000000002</v>
          </cell>
        </row>
        <row r="518">
          <cell r="A518">
            <v>516</v>
          </cell>
          <cell r="B518" t="str">
            <v>REDUCER (H.D.G)</v>
          </cell>
          <cell r="C518" t="str">
            <v>600×200W×150H</v>
          </cell>
          <cell r="D518" t="str">
            <v>EA</v>
          </cell>
          <cell r="G518">
            <v>753</v>
          </cell>
          <cell r="H518">
            <v>10600</v>
          </cell>
          <cell r="Q518">
            <v>10600</v>
          </cell>
          <cell r="S518" t="str">
            <v>내선</v>
          </cell>
          <cell r="T518">
            <v>0.33500000000000002</v>
          </cell>
        </row>
        <row r="519">
          <cell r="A519">
            <v>517</v>
          </cell>
          <cell r="B519" t="str">
            <v>REDUCER (H.D.G)</v>
          </cell>
          <cell r="C519" t="str">
            <v>600×150W×100H</v>
          </cell>
          <cell r="D519" t="str">
            <v>EA</v>
          </cell>
          <cell r="G519">
            <v>753</v>
          </cell>
          <cell r="H519">
            <v>8600</v>
          </cell>
          <cell r="Q519">
            <v>8600</v>
          </cell>
          <cell r="S519" t="str">
            <v>내선</v>
          </cell>
          <cell r="T519">
            <v>0.44500000000000001</v>
          </cell>
        </row>
        <row r="520">
          <cell r="A520">
            <v>518</v>
          </cell>
          <cell r="B520" t="str">
            <v>REDUCER (H.D.G)</v>
          </cell>
          <cell r="C520" t="str">
            <v>600×150W×150H</v>
          </cell>
          <cell r="D520" t="str">
            <v>EA</v>
          </cell>
          <cell r="G520">
            <v>753</v>
          </cell>
          <cell r="H520">
            <v>11100</v>
          </cell>
          <cell r="Q520">
            <v>11100</v>
          </cell>
          <cell r="S520" t="str">
            <v>내선</v>
          </cell>
          <cell r="T520">
            <v>0.44500000000000001</v>
          </cell>
        </row>
        <row r="521">
          <cell r="A521">
            <v>519</v>
          </cell>
          <cell r="B521" t="str">
            <v>REDUCER (H.D.G)</v>
          </cell>
          <cell r="C521" t="str">
            <v>300×150W×100H</v>
          </cell>
          <cell r="D521" t="str">
            <v>EA</v>
          </cell>
          <cell r="G521">
            <v>753</v>
          </cell>
          <cell r="H521">
            <v>6500</v>
          </cell>
          <cell r="Q521">
            <v>6500</v>
          </cell>
          <cell r="S521" t="str">
            <v>내선</v>
          </cell>
          <cell r="T521">
            <v>0.52</v>
          </cell>
        </row>
        <row r="522">
          <cell r="A522">
            <v>520</v>
          </cell>
          <cell r="B522" t="str">
            <v>REDUCER (H.D.G)</v>
          </cell>
          <cell r="C522" t="str">
            <v>300×150W×150H</v>
          </cell>
          <cell r="D522" t="str">
            <v>EA</v>
          </cell>
          <cell r="G522">
            <v>753</v>
          </cell>
          <cell r="H522">
            <v>8700</v>
          </cell>
          <cell r="Q522">
            <v>8700</v>
          </cell>
          <cell r="S522" t="str">
            <v>내선</v>
          </cell>
          <cell r="T522">
            <v>0.52</v>
          </cell>
        </row>
        <row r="523">
          <cell r="A523">
            <v>521</v>
          </cell>
          <cell r="Q523" t="str">
            <v/>
          </cell>
        </row>
        <row r="524">
          <cell r="A524">
            <v>522</v>
          </cell>
          <cell r="B524" t="str">
            <v>STRAIGHT-COV.(H.D.G)</v>
          </cell>
          <cell r="C524" t="str">
            <v>150W</v>
          </cell>
          <cell r="D524" t="str">
            <v>EA</v>
          </cell>
          <cell r="G524">
            <v>753</v>
          </cell>
          <cell r="H524">
            <v>4000</v>
          </cell>
          <cell r="Q524">
            <v>4000</v>
          </cell>
        </row>
        <row r="525">
          <cell r="A525">
            <v>523</v>
          </cell>
          <cell r="B525" t="str">
            <v>STRAIGHT-COV.(H.D.G)</v>
          </cell>
          <cell r="C525" t="str">
            <v>200W</v>
          </cell>
          <cell r="D525" t="str">
            <v>EA</v>
          </cell>
          <cell r="G525">
            <v>753</v>
          </cell>
          <cell r="H525">
            <v>5000</v>
          </cell>
          <cell r="Q525">
            <v>5000</v>
          </cell>
        </row>
        <row r="526">
          <cell r="A526">
            <v>524</v>
          </cell>
          <cell r="B526" t="str">
            <v>STRAIGHT-COV.(H.D.G)</v>
          </cell>
          <cell r="C526" t="str">
            <v>300W</v>
          </cell>
          <cell r="D526" t="str">
            <v>EA</v>
          </cell>
          <cell r="G526">
            <v>753</v>
          </cell>
          <cell r="H526">
            <v>7100</v>
          </cell>
          <cell r="Q526">
            <v>7100</v>
          </cell>
        </row>
        <row r="527">
          <cell r="A527">
            <v>525</v>
          </cell>
          <cell r="B527" t="str">
            <v>STRAIGHT-COV.(H.D.G)</v>
          </cell>
          <cell r="C527" t="str">
            <v>400W</v>
          </cell>
          <cell r="D527" t="str">
            <v>EA</v>
          </cell>
          <cell r="G527">
            <v>753</v>
          </cell>
          <cell r="H527">
            <v>9100</v>
          </cell>
          <cell r="Q527">
            <v>9100</v>
          </cell>
        </row>
        <row r="528">
          <cell r="A528">
            <v>526</v>
          </cell>
          <cell r="B528" t="str">
            <v>STRAIGHT-COV.(H.D.G)</v>
          </cell>
          <cell r="C528" t="str">
            <v>500W</v>
          </cell>
          <cell r="D528" t="str">
            <v>EA</v>
          </cell>
          <cell r="G528">
            <v>753</v>
          </cell>
          <cell r="H528">
            <v>11200</v>
          </cell>
          <cell r="Q528">
            <v>11200</v>
          </cell>
        </row>
        <row r="529">
          <cell r="A529">
            <v>527</v>
          </cell>
          <cell r="B529" t="str">
            <v>STRAIGHT-COV.(H.D.G)</v>
          </cell>
          <cell r="C529" t="str">
            <v>600W</v>
          </cell>
          <cell r="D529" t="str">
            <v>EA</v>
          </cell>
          <cell r="G529">
            <v>753</v>
          </cell>
          <cell r="H529">
            <v>13200</v>
          </cell>
          <cell r="Q529">
            <v>13200</v>
          </cell>
        </row>
        <row r="530">
          <cell r="A530">
            <v>528</v>
          </cell>
          <cell r="Q530" t="str">
            <v/>
          </cell>
        </row>
        <row r="531">
          <cell r="A531">
            <v>529</v>
          </cell>
          <cell r="B531" t="str">
            <v>JOINT CONN.</v>
          </cell>
          <cell r="C531" t="str">
            <v>100H</v>
          </cell>
          <cell r="D531" t="str">
            <v>EA</v>
          </cell>
          <cell r="G531">
            <v>753</v>
          </cell>
          <cell r="H531">
            <v>900</v>
          </cell>
          <cell r="Q531">
            <v>900</v>
          </cell>
        </row>
        <row r="532">
          <cell r="A532">
            <v>530</v>
          </cell>
          <cell r="B532" t="str">
            <v>JOINT CONN.</v>
          </cell>
          <cell r="C532" t="str">
            <v>150H</v>
          </cell>
          <cell r="D532" t="str">
            <v>EA</v>
          </cell>
          <cell r="G532">
            <v>753</v>
          </cell>
          <cell r="H532">
            <v>1050</v>
          </cell>
          <cell r="Q532">
            <v>1050</v>
          </cell>
        </row>
        <row r="533">
          <cell r="A533">
            <v>531</v>
          </cell>
          <cell r="Q533" t="str">
            <v/>
          </cell>
        </row>
        <row r="534">
          <cell r="A534">
            <v>532</v>
          </cell>
          <cell r="B534" t="str">
            <v>SHANK BOLT&amp;NOT</v>
          </cell>
          <cell r="C534" t="str">
            <v>3/8inch×19L</v>
          </cell>
          <cell r="D534" t="str">
            <v>set</v>
          </cell>
          <cell r="G534">
            <v>753</v>
          </cell>
          <cell r="H534">
            <v>120</v>
          </cell>
          <cell r="Q534">
            <v>120</v>
          </cell>
        </row>
        <row r="535">
          <cell r="A535">
            <v>533</v>
          </cell>
          <cell r="B535" t="str">
            <v>그라운딩 본딩 점퍼</v>
          </cell>
          <cell r="C535" t="str">
            <v>14sq</v>
          </cell>
          <cell r="D535" t="str">
            <v>EA</v>
          </cell>
          <cell r="G535">
            <v>753</v>
          </cell>
          <cell r="H535">
            <v>1300</v>
          </cell>
          <cell r="Q535">
            <v>1300</v>
          </cell>
        </row>
        <row r="536">
          <cell r="A536">
            <v>534</v>
          </cell>
          <cell r="B536" t="str">
            <v>그라운딩 본딩 점퍼</v>
          </cell>
          <cell r="C536" t="str">
            <v>38sq</v>
          </cell>
          <cell r="D536" t="str">
            <v>EA</v>
          </cell>
          <cell r="G536">
            <v>753</v>
          </cell>
          <cell r="H536">
            <v>2800</v>
          </cell>
          <cell r="Q536">
            <v>2800</v>
          </cell>
        </row>
        <row r="537">
          <cell r="A537">
            <v>535</v>
          </cell>
          <cell r="B537" t="str">
            <v>홀드다운 크램프</v>
          </cell>
          <cell r="D537" t="str">
            <v>EA</v>
          </cell>
          <cell r="G537">
            <v>753</v>
          </cell>
          <cell r="H537">
            <v>300</v>
          </cell>
          <cell r="Q537">
            <v>300</v>
          </cell>
        </row>
        <row r="538">
          <cell r="A538">
            <v>536</v>
          </cell>
          <cell r="B538" t="str">
            <v>SPRING NUT</v>
          </cell>
          <cell r="C538" t="str">
            <v>3/8inch 1/2inch</v>
          </cell>
          <cell r="D538" t="str">
            <v>EA</v>
          </cell>
          <cell r="G538">
            <v>753</v>
          </cell>
          <cell r="H538">
            <v>400</v>
          </cell>
          <cell r="Q538">
            <v>400</v>
          </cell>
        </row>
        <row r="539">
          <cell r="A539">
            <v>537</v>
          </cell>
          <cell r="Q539" t="str">
            <v/>
          </cell>
        </row>
        <row r="540">
          <cell r="A540">
            <v>538</v>
          </cell>
          <cell r="Q540" t="str">
            <v/>
          </cell>
        </row>
        <row r="541">
          <cell r="A541">
            <v>539</v>
          </cell>
          <cell r="B541" t="str">
            <v>RACE WAY BODY</v>
          </cell>
          <cell r="C541" t="str">
            <v>40×40</v>
          </cell>
          <cell r="D541" t="str">
            <v>m</v>
          </cell>
          <cell r="G541">
            <v>750</v>
          </cell>
          <cell r="H541">
            <v>1950</v>
          </cell>
          <cell r="Q541">
            <v>1950</v>
          </cell>
          <cell r="S541" t="str">
            <v>내선</v>
          </cell>
          <cell r="T541">
            <v>0.15</v>
          </cell>
        </row>
        <row r="542">
          <cell r="A542">
            <v>540</v>
          </cell>
          <cell r="B542" t="str">
            <v>RACE WAY BODY</v>
          </cell>
          <cell r="C542" t="str">
            <v>70×40</v>
          </cell>
          <cell r="D542" t="str">
            <v>m</v>
          </cell>
          <cell r="G542">
            <v>750</v>
          </cell>
          <cell r="H542">
            <v>2450</v>
          </cell>
          <cell r="Q542">
            <v>2450</v>
          </cell>
          <cell r="S542" t="str">
            <v>내선</v>
          </cell>
          <cell r="T542">
            <v>0.2</v>
          </cell>
        </row>
        <row r="543">
          <cell r="A543">
            <v>541</v>
          </cell>
          <cell r="Q543" t="str">
            <v/>
          </cell>
        </row>
        <row r="544">
          <cell r="A544">
            <v>542</v>
          </cell>
          <cell r="B544" t="str">
            <v>RACE WAY COVER</v>
          </cell>
          <cell r="C544" t="str">
            <v>40×40</v>
          </cell>
          <cell r="D544" t="str">
            <v>m</v>
          </cell>
          <cell r="G544">
            <v>750</v>
          </cell>
          <cell r="H544">
            <v>850</v>
          </cell>
          <cell r="Q544">
            <v>850</v>
          </cell>
        </row>
        <row r="545">
          <cell r="A545">
            <v>543</v>
          </cell>
          <cell r="B545" t="str">
            <v>RACE WAY COVER</v>
          </cell>
          <cell r="C545" t="str">
            <v>70×40</v>
          </cell>
          <cell r="D545" t="str">
            <v>m</v>
          </cell>
          <cell r="G545">
            <v>750</v>
          </cell>
          <cell r="H545">
            <v>1100</v>
          </cell>
          <cell r="Q545">
            <v>1100</v>
          </cell>
        </row>
        <row r="546">
          <cell r="A546">
            <v>544</v>
          </cell>
          <cell r="Q546" t="str">
            <v/>
          </cell>
        </row>
        <row r="547">
          <cell r="A547">
            <v>545</v>
          </cell>
          <cell r="B547" t="str">
            <v>RACE WAY JOIVER</v>
          </cell>
          <cell r="C547" t="str">
            <v>40×40</v>
          </cell>
          <cell r="D547" t="str">
            <v>EA</v>
          </cell>
          <cell r="G547">
            <v>750</v>
          </cell>
          <cell r="H547">
            <v>850</v>
          </cell>
          <cell r="Q547">
            <v>850</v>
          </cell>
        </row>
        <row r="548">
          <cell r="A548">
            <v>546</v>
          </cell>
          <cell r="B548" t="str">
            <v>RACE WAY JOIVER</v>
          </cell>
          <cell r="C548" t="str">
            <v>70×40</v>
          </cell>
          <cell r="D548" t="str">
            <v>EA</v>
          </cell>
          <cell r="G548">
            <v>750</v>
          </cell>
          <cell r="H548">
            <v>1300</v>
          </cell>
          <cell r="Q548">
            <v>1300</v>
          </cell>
        </row>
        <row r="549">
          <cell r="A549">
            <v>547</v>
          </cell>
          <cell r="Q549" t="str">
            <v/>
          </cell>
        </row>
        <row r="550">
          <cell r="A550">
            <v>548</v>
          </cell>
          <cell r="B550" t="str">
            <v>RACE WAY HANGER</v>
          </cell>
          <cell r="C550" t="str">
            <v>40×40</v>
          </cell>
          <cell r="D550" t="str">
            <v>EA</v>
          </cell>
          <cell r="G550">
            <v>750</v>
          </cell>
          <cell r="H550">
            <v>850</v>
          </cell>
          <cell r="Q550">
            <v>850</v>
          </cell>
        </row>
        <row r="551">
          <cell r="A551">
            <v>549</v>
          </cell>
          <cell r="B551" t="str">
            <v>RACE WAY HANGER</v>
          </cell>
          <cell r="C551" t="str">
            <v>70×40</v>
          </cell>
          <cell r="D551" t="str">
            <v>EA</v>
          </cell>
          <cell r="G551">
            <v>750</v>
          </cell>
          <cell r="H551">
            <v>1300</v>
          </cell>
          <cell r="Q551">
            <v>1300</v>
          </cell>
        </row>
        <row r="552">
          <cell r="A552">
            <v>550</v>
          </cell>
          <cell r="Q552" t="str">
            <v/>
          </cell>
        </row>
        <row r="553">
          <cell r="A553">
            <v>551</v>
          </cell>
          <cell r="B553" t="str">
            <v>RACE WAY END CAP</v>
          </cell>
          <cell r="C553" t="str">
            <v>40×40</v>
          </cell>
          <cell r="D553" t="str">
            <v>EA</v>
          </cell>
          <cell r="G553">
            <v>750</v>
          </cell>
          <cell r="H553">
            <v>650</v>
          </cell>
          <cell r="Q553">
            <v>650</v>
          </cell>
        </row>
        <row r="554">
          <cell r="A554">
            <v>552</v>
          </cell>
          <cell r="B554" t="str">
            <v>RACE WAY END CAP</v>
          </cell>
          <cell r="C554" t="str">
            <v>70×40</v>
          </cell>
          <cell r="D554" t="str">
            <v>EA</v>
          </cell>
          <cell r="G554">
            <v>750</v>
          </cell>
          <cell r="H554">
            <v>1050</v>
          </cell>
          <cell r="Q554">
            <v>1050</v>
          </cell>
        </row>
        <row r="555">
          <cell r="A555">
            <v>553</v>
          </cell>
          <cell r="Q555" t="str">
            <v/>
          </cell>
        </row>
        <row r="556">
          <cell r="A556">
            <v>554</v>
          </cell>
          <cell r="B556" t="str">
            <v>RACE WAY H,V/ELBOW</v>
          </cell>
          <cell r="C556" t="str">
            <v>40×40</v>
          </cell>
          <cell r="D556" t="str">
            <v>EA</v>
          </cell>
          <cell r="G556">
            <v>750</v>
          </cell>
          <cell r="H556">
            <v>1850</v>
          </cell>
          <cell r="Q556">
            <v>1850</v>
          </cell>
        </row>
        <row r="557">
          <cell r="A557">
            <v>555</v>
          </cell>
          <cell r="B557" t="str">
            <v>RACE WAY H,V/ELBOW</v>
          </cell>
          <cell r="C557" t="str">
            <v>70×40</v>
          </cell>
          <cell r="D557" t="str">
            <v>EA</v>
          </cell>
          <cell r="G557">
            <v>750</v>
          </cell>
          <cell r="H557">
            <v>2450</v>
          </cell>
          <cell r="Q557">
            <v>2450</v>
          </cell>
        </row>
        <row r="558">
          <cell r="A558">
            <v>556</v>
          </cell>
          <cell r="Q558" t="str">
            <v/>
          </cell>
        </row>
        <row r="559">
          <cell r="A559">
            <v>557</v>
          </cell>
          <cell r="B559" t="str">
            <v>RACE WAY BOX CONN.</v>
          </cell>
          <cell r="C559" t="str">
            <v>40×40</v>
          </cell>
          <cell r="D559" t="str">
            <v>EA</v>
          </cell>
          <cell r="G559">
            <v>750</v>
          </cell>
          <cell r="H559">
            <v>1050</v>
          </cell>
          <cell r="Q559">
            <v>1050</v>
          </cell>
        </row>
        <row r="560">
          <cell r="A560">
            <v>558</v>
          </cell>
          <cell r="Q560" t="str">
            <v/>
          </cell>
        </row>
        <row r="561">
          <cell r="A561">
            <v>559</v>
          </cell>
          <cell r="Q561" t="str">
            <v/>
          </cell>
        </row>
        <row r="562">
          <cell r="A562">
            <v>560</v>
          </cell>
          <cell r="B562" t="str">
            <v>교통신호제어기(일반)</v>
          </cell>
          <cell r="C562" t="str">
            <v>교차로연동(검사품)</v>
          </cell>
          <cell r="D562" t="str">
            <v>대</v>
          </cell>
          <cell r="G562">
            <v>834</v>
          </cell>
          <cell r="H562">
            <v>4500000</v>
          </cell>
          <cell r="Q562">
            <v>4500000</v>
          </cell>
          <cell r="S562" t="str">
            <v>프전</v>
          </cell>
          <cell r="T562">
            <v>4.5999999999999996</v>
          </cell>
          <cell r="U562" t="str">
            <v>보인</v>
          </cell>
          <cell r="V562">
            <v>1.5</v>
          </cell>
        </row>
        <row r="563">
          <cell r="A563">
            <v>561</v>
          </cell>
          <cell r="B563" t="str">
            <v>차량신호등</v>
          </cell>
          <cell r="C563" t="str">
            <v>1면 4색</v>
          </cell>
          <cell r="D563" t="str">
            <v>대</v>
          </cell>
          <cell r="G563">
            <v>834</v>
          </cell>
          <cell r="H563">
            <v>280000</v>
          </cell>
          <cell r="Q563">
            <v>280000</v>
          </cell>
          <cell r="S563" t="str">
            <v>신호</v>
          </cell>
          <cell r="T563">
            <v>2.4</v>
          </cell>
          <cell r="U563" t="str">
            <v>보인</v>
          </cell>
          <cell r="V563">
            <v>1</v>
          </cell>
        </row>
        <row r="564">
          <cell r="A564">
            <v>562</v>
          </cell>
          <cell r="B564" t="str">
            <v>차량신호등</v>
          </cell>
          <cell r="C564" t="str">
            <v>1면 3색</v>
          </cell>
          <cell r="D564" t="str">
            <v>대</v>
          </cell>
          <cell r="G564">
            <v>834</v>
          </cell>
          <cell r="H564">
            <v>240000</v>
          </cell>
          <cell r="Q564">
            <v>240000</v>
          </cell>
          <cell r="S564" t="str">
            <v>신호</v>
          </cell>
          <cell r="T564">
            <v>2.4</v>
          </cell>
          <cell r="U564" t="str">
            <v>보인</v>
          </cell>
          <cell r="V564">
            <v>1</v>
          </cell>
        </row>
        <row r="565">
          <cell r="A565">
            <v>563</v>
          </cell>
          <cell r="B565" t="str">
            <v>보행신호등</v>
          </cell>
          <cell r="C565" t="str">
            <v>1면 2색</v>
          </cell>
          <cell r="D565" t="str">
            <v>대</v>
          </cell>
          <cell r="G565">
            <v>834</v>
          </cell>
          <cell r="H565">
            <v>160000</v>
          </cell>
          <cell r="Q565">
            <v>160000</v>
          </cell>
        </row>
        <row r="566">
          <cell r="A566">
            <v>564</v>
          </cell>
          <cell r="Q566" t="str">
            <v/>
          </cell>
        </row>
        <row r="567">
          <cell r="A567">
            <v>565</v>
          </cell>
          <cell r="B567" t="str">
            <v>차량등철주</v>
          </cell>
          <cell r="C567" t="str">
            <v>250φ×9m(용융도금)</v>
          </cell>
          <cell r="D567" t="str">
            <v>EA</v>
          </cell>
          <cell r="G567">
            <v>834</v>
          </cell>
          <cell r="H567">
            <v>645270</v>
          </cell>
          <cell r="Q567">
            <v>645270</v>
          </cell>
          <cell r="S567" t="str">
            <v>신호</v>
          </cell>
          <cell r="T567">
            <v>1.7</v>
          </cell>
          <cell r="U567" t="str">
            <v>보인</v>
          </cell>
          <cell r="V567">
            <v>1</v>
          </cell>
        </row>
        <row r="568">
          <cell r="A568">
            <v>566</v>
          </cell>
          <cell r="B568" t="str">
            <v>차량등철주</v>
          </cell>
          <cell r="C568" t="str">
            <v>250φ×8m(용융도금)</v>
          </cell>
          <cell r="D568" t="str">
            <v>EA</v>
          </cell>
          <cell r="G568">
            <v>834</v>
          </cell>
          <cell r="H568">
            <v>620400</v>
          </cell>
          <cell r="Q568">
            <v>620400</v>
          </cell>
          <cell r="S568" t="str">
            <v>신호</v>
          </cell>
          <cell r="T568">
            <v>1.7</v>
          </cell>
          <cell r="U568" t="str">
            <v>보인</v>
          </cell>
          <cell r="V568">
            <v>1</v>
          </cell>
        </row>
        <row r="569">
          <cell r="A569">
            <v>567</v>
          </cell>
          <cell r="B569" t="str">
            <v>차량등철주</v>
          </cell>
          <cell r="C569" t="str">
            <v>200φ×8m(용융도금)</v>
          </cell>
          <cell r="D569" t="str">
            <v>EA</v>
          </cell>
          <cell r="G569">
            <v>834</v>
          </cell>
          <cell r="H569">
            <v>460800</v>
          </cell>
          <cell r="Q569">
            <v>460800</v>
          </cell>
          <cell r="S569" t="str">
            <v>신호</v>
          </cell>
          <cell r="T569">
            <v>1.7</v>
          </cell>
          <cell r="U569" t="str">
            <v>보인</v>
          </cell>
          <cell r="V569">
            <v>1</v>
          </cell>
        </row>
        <row r="570">
          <cell r="A570">
            <v>568</v>
          </cell>
          <cell r="B570" t="str">
            <v>차량등철주</v>
          </cell>
          <cell r="C570" t="str">
            <v>150φ×8m(용융도금)</v>
          </cell>
          <cell r="D570" t="str">
            <v>EA</v>
          </cell>
          <cell r="G570">
            <v>834</v>
          </cell>
          <cell r="H570">
            <v>277200</v>
          </cell>
          <cell r="Q570">
            <v>277200</v>
          </cell>
          <cell r="S570" t="str">
            <v>신호</v>
          </cell>
          <cell r="T570">
            <v>1.7</v>
          </cell>
          <cell r="U570" t="str">
            <v>보인</v>
          </cell>
          <cell r="V570">
            <v>1</v>
          </cell>
        </row>
        <row r="571">
          <cell r="A571">
            <v>569</v>
          </cell>
          <cell r="B571" t="str">
            <v>보행등철주</v>
          </cell>
          <cell r="C571" t="str">
            <v>125φ×4m(용융도금)</v>
          </cell>
          <cell r="D571" t="str">
            <v>EA</v>
          </cell>
          <cell r="G571">
            <v>834</v>
          </cell>
          <cell r="H571">
            <v>110400</v>
          </cell>
          <cell r="Q571">
            <v>110400</v>
          </cell>
          <cell r="S571" t="str">
            <v>신호</v>
          </cell>
          <cell r="T571">
            <v>1.3</v>
          </cell>
          <cell r="U571" t="str">
            <v>보인</v>
          </cell>
          <cell r="V571">
            <v>1</v>
          </cell>
        </row>
        <row r="572">
          <cell r="A572">
            <v>570</v>
          </cell>
          <cell r="Q572" t="str">
            <v/>
          </cell>
        </row>
        <row r="573">
          <cell r="A573">
            <v>571</v>
          </cell>
          <cell r="B573" t="str">
            <v>부착대</v>
          </cell>
          <cell r="C573" t="str">
            <v>9m 용융도금</v>
          </cell>
          <cell r="D573" t="str">
            <v>EA</v>
          </cell>
          <cell r="G573">
            <v>834</v>
          </cell>
          <cell r="H573">
            <v>146400</v>
          </cell>
          <cell r="Q573">
            <v>146400</v>
          </cell>
          <cell r="S573" t="str">
            <v>신호</v>
          </cell>
          <cell r="T573">
            <v>1.7</v>
          </cell>
          <cell r="U573" t="str">
            <v>보인</v>
          </cell>
          <cell r="V573">
            <v>1</v>
          </cell>
        </row>
        <row r="574">
          <cell r="A574">
            <v>572</v>
          </cell>
          <cell r="B574" t="str">
            <v>부착대</v>
          </cell>
          <cell r="C574" t="str">
            <v>8m 용융도금</v>
          </cell>
          <cell r="D574" t="str">
            <v>EA</v>
          </cell>
          <cell r="G574">
            <v>834</v>
          </cell>
          <cell r="H574">
            <v>136800</v>
          </cell>
          <cell r="Q574">
            <v>136800</v>
          </cell>
          <cell r="S574" t="str">
            <v>신호</v>
          </cell>
          <cell r="T574">
            <v>1.7</v>
          </cell>
          <cell r="U574" t="str">
            <v>보인</v>
          </cell>
          <cell r="V574">
            <v>1</v>
          </cell>
        </row>
        <row r="575">
          <cell r="A575">
            <v>573</v>
          </cell>
          <cell r="B575" t="str">
            <v>부착대</v>
          </cell>
          <cell r="C575" t="str">
            <v>7m 용융도금</v>
          </cell>
          <cell r="D575" t="str">
            <v>EA</v>
          </cell>
          <cell r="G575">
            <v>834</v>
          </cell>
          <cell r="H575">
            <v>124800</v>
          </cell>
          <cell r="Q575">
            <v>124800</v>
          </cell>
          <cell r="S575" t="str">
            <v>신호</v>
          </cell>
          <cell r="T575">
            <v>1.3</v>
          </cell>
          <cell r="U575" t="str">
            <v>보인</v>
          </cell>
          <cell r="V575">
            <v>1</v>
          </cell>
        </row>
        <row r="576">
          <cell r="A576">
            <v>574</v>
          </cell>
          <cell r="Q576" t="str">
            <v/>
          </cell>
        </row>
        <row r="577">
          <cell r="A577">
            <v>575</v>
          </cell>
          <cell r="Q577" t="str">
            <v/>
          </cell>
        </row>
        <row r="578">
          <cell r="A578">
            <v>576</v>
          </cell>
          <cell r="B578" t="str">
            <v>제어기보호막</v>
          </cell>
          <cell r="C578" t="str">
            <v>F.R.P</v>
          </cell>
          <cell r="D578" t="str">
            <v>EA</v>
          </cell>
          <cell r="G578">
            <v>834</v>
          </cell>
          <cell r="H578">
            <v>150000</v>
          </cell>
          <cell r="Q578">
            <v>150000</v>
          </cell>
        </row>
        <row r="579">
          <cell r="A579">
            <v>577</v>
          </cell>
          <cell r="Q579" t="str">
            <v/>
          </cell>
        </row>
        <row r="580">
          <cell r="A580">
            <v>578</v>
          </cell>
          <cell r="B580" t="str">
            <v>기초앙카</v>
          </cell>
          <cell r="C580" t="str">
            <v>φ125 식</v>
          </cell>
          <cell r="D580" t="str">
            <v>EA</v>
          </cell>
          <cell r="G580" t="str">
            <v>834 (95/01)</v>
          </cell>
          <cell r="H580">
            <v>12000</v>
          </cell>
        </row>
        <row r="581">
          <cell r="A581">
            <v>579</v>
          </cell>
          <cell r="B581" t="str">
            <v>기초앙카</v>
          </cell>
          <cell r="C581" t="str">
            <v>φ150×1.2m가공품</v>
          </cell>
          <cell r="D581" t="str">
            <v>EA</v>
          </cell>
          <cell r="G581">
            <v>834</v>
          </cell>
          <cell r="H581">
            <v>79200</v>
          </cell>
          <cell r="Q581">
            <v>79200</v>
          </cell>
          <cell r="S581" t="str">
            <v>용접</v>
          </cell>
          <cell r="T581">
            <v>0.8</v>
          </cell>
          <cell r="U581" t="str">
            <v>특인</v>
          </cell>
          <cell r="V581">
            <v>0.8</v>
          </cell>
        </row>
        <row r="582">
          <cell r="A582">
            <v>580</v>
          </cell>
          <cell r="B582" t="str">
            <v>기초앙카</v>
          </cell>
          <cell r="C582" t="str">
            <v>φ200×1.5m가공품</v>
          </cell>
          <cell r="D582" t="str">
            <v>EA</v>
          </cell>
          <cell r="G582">
            <v>834</v>
          </cell>
          <cell r="H582">
            <v>158400</v>
          </cell>
          <cell r="Q582">
            <v>158400</v>
          </cell>
          <cell r="S582" t="str">
            <v>용접</v>
          </cell>
          <cell r="T582">
            <v>1.5</v>
          </cell>
          <cell r="U582" t="str">
            <v>특인</v>
          </cell>
          <cell r="V582">
            <v>1.5</v>
          </cell>
        </row>
        <row r="583">
          <cell r="A583">
            <v>581</v>
          </cell>
          <cell r="B583" t="str">
            <v>기초앙카</v>
          </cell>
          <cell r="C583" t="str">
            <v>φ250×1.8m가공품</v>
          </cell>
          <cell r="D583" t="str">
            <v>EA</v>
          </cell>
          <cell r="G583">
            <v>834</v>
          </cell>
          <cell r="H583">
            <v>186000</v>
          </cell>
          <cell r="Q583">
            <v>186000</v>
          </cell>
          <cell r="S583" t="str">
            <v>용접</v>
          </cell>
          <cell r="T583">
            <v>1.5</v>
          </cell>
          <cell r="U583" t="str">
            <v>특인</v>
          </cell>
          <cell r="V583">
            <v>1.5</v>
          </cell>
        </row>
        <row r="584">
          <cell r="A584">
            <v>582</v>
          </cell>
          <cell r="Q584" t="str">
            <v/>
          </cell>
        </row>
        <row r="585">
          <cell r="A585">
            <v>583</v>
          </cell>
          <cell r="B585" t="str">
            <v>보호금구</v>
          </cell>
          <cell r="C585" t="str">
            <v>φ35×1.1m (가공품)</v>
          </cell>
          <cell r="D585" t="str">
            <v>조</v>
          </cell>
          <cell r="G585">
            <v>834</v>
          </cell>
          <cell r="H585">
            <v>20000</v>
          </cell>
          <cell r="Q585">
            <v>20000</v>
          </cell>
        </row>
        <row r="586">
          <cell r="A586">
            <v>584</v>
          </cell>
          <cell r="B586" t="str">
            <v>맨홀 (뚜껑포함)</v>
          </cell>
          <cell r="C586" t="str">
            <v>600×600×600  F.R.P</v>
          </cell>
          <cell r="D586" t="str">
            <v>EA</v>
          </cell>
          <cell r="G586">
            <v>834</v>
          </cell>
          <cell r="H586">
            <v>65000</v>
          </cell>
          <cell r="Q586">
            <v>65000</v>
          </cell>
          <cell r="S586" t="str">
            <v>미장</v>
          </cell>
          <cell r="T586">
            <v>0.6</v>
          </cell>
          <cell r="U586" t="str">
            <v>보인</v>
          </cell>
          <cell r="V586">
            <v>0.3</v>
          </cell>
        </row>
        <row r="587">
          <cell r="A587">
            <v>585</v>
          </cell>
          <cell r="Q587" t="str">
            <v/>
          </cell>
        </row>
        <row r="588">
          <cell r="A588">
            <v>586</v>
          </cell>
          <cell r="B588" t="str">
            <v>사다리조립비</v>
          </cell>
          <cell r="C588" t="str">
            <v>7m 이상</v>
          </cell>
          <cell r="D588" t="str">
            <v>조</v>
          </cell>
          <cell r="Q588">
            <v>0</v>
          </cell>
          <cell r="S588" t="str">
            <v>신호</v>
          </cell>
          <cell r="T588">
            <v>0.4</v>
          </cell>
          <cell r="U588" t="str">
            <v>보인</v>
          </cell>
          <cell r="V588">
            <v>0.56000000000000005</v>
          </cell>
        </row>
        <row r="589">
          <cell r="A589">
            <v>587</v>
          </cell>
          <cell r="B589" t="str">
            <v>사다리조립비</v>
          </cell>
          <cell r="C589" t="str">
            <v>7m 이하</v>
          </cell>
          <cell r="D589" t="str">
            <v>조</v>
          </cell>
          <cell r="Q589">
            <v>0</v>
          </cell>
          <cell r="S589" t="str">
            <v>신호</v>
          </cell>
          <cell r="T589">
            <v>0.3</v>
          </cell>
          <cell r="U589" t="str">
            <v>보인</v>
          </cell>
          <cell r="V589">
            <v>0.44</v>
          </cell>
        </row>
        <row r="590">
          <cell r="A590">
            <v>588</v>
          </cell>
          <cell r="Q590" t="str">
            <v/>
          </cell>
        </row>
        <row r="591">
          <cell r="A591">
            <v>589</v>
          </cell>
          <cell r="B591" t="str">
            <v>전원선</v>
          </cell>
          <cell r="C591" t="str">
            <v>EV 5.5sq/2C</v>
          </cell>
          <cell r="D591" t="str">
            <v>m</v>
          </cell>
          <cell r="G591" t="str">
            <v>818(95/03)</v>
          </cell>
          <cell r="H591">
            <v>600</v>
          </cell>
          <cell r="Q591">
            <v>600</v>
          </cell>
          <cell r="R591">
            <v>0.05</v>
          </cell>
          <cell r="S591" t="str">
            <v>저케</v>
          </cell>
          <cell r="T591">
            <v>1.7999999999999999E-2</v>
          </cell>
        </row>
        <row r="592">
          <cell r="A592">
            <v>590</v>
          </cell>
          <cell r="Q592" t="str">
            <v/>
          </cell>
        </row>
        <row r="593">
          <cell r="A593">
            <v>591</v>
          </cell>
          <cell r="B593" t="str">
            <v>신호케이블</v>
          </cell>
          <cell r="C593" t="str">
            <v>CVS 2.0sq/5C</v>
          </cell>
          <cell r="D593" t="str">
            <v>m</v>
          </cell>
          <cell r="G593" t="str">
            <v>818(95/03)</v>
          </cell>
          <cell r="H593">
            <v>900</v>
          </cell>
          <cell r="Q593">
            <v>900</v>
          </cell>
          <cell r="R593">
            <v>0.05</v>
          </cell>
          <cell r="S593" t="str">
            <v>신호</v>
          </cell>
          <cell r="T593">
            <v>3.2000000000000001E-2</v>
          </cell>
        </row>
        <row r="594">
          <cell r="A594">
            <v>592</v>
          </cell>
          <cell r="Q594" t="str">
            <v/>
          </cell>
        </row>
        <row r="595">
          <cell r="A595">
            <v>593</v>
          </cell>
          <cell r="Q595" t="str">
            <v/>
          </cell>
        </row>
        <row r="596">
          <cell r="A596">
            <v>594</v>
          </cell>
          <cell r="Q596" t="str">
            <v/>
          </cell>
        </row>
        <row r="597">
          <cell r="A597">
            <v>595</v>
          </cell>
          <cell r="Q597" t="str">
            <v/>
          </cell>
        </row>
        <row r="598">
          <cell r="A598">
            <v>596</v>
          </cell>
          <cell r="Q598" t="str">
            <v/>
          </cell>
        </row>
        <row r="599">
          <cell r="A599">
            <v>597</v>
          </cell>
          <cell r="Q599" t="str">
            <v/>
          </cell>
        </row>
        <row r="600">
          <cell r="A600">
            <v>598</v>
          </cell>
          <cell r="Q600" t="str">
            <v/>
          </cell>
        </row>
        <row r="601">
          <cell r="A601">
            <v>599</v>
          </cell>
          <cell r="Q601" t="str">
            <v/>
          </cell>
        </row>
        <row r="602">
          <cell r="A602">
            <v>600</v>
          </cell>
          <cell r="Q602" t="str">
            <v/>
          </cell>
        </row>
        <row r="603">
          <cell r="A603">
            <v>601</v>
          </cell>
          <cell r="C603" t="str">
            <v>내선전공</v>
          </cell>
          <cell r="D603" t="str">
            <v>인</v>
          </cell>
          <cell r="F603">
            <v>43600</v>
          </cell>
          <cell r="Q603">
            <v>43600</v>
          </cell>
        </row>
        <row r="604">
          <cell r="A604">
            <v>602</v>
          </cell>
          <cell r="C604" t="str">
            <v>저압케이블공</v>
          </cell>
          <cell r="D604" t="str">
            <v>인</v>
          </cell>
          <cell r="F604">
            <v>52900</v>
          </cell>
          <cell r="Q604">
            <v>52900</v>
          </cell>
        </row>
        <row r="605">
          <cell r="A605">
            <v>603</v>
          </cell>
          <cell r="C605" t="str">
            <v>배전전공</v>
          </cell>
          <cell r="D605" t="str">
            <v>인</v>
          </cell>
          <cell r="F605">
            <v>94200</v>
          </cell>
          <cell r="Q605">
            <v>94200</v>
          </cell>
        </row>
        <row r="606">
          <cell r="A606">
            <v>604</v>
          </cell>
          <cell r="C606" t="str">
            <v>프랜트전공</v>
          </cell>
          <cell r="D606" t="str">
            <v>인</v>
          </cell>
          <cell r="F606">
            <v>48400</v>
          </cell>
          <cell r="Q606">
            <v>48400</v>
          </cell>
        </row>
        <row r="607">
          <cell r="A607">
            <v>605</v>
          </cell>
          <cell r="C607" t="str">
            <v>보통인부</v>
          </cell>
          <cell r="D607" t="str">
            <v>인</v>
          </cell>
          <cell r="F607">
            <v>27200</v>
          </cell>
          <cell r="Q607">
            <v>27200</v>
          </cell>
        </row>
        <row r="608">
          <cell r="A608">
            <v>606</v>
          </cell>
          <cell r="C608" t="str">
            <v>고압케이블공</v>
          </cell>
          <cell r="D608" t="str">
            <v>인</v>
          </cell>
          <cell r="F608">
            <v>53700</v>
          </cell>
          <cell r="Q608">
            <v>53700</v>
          </cell>
        </row>
        <row r="609">
          <cell r="A609">
            <v>607</v>
          </cell>
          <cell r="C609" t="str">
            <v>특고압케이블공</v>
          </cell>
          <cell r="D609" t="str">
            <v>인</v>
          </cell>
          <cell r="F609">
            <v>79800</v>
          </cell>
          <cell r="Q609">
            <v>79800</v>
          </cell>
        </row>
        <row r="610">
          <cell r="A610">
            <v>608</v>
          </cell>
          <cell r="C610" t="str">
            <v>통신설비공</v>
          </cell>
          <cell r="D610" t="str">
            <v>인</v>
          </cell>
          <cell r="F610">
            <v>52700</v>
          </cell>
          <cell r="Q610">
            <v>52700</v>
          </cell>
        </row>
        <row r="611">
          <cell r="A611">
            <v>609</v>
          </cell>
          <cell r="C611" t="str">
            <v>통신내선공</v>
          </cell>
          <cell r="D611" t="str">
            <v>인</v>
          </cell>
          <cell r="F611">
            <v>45500</v>
          </cell>
          <cell r="Q611">
            <v>45500</v>
          </cell>
        </row>
        <row r="612">
          <cell r="A612">
            <v>610</v>
          </cell>
          <cell r="C612" t="str">
            <v>통신케이블공</v>
          </cell>
          <cell r="D612" t="str">
            <v>인</v>
          </cell>
          <cell r="F612">
            <v>58100</v>
          </cell>
          <cell r="Q612">
            <v>58100</v>
          </cell>
        </row>
        <row r="613">
          <cell r="A613">
            <v>611</v>
          </cell>
          <cell r="C613" t="str">
            <v>신호공</v>
          </cell>
          <cell r="D613" t="str">
            <v>인</v>
          </cell>
          <cell r="F613">
            <v>62300</v>
          </cell>
          <cell r="Q613">
            <v>62300</v>
          </cell>
        </row>
        <row r="614">
          <cell r="A614">
            <v>612</v>
          </cell>
          <cell r="C614" t="str">
            <v>특별인부</v>
          </cell>
          <cell r="D614" t="str">
            <v>인</v>
          </cell>
          <cell r="F614">
            <v>38500</v>
          </cell>
          <cell r="Q614">
            <v>38500</v>
          </cell>
        </row>
        <row r="615">
          <cell r="A615">
            <v>613</v>
          </cell>
          <cell r="C615" t="str">
            <v>계장공</v>
          </cell>
          <cell r="D615" t="str">
            <v>인</v>
          </cell>
          <cell r="F615">
            <v>42500</v>
          </cell>
          <cell r="Q615">
            <v>42500</v>
          </cell>
        </row>
        <row r="616">
          <cell r="A616">
            <v>614</v>
          </cell>
          <cell r="C616" t="str">
            <v>미장공</v>
          </cell>
          <cell r="D616" t="str">
            <v>인</v>
          </cell>
          <cell r="F616">
            <v>52800</v>
          </cell>
          <cell r="Q616">
            <v>52800</v>
          </cell>
        </row>
        <row r="617">
          <cell r="A617">
            <v>615</v>
          </cell>
          <cell r="C617" t="str">
            <v>용접공(일반)</v>
          </cell>
          <cell r="D617" t="str">
            <v>인</v>
          </cell>
          <cell r="F617">
            <v>48800</v>
          </cell>
          <cell r="Q617">
            <v>48800</v>
          </cell>
        </row>
        <row r="618">
          <cell r="A618">
            <v>616</v>
          </cell>
          <cell r="C618" t="str">
            <v>도장공</v>
          </cell>
          <cell r="D618" t="str">
            <v>인</v>
          </cell>
          <cell r="F618">
            <v>47200</v>
          </cell>
          <cell r="Q618">
            <v>47200</v>
          </cell>
        </row>
        <row r="619">
          <cell r="A619">
            <v>617</v>
          </cell>
          <cell r="C619" t="str">
            <v>배관공</v>
          </cell>
          <cell r="D619" t="str">
            <v>인</v>
          </cell>
          <cell r="F619">
            <v>42000</v>
          </cell>
          <cell r="Q619">
            <v>42000</v>
          </cell>
        </row>
        <row r="620">
          <cell r="A620">
            <v>618</v>
          </cell>
          <cell r="C620" t="str">
            <v>콘크리트공</v>
          </cell>
          <cell r="D620" t="str">
            <v>인</v>
          </cell>
          <cell r="F620">
            <v>47600</v>
          </cell>
          <cell r="Q620">
            <v>47600</v>
          </cell>
        </row>
        <row r="621">
          <cell r="A621">
            <v>619</v>
          </cell>
          <cell r="C621" t="str">
            <v>형틀목공</v>
          </cell>
          <cell r="D621" t="str">
            <v>인</v>
          </cell>
          <cell r="F621">
            <v>52900</v>
          </cell>
          <cell r="Q621">
            <v>52900</v>
          </cell>
        </row>
        <row r="622">
          <cell r="A622">
            <v>620</v>
          </cell>
          <cell r="C622" t="str">
            <v>철근공</v>
          </cell>
          <cell r="D622" t="str">
            <v>인</v>
          </cell>
          <cell r="F622">
            <v>50500</v>
          </cell>
          <cell r="Q622">
            <v>50500</v>
          </cell>
        </row>
        <row r="623">
          <cell r="A623">
            <v>621</v>
          </cell>
          <cell r="C623" t="str">
            <v>철판공</v>
          </cell>
          <cell r="D623" t="str">
            <v>인</v>
          </cell>
          <cell r="F623">
            <v>43700</v>
          </cell>
          <cell r="Q623">
            <v>43700</v>
          </cell>
        </row>
        <row r="624">
          <cell r="A624">
            <v>622</v>
          </cell>
          <cell r="C624" t="str">
            <v>방수공</v>
          </cell>
          <cell r="D624" t="str">
            <v>인</v>
          </cell>
          <cell r="F624">
            <v>45100</v>
          </cell>
          <cell r="Q624">
            <v>45100</v>
          </cell>
        </row>
        <row r="625">
          <cell r="A625">
            <v>623</v>
          </cell>
          <cell r="B625" t="str">
            <v>STRAIGHT TRAY(H.D.G)</v>
          </cell>
          <cell r="C625" t="str">
            <v>450W×100H</v>
          </cell>
          <cell r="D625" t="str">
            <v>m</v>
          </cell>
          <cell r="K625" t="str">
            <v>(주)동명 ENG.</v>
          </cell>
          <cell r="L625">
            <v>10500</v>
          </cell>
          <cell r="Q625">
            <v>10500</v>
          </cell>
          <cell r="S625" t="str">
            <v>내선</v>
          </cell>
          <cell r="T625">
            <v>0.44500000000000001</v>
          </cell>
        </row>
        <row r="626">
          <cell r="A626">
            <v>624</v>
          </cell>
          <cell r="B626" t="str">
            <v>STRAIGHT TRAY(H.D.G)</v>
          </cell>
          <cell r="C626" t="str">
            <v>450W×150H</v>
          </cell>
          <cell r="D626" t="str">
            <v>m</v>
          </cell>
          <cell r="K626" t="str">
            <v>(주)동명 ENG.</v>
          </cell>
          <cell r="L626">
            <v>13500</v>
          </cell>
          <cell r="Q626">
            <v>13500</v>
          </cell>
          <cell r="S626" t="str">
            <v>내선</v>
          </cell>
          <cell r="T626">
            <v>0.44500000000000001</v>
          </cell>
        </row>
        <row r="627">
          <cell r="A627">
            <v>625</v>
          </cell>
          <cell r="B627" t="str">
            <v>HDR-TEE (H.D.G)</v>
          </cell>
          <cell r="C627" t="str">
            <v>450W×100H</v>
          </cell>
          <cell r="D627" t="str">
            <v>m</v>
          </cell>
          <cell r="K627" t="str">
            <v>(주)동명 ENG.</v>
          </cell>
          <cell r="L627">
            <v>24000</v>
          </cell>
          <cell r="Q627">
            <v>24000</v>
          </cell>
          <cell r="S627" t="str">
            <v>내선</v>
          </cell>
          <cell r="T627">
            <v>0.44500000000000001</v>
          </cell>
        </row>
        <row r="628">
          <cell r="A628">
            <v>626</v>
          </cell>
          <cell r="B628" t="str">
            <v>전선관부속품</v>
          </cell>
          <cell r="C628" t="str">
            <v>배관자재비의 15%</v>
          </cell>
          <cell r="D628" t="str">
            <v>식</v>
          </cell>
          <cell r="Q628">
            <v>0</v>
          </cell>
        </row>
        <row r="629">
          <cell r="A629">
            <v>627</v>
          </cell>
          <cell r="B629" t="str">
            <v>잡자재및소모품비</v>
          </cell>
          <cell r="C629" t="str">
            <v>배관배선자재비의 2%</v>
          </cell>
          <cell r="D629" t="str">
            <v>식</v>
          </cell>
          <cell r="Q629">
            <v>0</v>
          </cell>
        </row>
        <row r="630">
          <cell r="A630">
            <v>628</v>
          </cell>
          <cell r="B630" t="str">
            <v>U-CHANEL</v>
          </cell>
          <cell r="C630" t="str">
            <v>41×41×2.6 t</v>
          </cell>
          <cell r="D630" t="str">
            <v>m</v>
          </cell>
          <cell r="K630" t="str">
            <v>(주)동명 ENG.</v>
          </cell>
          <cell r="L630">
            <v>3300</v>
          </cell>
          <cell r="Q630">
            <v>3300</v>
          </cell>
        </row>
        <row r="631">
          <cell r="A631">
            <v>629</v>
          </cell>
          <cell r="B631" t="str">
            <v>가로등주(도금후도장)</v>
          </cell>
          <cell r="C631" t="str">
            <v>8각테퍼8.5m폴1.5m1등용</v>
          </cell>
          <cell r="D631" t="str">
            <v>본</v>
          </cell>
          <cell r="K631" t="str">
            <v>조일조명</v>
          </cell>
          <cell r="L631">
            <v>195000</v>
          </cell>
          <cell r="Q631">
            <v>195000</v>
          </cell>
          <cell r="S631" t="str">
            <v>내선</v>
          </cell>
          <cell r="T631">
            <v>3.13</v>
          </cell>
        </row>
        <row r="632">
          <cell r="A632">
            <v>630</v>
          </cell>
          <cell r="B632" t="str">
            <v>저압케이블</v>
          </cell>
          <cell r="C632" t="str">
            <v>600V CV5.5sq/3C</v>
          </cell>
          <cell r="D632" t="str">
            <v>m</v>
          </cell>
          <cell r="G632">
            <v>718</v>
          </cell>
          <cell r="H632">
            <v>952</v>
          </cell>
          <cell r="Q632">
            <v>952</v>
          </cell>
          <cell r="R632">
            <v>0.05</v>
          </cell>
          <cell r="S632" t="str">
            <v>저케</v>
          </cell>
          <cell r="T632">
            <v>2.5999999999999999E-2</v>
          </cell>
        </row>
        <row r="633">
          <cell r="A633">
            <v>631</v>
          </cell>
          <cell r="B633" t="str">
            <v>저압케이블</v>
          </cell>
          <cell r="C633" t="str">
            <v>600V CV14sq/4C</v>
          </cell>
          <cell r="D633" t="str">
            <v>m</v>
          </cell>
          <cell r="G633">
            <v>718</v>
          </cell>
          <cell r="H633">
            <v>2174</v>
          </cell>
          <cell r="Q633">
            <v>2174</v>
          </cell>
          <cell r="R633">
            <v>0.05</v>
          </cell>
          <cell r="S633" t="str">
            <v>저케</v>
          </cell>
          <cell r="T633">
            <v>5.2000000000000005E-2</v>
          </cell>
        </row>
        <row r="634">
          <cell r="A634">
            <v>632</v>
          </cell>
          <cell r="B634" t="str">
            <v>저압케이블</v>
          </cell>
          <cell r="C634" t="str">
            <v>600V CV5.5sq/4C</v>
          </cell>
          <cell r="D634" t="str">
            <v>m</v>
          </cell>
          <cell r="G634">
            <v>718</v>
          </cell>
          <cell r="H634">
            <v>1175</v>
          </cell>
          <cell r="Q634">
            <v>1175</v>
          </cell>
          <cell r="R634">
            <v>0.05</v>
          </cell>
          <cell r="S634" t="str">
            <v>저케</v>
          </cell>
          <cell r="T634">
            <v>3.4000000000000002E-2</v>
          </cell>
        </row>
        <row r="635">
          <cell r="A635">
            <v>633</v>
          </cell>
          <cell r="B635" t="str">
            <v>저압케이블</v>
          </cell>
          <cell r="C635" t="str">
            <v>600V CV22sq/4C</v>
          </cell>
          <cell r="D635" t="str">
            <v>m</v>
          </cell>
          <cell r="G635">
            <v>718</v>
          </cell>
          <cell r="H635">
            <v>3711</v>
          </cell>
          <cell r="Q635">
            <v>3711</v>
          </cell>
          <cell r="R635">
            <v>0.05</v>
          </cell>
          <cell r="S635" t="str">
            <v>저케</v>
          </cell>
          <cell r="T635">
            <v>6.7599999999999993E-2</v>
          </cell>
        </row>
        <row r="636">
          <cell r="A636">
            <v>634</v>
          </cell>
          <cell r="B636" t="str">
            <v>저압케이블</v>
          </cell>
          <cell r="C636" t="str">
            <v>600V CV38sq/2C</v>
          </cell>
          <cell r="D636" t="str">
            <v>m</v>
          </cell>
          <cell r="G636">
            <v>718</v>
          </cell>
          <cell r="H636">
            <v>3327</v>
          </cell>
          <cell r="Q636">
            <v>3327</v>
          </cell>
          <cell r="R636">
            <v>0.05</v>
          </cell>
          <cell r="S636" t="str">
            <v>저케</v>
          </cell>
          <cell r="T636">
            <v>5.0399999999999993E-2</v>
          </cell>
        </row>
        <row r="637">
          <cell r="A637">
            <v>635</v>
          </cell>
          <cell r="B637" t="str">
            <v>가로등제어반</v>
          </cell>
          <cell r="C637" t="str">
            <v>상시/격등</v>
          </cell>
          <cell r="D637" t="str">
            <v>대</v>
          </cell>
          <cell r="G637">
            <v>821</v>
          </cell>
          <cell r="H637">
            <v>1366200</v>
          </cell>
          <cell r="Q637">
            <v>1366200</v>
          </cell>
          <cell r="S637" t="str">
            <v>프전</v>
          </cell>
          <cell r="T637">
            <v>4.5999999999999996</v>
          </cell>
          <cell r="U637" t="str">
            <v>보인</v>
          </cell>
          <cell r="V637">
            <v>1.5</v>
          </cell>
        </row>
        <row r="638">
          <cell r="A638">
            <v>636</v>
          </cell>
          <cell r="B638" t="str">
            <v>강교용 L-PANEL</v>
          </cell>
          <cell r="C638" t="str">
            <v>계량기 부착형</v>
          </cell>
          <cell r="D638" t="str">
            <v>면</v>
          </cell>
          <cell r="K638" t="str">
            <v>삼화진흥</v>
          </cell>
          <cell r="L638">
            <v>829900</v>
          </cell>
          <cell r="Q638">
            <v>829900</v>
          </cell>
          <cell r="S638" t="str">
            <v>프전</v>
          </cell>
          <cell r="T638">
            <v>4.5999999999999996</v>
          </cell>
          <cell r="U638" t="str">
            <v>보인</v>
          </cell>
          <cell r="V638">
            <v>1.5</v>
          </cell>
        </row>
        <row r="639">
          <cell r="A639">
            <v>637</v>
          </cell>
          <cell r="B639" t="str">
            <v>강교용 LOP-PANEL</v>
          </cell>
          <cell r="C639" t="str">
            <v>250×350×150</v>
          </cell>
          <cell r="D639" t="str">
            <v>면</v>
          </cell>
          <cell r="K639" t="str">
            <v>삼화진흥</v>
          </cell>
          <cell r="L639">
            <v>124800</v>
          </cell>
          <cell r="Q639">
            <v>124800</v>
          </cell>
          <cell r="S639" t="str">
            <v>내선</v>
          </cell>
          <cell r="T639">
            <v>0.48099999999999998</v>
          </cell>
        </row>
        <row r="640">
          <cell r="A640">
            <v>638</v>
          </cell>
          <cell r="Q640" t="str">
            <v/>
          </cell>
        </row>
        <row r="641">
          <cell r="A641">
            <v>639</v>
          </cell>
          <cell r="B641" t="str">
            <v>저압케이블</v>
          </cell>
          <cell r="C641" t="str">
            <v>600V EV38sq/2C</v>
          </cell>
          <cell r="D641" t="str">
            <v>m</v>
          </cell>
          <cell r="G641">
            <v>727</v>
          </cell>
          <cell r="H641">
            <v>2675</v>
          </cell>
          <cell r="Q641">
            <v>2675</v>
          </cell>
          <cell r="R641">
            <v>0.05</v>
          </cell>
          <cell r="S641" t="str">
            <v>저케</v>
          </cell>
          <cell r="T641">
            <v>5.0399999999999993E-2</v>
          </cell>
        </row>
        <row r="642">
          <cell r="A642">
            <v>640</v>
          </cell>
          <cell r="B642" t="str">
            <v>저압케이블</v>
          </cell>
          <cell r="C642" t="str">
            <v>600V EV60sq/2C</v>
          </cell>
          <cell r="D642" t="str">
            <v>m</v>
          </cell>
          <cell r="G642">
            <v>727</v>
          </cell>
          <cell r="H642">
            <v>4364</v>
          </cell>
          <cell r="Q642">
            <v>4364</v>
          </cell>
          <cell r="R642">
            <v>0.05</v>
          </cell>
          <cell r="S642" t="str">
            <v>저케</v>
          </cell>
          <cell r="T642">
            <v>6.8599999999999994E-2</v>
          </cell>
        </row>
        <row r="643">
          <cell r="A643">
            <v>641</v>
          </cell>
          <cell r="B643" t="str">
            <v>관로굴착</v>
          </cell>
          <cell r="C643" t="str">
            <v>0.6M</v>
          </cell>
          <cell r="D643" t="str">
            <v>m</v>
          </cell>
          <cell r="Q643">
            <v>0</v>
          </cell>
        </row>
        <row r="644">
          <cell r="A644">
            <v>642</v>
          </cell>
          <cell r="B644" t="str">
            <v>관로굴착</v>
          </cell>
          <cell r="C644" t="str">
            <v>1.2M</v>
          </cell>
          <cell r="D644" t="str">
            <v>m</v>
          </cell>
          <cell r="Q644">
            <v>0</v>
          </cell>
        </row>
        <row r="645">
          <cell r="A645">
            <v>643</v>
          </cell>
          <cell r="B645" t="str">
            <v>DATA WAY</v>
          </cell>
          <cell r="D645" t="str">
            <v>m</v>
          </cell>
          <cell r="Q645">
            <v>0</v>
          </cell>
          <cell r="R645">
            <v>0.05</v>
          </cell>
        </row>
        <row r="646">
          <cell r="A646">
            <v>644</v>
          </cell>
          <cell r="Q646" t="str">
            <v/>
          </cell>
        </row>
        <row r="647">
          <cell r="A647">
            <v>645</v>
          </cell>
          <cell r="Q647" t="str">
            <v/>
          </cell>
        </row>
        <row r="648">
          <cell r="A648">
            <v>646</v>
          </cell>
          <cell r="B648" t="str">
            <v>AUDIO CABLE</v>
          </cell>
          <cell r="C648" t="str">
            <v>MW-3100</v>
          </cell>
          <cell r="D648" t="str">
            <v>m</v>
          </cell>
          <cell r="K648" t="str">
            <v>(주)경일기업</v>
          </cell>
          <cell r="L648">
            <v>550</v>
          </cell>
          <cell r="Q648">
            <v>550</v>
          </cell>
          <cell r="R648">
            <v>0.05</v>
          </cell>
          <cell r="S648" t="str">
            <v>저케</v>
          </cell>
          <cell r="T648">
            <v>1.6E-2</v>
          </cell>
        </row>
        <row r="649">
          <cell r="A649">
            <v>647</v>
          </cell>
          <cell r="B649" t="str">
            <v>저압케이블</v>
          </cell>
          <cell r="C649" t="str">
            <v>CVV-SB 3.5sq/2C</v>
          </cell>
          <cell r="D649" t="str">
            <v>m</v>
          </cell>
          <cell r="G649">
            <v>717</v>
          </cell>
          <cell r="H649">
            <v>951</v>
          </cell>
          <cell r="Q649">
            <v>951</v>
          </cell>
          <cell r="R649">
            <v>0.05</v>
          </cell>
          <cell r="S649" t="str">
            <v>저케</v>
          </cell>
          <cell r="T649">
            <v>1.6E-2</v>
          </cell>
        </row>
        <row r="650">
          <cell r="A650">
            <v>648</v>
          </cell>
          <cell r="B650" t="str">
            <v>저압케이블</v>
          </cell>
          <cell r="C650" t="str">
            <v>CVV-SB 3.5sq/4C</v>
          </cell>
          <cell r="D650" t="str">
            <v>m</v>
          </cell>
          <cell r="G650">
            <v>717</v>
          </cell>
          <cell r="H650">
            <v>1287</v>
          </cell>
          <cell r="Q650">
            <v>1287</v>
          </cell>
          <cell r="R650">
            <v>0.05</v>
          </cell>
          <cell r="S650" t="str">
            <v>저케</v>
          </cell>
          <cell r="T650">
            <v>2.9000000000000001E-2</v>
          </cell>
        </row>
        <row r="651">
          <cell r="A651">
            <v>649</v>
          </cell>
          <cell r="B651" t="str">
            <v>저압케이블</v>
          </cell>
          <cell r="C651" t="str">
            <v>600V EV 3.5sq/2C</v>
          </cell>
          <cell r="D651" t="str">
            <v>m</v>
          </cell>
          <cell r="G651">
            <v>727</v>
          </cell>
          <cell r="H651">
            <v>455</v>
          </cell>
          <cell r="Q651">
            <v>455</v>
          </cell>
          <cell r="R651">
            <v>0.05</v>
          </cell>
          <cell r="S651" t="str">
            <v>저케</v>
          </cell>
          <cell r="T651">
            <v>1.6E-2</v>
          </cell>
        </row>
        <row r="652">
          <cell r="A652">
            <v>650</v>
          </cell>
          <cell r="B652" t="str">
            <v>저압케이블</v>
          </cell>
          <cell r="C652" t="str">
            <v>600V CV 3.5sq/3C</v>
          </cell>
          <cell r="D652" t="str">
            <v>m</v>
          </cell>
          <cell r="G652">
            <v>718</v>
          </cell>
          <cell r="H652">
            <v>685</v>
          </cell>
          <cell r="Q652">
            <v>685</v>
          </cell>
          <cell r="R652">
            <v>0.05</v>
          </cell>
          <cell r="S652" t="str">
            <v>저케</v>
          </cell>
          <cell r="T652">
            <v>2.1999999999999999E-2</v>
          </cell>
        </row>
        <row r="653">
          <cell r="A653">
            <v>651</v>
          </cell>
          <cell r="B653" t="str">
            <v>저압케이블</v>
          </cell>
          <cell r="C653" t="str">
            <v>600V CV 8sq/4C</v>
          </cell>
          <cell r="D653" t="str">
            <v>m</v>
          </cell>
          <cell r="G653">
            <v>718</v>
          </cell>
          <cell r="H653">
            <v>1530</v>
          </cell>
          <cell r="Q653">
            <v>1530</v>
          </cell>
          <cell r="R653">
            <v>0.05</v>
          </cell>
          <cell r="S653" t="str">
            <v>저케</v>
          </cell>
          <cell r="T653">
            <v>3.9E-2</v>
          </cell>
        </row>
        <row r="654">
          <cell r="A654">
            <v>652</v>
          </cell>
          <cell r="B654" t="str">
            <v>저압케이블</v>
          </cell>
          <cell r="C654" t="str">
            <v>600V CV 38sq/4C</v>
          </cell>
          <cell r="D654" t="str">
            <v>m</v>
          </cell>
          <cell r="G654">
            <v>718</v>
          </cell>
          <cell r="H654">
            <v>6040</v>
          </cell>
          <cell r="Q654">
            <v>6040</v>
          </cell>
          <cell r="R654">
            <v>0.05</v>
          </cell>
          <cell r="S654" t="str">
            <v>저케</v>
          </cell>
          <cell r="T654">
            <v>3.9600000000000003E-2</v>
          </cell>
        </row>
        <row r="655">
          <cell r="A655">
            <v>653</v>
          </cell>
          <cell r="B655" t="str">
            <v>HOR-ELBOW (H.D.G)</v>
          </cell>
          <cell r="C655" t="str">
            <v>450W×100H</v>
          </cell>
          <cell r="D655" t="str">
            <v>EA</v>
          </cell>
          <cell r="K655" t="str">
            <v>(주)동명 ENG.</v>
          </cell>
          <cell r="L655">
            <v>15300</v>
          </cell>
          <cell r="Q655">
            <v>15300</v>
          </cell>
          <cell r="S655" t="str">
            <v>내선</v>
          </cell>
          <cell r="T655">
            <v>0.44500000000000001</v>
          </cell>
        </row>
        <row r="656">
          <cell r="A656">
            <v>654</v>
          </cell>
          <cell r="B656" t="str">
            <v>HOR-ELBOW (H.D.G)</v>
          </cell>
          <cell r="C656" t="str">
            <v>450W×500H</v>
          </cell>
          <cell r="D656" t="str">
            <v>EA</v>
          </cell>
          <cell r="K656" t="str">
            <v>(주)동명 ENG.</v>
          </cell>
          <cell r="L656">
            <v>19800</v>
          </cell>
          <cell r="Q656">
            <v>19800</v>
          </cell>
          <cell r="S656" t="str">
            <v>내선</v>
          </cell>
          <cell r="T656">
            <v>0.44500000000000001</v>
          </cell>
        </row>
        <row r="657">
          <cell r="A657">
            <v>655</v>
          </cell>
          <cell r="B657" t="str">
            <v>CHANEL BRACKET</v>
          </cell>
          <cell r="C657" t="str">
            <v>42×42×470L</v>
          </cell>
          <cell r="D657" t="str">
            <v>EA</v>
          </cell>
          <cell r="K657" t="str">
            <v>(주)동명 ENG.</v>
          </cell>
          <cell r="L657">
            <v>3500</v>
          </cell>
          <cell r="Q657">
            <v>3500</v>
          </cell>
        </row>
        <row r="658">
          <cell r="A658">
            <v>656</v>
          </cell>
          <cell r="B658" t="str">
            <v>SHANK BOLT &amp; NUT</v>
          </cell>
          <cell r="C658" t="str">
            <v>3/8"×19L</v>
          </cell>
          <cell r="D658" t="str">
            <v>EA</v>
          </cell>
          <cell r="K658" t="str">
            <v>(주)동명 ENG.</v>
          </cell>
          <cell r="L658">
            <v>100</v>
          </cell>
          <cell r="Q658">
            <v>100</v>
          </cell>
        </row>
        <row r="659">
          <cell r="A659">
            <v>657</v>
          </cell>
          <cell r="B659" t="str">
            <v>SPRING NUT</v>
          </cell>
          <cell r="C659" t="str">
            <v>W/BOLT,WASHER 3/8"</v>
          </cell>
          <cell r="D659" t="str">
            <v>EA</v>
          </cell>
          <cell r="K659" t="str">
            <v>(주)동명 ENG.</v>
          </cell>
          <cell r="L659">
            <v>450</v>
          </cell>
          <cell r="Q659">
            <v>450</v>
          </cell>
        </row>
        <row r="660">
          <cell r="A660">
            <v>658</v>
          </cell>
          <cell r="B660" t="str">
            <v>SPRING NUT</v>
          </cell>
          <cell r="C660" t="str">
            <v>W/BOLT,WASHER 1/2"</v>
          </cell>
          <cell r="D660" t="str">
            <v>EA</v>
          </cell>
          <cell r="K660" t="str">
            <v>(주)동명 ENG.</v>
          </cell>
          <cell r="L660">
            <v>500</v>
          </cell>
          <cell r="Q660">
            <v>500</v>
          </cell>
        </row>
        <row r="661">
          <cell r="A661">
            <v>659</v>
          </cell>
          <cell r="B661" t="str">
            <v>SET ANCHOR</v>
          </cell>
          <cell r="C661" t="str">
            <v>3/8"</v>
          </cell>
          <cell r="D661" t="str">
            <v>EA</v>
          </cell>
          <cell r="K661" t="str">
            <v>(주)동명 ENG.</v>
          </cell>
          <cell r="L661">
            <v>170</v>
          </cell>
          <cell r="Q661">
            <v>170</v>
          </cell>
        </row>
        <row r="662">
          <cell r="A662">
            <v>660</v>
          </cell>
          <cell r="B662" t="str">
            <v>STRONG ANCHOR</v>
          </cell>
          <cell r="C662" t="str">
            <v>3/8"</v>
          </cell>
          <cell r="D662" t="str">
            <v>EA</v>
          </cell>
          <cell r="K662" t="str">
            <v>(주)동명 ENG.</v>
          </cell>
          <cell r="L662">
            <v>120</v>
          </cell>
          <cell r="Q662">
            <v>120</v>
          </cell>
        </row>
        <row r="663">
          <cell r="A663">
            <v>661</v>
          </cell>
          <cell r="B663" t="str">
            <v>THREAD ROD</v>
          </cell>
          <cell r="C663" t="str">
            <v>3/8"</v>
          </cell>
          <cell r="D663" t="str">
            <v>m</v>
          </cell>
          <cell r="K663" t="str">
            <v>(주)동명 ENG.</v>
          </cell>
          <cell r="L663">
            <v>500</v>
          </cell>
          <cell r="Q663">
            <v>500</v>
          </cell>
        </row>
        <row r="664">
          <cell r="A664">
            <v>662</v>
          </cell>
          <cell r="B664" t="str">
            <v>SQUARE WASHER</v>
          </cell>
          <cell r="C664" t="str">
            <v>φ 11</v>
          </cell>
          <cell r="D664" t="str">
            <v>EA</v>
          </cell>
          <cell r="K664" t="str">
            <v>(주)동명 ENG.</v>
          </cell>
          <cell r="L664">
            <v>200</v>
          </cell>
          <cell r="Q664">
            <v>200</v>
          </cell>
        </row>
        <row r="665">
          <cell r="A665">
            <v>663</v>
          </cell>
          <cell r="B665" t="str">
            <v>HEX H.B/NUT</v>
          </cell>
          <cell r="C665" t="str">
            <v>W/WASHER 3/8"</v>
          </cell>
          <cell r="D665" t="str">
            <v>SET</v>
          </cell>
          <cell r="K665" t="str">
            <v>(주)동명 ENG.</v>
          </cell>
          <cell r="L665">
            <v>60</v>
          </cell>
          <cell r="Q665">
            <v>60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1"/>
      <sheetName val="Title2"/>
      <sheetName val="in1-1"/>
      <sheetName val="in1-2"/>
      <sheetName val="in1-3"/>
      <sheetName val="out1-1"/>
      <sheetName val="out1-2"/>
      <sheetName val="in2-1"/>
      <sheetName val="in2-2"/>
      <sheetName val="in2-3"/>
      <sheetName val="out2-1"/>
      <sheetName val="out2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원가계산"/>
      <sheetName val="2공구산출내역"/>
      <sheetName val="2______"/>
      <sheetName val="내역"/>
      <sheetName val="일위대가"/>
      <sheetName val="2차1차"/>
      <sheetName val="일위대가표"/>
      <sheetName val="대목"/>
      <sheetName val="104동"/>
      <sheetName val="데이타"/>
      <sheetName val="기자재비"/>
      <sheetName val="식재일위대가"/>
      <sheetName val="기초일위대가"/>
      <sheetName val="단가대비표"/>
      <sheetName val="단가표"/>
      <sheetName val="예산내역"/>
      <sheetName val="총괄수지표"/>
      <sheetName val="을"/>
      <sheetName val="10월"/>
      <sheetName val="골조시행"/>
      <sheetName val="담장산출"/>
      <sheetName val="토공사"/>
      <sheetName val="덤프트럭계수"/>
      <sheetName val="수목표준대가"/>
      <sheetName val="70%"/>
      <sheetName val="건축내역"/>
      <sheetName val="1차설계변경내역"/>
      <sheetName val="내역서2안"/>
      <sheetName val="b_balju"/>
      <sheetName val="공통가설"/>
      <sheetName val="자료"/>
      <sheetName val="견적서"/>
      <sheetName val="내역서"/>
      <sheetName val="Mc1"/>
      <sheetName val="b_balju-단가단가단가"/>
      <sheetName val="단가"/>
      <sheetName val="식재인부"/>
      <sheetName val="노임단가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Macro1"/>
      <sheetName val="견적시담(송포2공구)"/>
      <sheetName val="적격점수&lt;300억미만&gt;"/>
      <sheetName val="일위대가목차"/>
      <sheetName val="직노"/>
      <sheetName val="단가비교표"/>
      <sheetName val="DT"/>
      <sheetName val="롤러"/>
      <sheetName val="BH"/>
      <sheetName val="펌프차타설"/>
      <sheetName val="b_balju_cho"/>
      <sheetName val="백암비스타내역"/>
      <sheetName val="data2"/>
      <sheetName val="공통가설공사"/>
      <sheetName val="일위목록"/>
      <sheetName val="조경유지관리"/>
      <sheetName val="조경식재굴취"/>
      <sheetName val="식재단가"/>
      <sheetName val="인력터파기품"/>
      <sheetName val="2005년임금"/>
      <sheetName val="컨테이너"/>
      <sheetName val="설비2차"/>
      <sheetName val="sheet1"/>
      <sheetName val="Data&amp;Result"/>
      <sheetName val="FB25JN"/>
      <sheetName val="QandAJunior"/>
      <sheetName val="일용노임단가"/>
      <sheetName val="중기사용료산출근거"/>
      <sheetName val="단가 및 재료비"/>
      <sheetName val="내역5"/>
      <sheetName val="일위대가(건축)"/>
      <sheetName val="Y-WORK"/>
      <sheetName val="Sheet5"/>
      <sheetName val="건축공사실행"/>
      <sheetName val="노원열병합  건축공사기성내역서"/>
      <sheetName val="EACT10"/>
      <sheetName val="개요"/>
      <sheetName val="기성내역"/>
      <sheetName val="물가대비표"/>
      <sheetName val="요율"/>
      <sheetName val="COVER"/>
      <sheetName val="자재단가"/>
      <sheetName val="BID"/>
      <sheetName val="안양동교 1안"/>
      <sheetName val="건축"/>
      <sheetName val="제직재"/>
      <sheetName val="설직재-1"/>
      <sheetName val="국별인원"/>
      <sheetName val="단가산출"/>
      <sheetName val="#REF"/>
      <sheetName val="공사비대비표B(토공)"/>
      <sheetName val="Sheet10"/>
      <sheetName val="일위대가(출입)"/>
      <sheetName val="원가계산서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관리자"/>
      <sheetName val="수량산출"/>
      <sheetName val="unit 4"/>
      <sheetName val="일위대가목록"/>
      <sheetName val="회사정보"/>
      <sheetName val="★도급내역"/>
      <sheetName val="노임"/>
      <sheetName val="집계표"/>
      <sheetName val="단가일람"/>
      <sheetName val="단위량당중기"/>
      <sheetName val="일 위 대 가 표"/>
      <sheetName val="단가(1)"/>
      <sheetName val="기본단가"/>
      <sheetName val="인건비단가"/>
      <sheetName val="회사기초자료"/>
      <sheetName val="단가조사서"/>
      <sheetName val="공종목록표"/>
      <sheetName val="환율"/>
      <sheetName val="기계경비(시간당)"/>
      <sheetName val="대가10%"/>
      <sheetName val="1,2공구원가계산서"/>
      <sheetName val="1공구산출내역서"/>
      <sheetName val="Total"/>
      <sheetName val="결재판"/>
      <sheetName val="대가"/>
      <sheetName val="경비"/>
      <sheetName val="기초입력 DATA"/>
      <sheetName val="전기품산출"/>
      <sheetName val="터파기및재료"/>
      <sheetName val="실행철강하도"/>
      <sheetName val="출력은 금물"/>
      <sheetName val="중기사용료"/>
      <sheetName val="수목데이타 "/>
      <sheetName val="증감대비"/>
      <sheetName val="실행(1)"/>
      <sheetName val="몰탈재료산출"/>
      <sheetName val="제출내역"/>
      <sheetName val="CON'C"/>
      <sheetName val="단가표 (2)"/>
      <sheetName val="요약&amp;결과"/>
      <sheetName val="선금급신청서"/>
      <sheetName val="광양 3기 유입수"/>
      <sheetName val="전체"/>
      <sheetName val="투찰추정"/>
      <sheetName val="중기조종사 단위단가"/>
      <sheetName val="설계"/>
      <sheetName val="장비"/>
      <sheetName val="산근1"/>
      <sheetName val="노무"/>
      <sheetName val="자재"/>
      <sheetName val="설계예산서"/>
      <sheetName val="예산내역서"/>
      <sheetName val="96노임기준"/>
      <sheetName val="변수값"/>
      <sheetName val="중기상차"/>
      <sheetName val="AS복구"/>
      <sheetName val="중기터파기"/>
      <sheetName val="기초단가"/>
      <sheetName val="연결임시"/>
      <sheetName val="공통단가"/>
      <sheetName val="운반비"/>
      <sheetName val="2000양배"/>
      <sheetName val="코드표"/>
      <sheetName val="보할공정"/>
      <sheetName val="노임단가표"/>
      <sheetName val="작업금지"/>
      <sheetName val="입력"/>
      <sheetName val="DATA1"/>
      <sheetName val="도급"/>
      <sheetName val="일위_파일"/>
      <sheetName val="9811"/>
      <sheetName val="내부마감"/>
      <sheetName val="A-4"/>
      <sheetName val="단가조사"/>
      <sheetName val=" 갑지"/>
      <sheetName val="기초내역"/>
      <sheetName val="소비자가"/>
      <sheetName val="시설물기초"/>
      <sheetName val="단산목록"/>
      <sheetName val="할증 "/>
      <sheetName val="식재가격"/>
      <sheetName val="식재총괄"/>
      <sheetName val="금액"/>
      <sheetName val="을지"/>
      <sheetName val="FAX"/>
      <sheetName val="단청공사"/>
      <sheetName val="실행내역 "/>
      <sheetName val="물가시세"/>
      <sheetName val="여과지동"/>
      <sheetName val="에너지요금"/>
      <sheetName val="웅진교-S2"/>
      <sheetName val="ABUT수량-A1"/>
      <sheetName val="공장동 지하1층"/>
      <sheetName val="용역동 및 154KV"/>
      <sheetName val="공장동 3층"/>
      <sheetName val="공장동 1층"/>
      <sheetName val="DATA"/>
      <sheetName val="조명율표"/>
      <sheetName val="물가시세표"/>
      <sheetName val="저수조"/>
      <sheetName val="BS"/>
      <sheetName val="실행내역"/>
      <sheetName val="수지예산"/>
      <sheetName val="등록업체(031124)"/>
      <sheetName val="범례_(2)"/>
      <sheetName val="노원열병합__건축공사기성내역서"/>
      <sheetName val="단가_및_재료비"/>
      <sheetName val="일_위_대_가_표"/>
      <sheetName val="unit_4"/>
      <sheetName val="_갑지"/>
      <sheetName val="출력은_금물"/>
      <sheetName val="안양동교_1안"/>
      <sheetName val="단가표_(2)"/>
      <sheetName val="할증_"/>
      <sheetName val="광양_3기_유입수"/>
      <sheetName val="수목데이타_"/>
      <sheetName val="중기조종사_단위단가"/>
      <sheetName val="위치조서"/>
      <sheetName val="4.일위대가목차"/>
      <sheetName val="일위대가(가설)"/>
      <sheetName val="원하대비"/>
      <sheetName val="원도급"/>
      <sheetName val="하도급"/>
      <sheetName val="대비2"/>
      <sheetName val="건축공사"/>
      <sheetName val="집계표_식재"/>
      <sheetName val="장비종합부표"/>
      <sheetName val="부표"/>
      <sheetName val="sheet1 (2)"/>
      <sheetName val="장비사양"/>
      <sheetName val="기계경비일람"/>
      <sheetName val="01"/>
      <sheetName val="대한주택보증(수보)"/>
      <sheetName val="대한주택보증(입보)"/>
      <sheetName val="DANGA"/>
      <sheetName val="BSD _2_"/>
      <sheetName val="제2호단위수량"/>
      <sheetName val="현장경비"/>
      <sheetName val="공사개요"/>
      <sheetName val="급여대장"/>
      <sheetName val="직원 인적급여 카드"/>
      <sheetName val="EJ"/>
      <sheetName val="인건비"/>
      <sheetName val="일위대가 "/>
      <sheetName val="Macro2"/>
      <sheetName val="교사기준면적(초등)"/>
      <sheetName val="관로내역원"/>
      <sheetName val="3련 BOX"/>
      <sheetName val="기본단가표"/>
      <sheetName val="코드목록(시스템담당용)"/>
      <sheetName val="공정집계_국별"/>
      <sheetName val="AV시스템"/>
      <sheetName val="냉천부속동"/>
      <sheetName val="포장복구집계"/>
      <sheetName val="북방3터널"/>
      <sheetName val="2.냉난방설비공사"/>
      <sheetName val="7.자동제어공사"/>
      <sheetName val="DATE"/>
      <sheetName val="화재 탐지 설비"/>
      <sheetName val="우석문틀"/>
      <sheetName val="계산서(곡선부)"/>
      <sheetName val="포장재료집계표"/>
      <sheetName val="광주전남"/>
      <sheetName val="단가비교"/>
      <sheetName val="하부철근수량"/>
      <sheetName val="경산"/>
      <sheetName val="000000"/>
      <sheetName val="준검 내역서"/>
      <sheetName val="기본입력"/>
      <sheetName val="I一般比"/>
      <sheetName val="N賃率-職"/>
      <sheetName val="J直材4"/>
      <sheetName val="기계경비"/>
      <sheetName val="전력"/>
      <sheetName val="토량1-1"/>
      <sheetName val="중기집계"/>
      <sheetName val="2000년1차"/>
      <sheetName val="보도공제면적"/>
      <sheetName val="별제권_정리담보권"/>
      <sheetName val="재료"/>
      <sheetName val="견적"/>
      <sheetName val="실행"/>
      <sheetName val="수목데이타"/>
      <sheetName val="신규일위"/>
      <sheetName val="자단"/>
      <sheetName val="4.공사별"/>
      <sheetName val="갑지"/>
      <sheetName val="상각비"/>
      <sheetName val="조명일위"/>
      <sheetName val="계약내역(2)"/>
      <sheetName val="재노경"/>
      <sheetName val="도급내역5+800"/>
      <sheetName val="도급내역"/>
      <sheetName val="철콘공사"/>
      <sheetName val="총괄내역서"/>
      <sheetName val="대,유,램"/>
      <sheetName val="금액내역서"/>
      <sheetName val="강병규"/>
      <sheetName val="(전남)시범지구 운영실적 및 결과분석(8월까지)"/>
      <sheetName val="견적단가"/>
      <sheetName val="10월 (2)"/>
      <sheetName val="종합-임현"/>
      <sheetName val="비전경영계획"/>
      <sheetName val="구의33고"/>
      <sheetName val="잡비"/>
      <sheetName val="공구"/>
      <sheetName val="예산명세서"/>
      <sheetName val="설계명세서"/>
      <sheetName val="자료입력"/>
      <sheetName val="당사실시1"/>
      <sheetName val="자동제어"/>
      <sheetName val="단가기준"/>
      <sheetName val="6-1. 관개량조서"/>
      <sheetName val="비탈면보호공수량산출"/>
      <sheetName val="내역-2"/>
      <sheetName val="품셈TABLE"/>
      <sheetName val="주소록"/>
      <sheetName val="입찰안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Sheet4"/>
      <sheetName val="const."/>
      <sheetName val="기준액"/>
      <sheetName val="단가산출-기,교"/>
      <sheetName val="일위목록-기"/>
      <sheetName val="수량산출서"/>
      <sheetName val="일위대가 목록표"/>
      <sheetName val="단가산출2"/>
      <sheetName val="설계내역서"/>
      <sheetName val=" 견적서"/>
      <sheetName val="도급FORM"/>
      <sheetName val="표준항목"/>
      <sheetName val="시멘트"/>
      <sheetName val="1안"/>
      <sheetName val="가정조건"/>
      <sheetName val="공통"/>
      <sheetName val="재료비"/>
      <sheetName val="DATA 입력란"/>
      <sheetName val="L_RPTB~1"/>
      <sheetName val="시작4"/>
      <sheetName val="단가산출서"/>
      <sheetName val="굴화내역"/>
      <sheetName val="일위대가표(DEEP)"/>
      <sheetName val="내 역 서(총괄)"/>
      <sheetName val="이토변실(A3-LINE)"/>
      <sheetName val="부대공"/>
      <sheetName val="배수공"/>
      <sheetName val="토공"/>
      <sheetName val="포장공"/>
      <sheetName val="통장출금액"/>
      <sheetName val="기본1"/>
      <sheetName val="수정일위대가"/>
      <sheetName val="기초입력_DATA"/>
      <sheetName val="CABLE SIZE-1"/>
      <sheetName val="단가산출(총괄)"/>
      <sheetName val="일위총괄"/>
      <sheetName val="중기단가"/>
      <sheetName val="단가및재료비"/>
      <sheetName val="총공사비집계표"/>
      <sheetName val="종배수관면벽신"/>
      <sheetName val="피벗테이블데이터분석"/>
      <sheetName val="한강운반비"/>
      <sheetName val="전선 및 전선관"/>
      <sheetName val="조경일람"/>
      <sheetName val="공내역"/>
      <sheetName val="ⴭⴭⴭⴭⴭ"/>
      <sheetName val="전차선로 물량표"/>
      <sheetName val="공통(20-91)"/>
      <sheetName val="원가계산서(남측)"/>
      <sheetName val="노무비"/>
      <sheetName val="1공구원가계산서"/>
      <sheetName val="-치수표(곡선부)"/>
      <sheetName val="계정code"/>
      <sheetName val="장비경비"/>
      <sheetName val="빗물받이(910-510-410)"/>
      <sheetName val="정의"/>
      <sheetName val="내역서(전기)"/>
      <sheetName val="토사(PE)"/>
      <sheetName val="자재목록"/>
      <sheetName val="단가목록"/>
      <sheetName val="중기목록"/>
      <sheetName val="노임이"/>
      <sheetName val="토목공사"/>
      <sheetName val="단"/>
      <sheetName val="공조기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조건"/>
      <sheetName val="사업성"/>
      <sheetName val="단중표"/>
      <sheetName val="의왕내역"/>
      <sheetName val="원가"/>
      <sheetName val="MCC제원"/>
      <sheetName val="제경비율"/>
      <sheetName val="실행대비"/>
      <sheetName val="투찰내역"/>
      <sheetName val="납부서"/>
      <sheetName val="보고"/>
      <sheetName val="금융비용"/>
      <sheetName val="2000,9월 일위"/>
      <sheetName val="기초자료"/>
      <sheetName val="1.우편집중내역서"/>
      <sheetName val="을 1"/>
      <sheetName val="을 2"/>
      <sheetName val="현장관리비"/>
      <sheetName val="단위수량"/>
      <sheetName val="계약서"/>
      <sheetName val="간접비 총괄표"/>
      <sheetName val="2.1  노무비 평균단가산출"/>
      <sheetName val="기초일위"/>
      <sheetName val="시설일위"/>
      <sheetName val="덤프운반거리산출(토)"/>
      <sheetName val="덤프운반거리산출(풍)"/>
      <sheetName val="덤프운반거리산출(연)"/>
      <sheetName val="교각1"/>
      <sheetName val="식재일위"/>
      <sheetName val="말뚝지지력산정"/>
      <sheetName val="pier(각형)"/>
      <sheetName val="(A)내역서"/>
      <sheetName val="기능공인적사항"/>
      <sheetName val="내역표지"/>
      <sheetName val="유림골조"/>
      <sheetName val="조견표"/>
      <sheetName val="조도계산서 (도서)"/>
      <sheetName val="3.하중산정4.지지력"/>
      <sheetName val="단  가  대  비  표"/>
      <sheetName val="일  위  대  가  목  록"/>
      <sheetName val="2.대외공문"/>
      <sheetName val="가동비율"/>
      <sheetName val="반포2차"/>
      <sheetName val="기준FACTOR"/>
      <sheetName val="대가단최종"/>
      <sheetName val="노무비 근거"/>
      <sheetName val="개인명세서"/>
      <sheetName val="토적단위"/>
      <sheetName val="중기작업량"/>
      <sheetName val="청천내"/>
      <sheetName val="교통대책내역"/>
      <sheetName val="일위대가(4층원격)"/>
      <sheetName val="22단가"/>
      <sheetName val="22인공"/>
      <sheetName val="범례_(2)1"/>
      <sheetName val="단가_및_재료비1"/>
      <sheetName val="노원열병합__건축공사기성내역서1"/>
      <sheetName val="일_위_대_가_표1"/>
      <sheetName val="출력은_금물1"/>
      <sheetName val="unit_41"/>
      <sheetName val="_갑지1"/>
      <sheetName val="단가표_(2)1"/>
      <sheetName val="광양_3기_유입수1"/>
      <sheetName val="BSD__2_"/>
      <sheetName val="안양동교_1안1"/>
      <sheetName val="할증_1"/>
      <sheetName val="중기조종사_단위단가1"/>
      <sheetName val="수목데이타_1"/>
      <sheetName val="직원_인적급여_카드"/>
      <sheetName val="sheet1_(2)"/>
      <sheetName val="4_일위대가목차"/>
      <sheetName val="일위대가_"/>
      <sheetName val="2_냉난방설비공사"/>
      <sheetName val="7_자동제어공사"/>
      <sheetName val="화재_탐지_설비"/>
      <sheetName val="4_공사별"/>
      <sheetName val="(전남)시범지구_운영실적_및_결과분석(8월까지)"/>
      <sheetName val="준검_내역서"/>
      <sheetName val="3련_BOX"/>
      <sheetName val="공장동_지하1층"/>
      <sheetName val="용역동_및_154KV"/>
      <sheetName val="공장동_3층"/>
      <sheetName val="공장동_1층"/>
      <sheetName val="적용단위길이"/>
      <sheetName val="특수기호강도거푸집"/>
      <sheetName val="종배수관(신)"/>
      <sheetName val="청주(철골발주의뢰서)"/>
      <sheetName val="목록"/>
      <sheetName val="신고조서"/>
      <sheetName val="원가data"/>
      <sheetName val="이름교환"/>
      <sheetName val="시설물일위"/>
      <sheetName val="공내역서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06 일위대가목록"/>
      <sheetName val="정산명세서"/>
      <sheetName val="전기일위목록"/>
      <sheetName val="수량집계표(舊)"/>
      <sheetName val="직접비"/>
      <sheetName val="변경내역"/>
      <sheetName val="램머"/>
      <sheetName val="작업일보"/>
      <sheetName val="바닥판"/>
      <sheetName val="입력DATA"/>
      <sheetName val="투입비"/>
      <sheetName val="VOR"/>
      <sheetName val="front"/>
      <sheetName val="판"/>
      <sheetName val="1. 설계조건 2.단면가정 3. 하중계산"/>
      <sheetName val="노견단위수량"/>
      <sheetName val="산출기초"/>
      <sheetName val="총 괄 표"/>
      <sheetName val="DAN"/>
      <sheetName val="백호우계수"/>
      <sheetName val="공사비산출서"/>
      <sheetName val="일반부표"/>
      <sheetName val="본사인상전"/>
      <sheetName val="대덕토공총"/>
      <sheetName val="문학간접"/>
      <sheetName val="개요입력"/>
      <sheetName val="수량기준"/>
      <sheetName val="단가견적조사표"/>
      <sheetName val="제경비"/>
      <sheetName val="내역1"/>
      <sheetName val="설비내역서"/>
      <sheetName val="건축내역서"/>
      <sheetName val="전기내역서"/>
      <sheetName val="예총"/>
      <sheetName val="16-1"/>
      <sheetName val="9-1차이내역"/>
      <sheetName val="JUCKEYK"/>
      <sheetName val="동문건설"/>
      <sheetName val="설명서 "/>
      <sheetName val="토목"/>
      <sheetName val="중기손료"/>
      <sheetName val="장비가동"/>
      <sheetName val="배수내역"/>
      <sheetName val="부표총괄"/>
      <sheetName val="접속슬라브"/>
      <sheetName val="부대공Ⅱ"/>
      <sheetName val="단위단가"/>
      <sheetName val="자재테이블"/>
      <sheetName val="일위대가(1)"/>
      <sheetName val="단가_1_"/>
      <sheetName val="옥외외등집계표"/>
      <sheetName val="달대"/>
      <sheetName val="철거산출근거"/>
      <sheetName val="원가서"/>
      <sheetName val="식재"/>
      <sheetName val="시설물"/>
      <sheetName val="식재출력용"/>
      <sheetName val="유지관리"/>
      <sheetName val="실행기초"/>
      <sheetName val="구간별현황"/>
      <sheetName val="배수량"/>
      <sheetName val="기본계획"/>
      <sheetName val="WORK"/>
      <sheetName val="APT내역"/>
      <sheetName val="부대시설"/>
      <sheetName val="일용노임단가2001상"/>
      <sheetName val="참조자료"/>
      <sheetName val="A갑지"/>
      <sheetName val="세부내역서(소방)"/>
      <sheetName val="간공설계서"/>
      <sheetName val="파일의이용"/>
      <sheetName val="단 box"/>
      <sheetName val="수량집계"/>
      <sheetName val="토건"/>
      <sheetName val="간접비"/>
      <sheetName val="괴목육교"/>
      <sheetName val="옥외등신설"/>
      <sheetName val="저케CV22신설"/>
      <sheetName val="저케CV38신설"/>
      <sheetName val="저케CV8신설"/>
      <sheetName val="접지3종"/>
      <sheetName val="sub"/>
      <sheetName val="근로자"/>
      <sheetName val="총괄표"/>
      <sheetName val="인공산출"/>
      <sheetName val="국민연금표"/>
      <sheetName val="자판실행"/>
      <sheetName val="세금자료"/>
      <sheetName val="내역_FILE"/>
      <sheetName val="규준틀"/>
      <sheetName val="Baby일위대가"/>
      <sheetName val="남대문빌딩"/>
      <sheetName val="5직접"/>
      <sheetName val="장비단가"/>
      <sheetName val="4.2.1 마루높이 검토"/>
      <sheetName val="CODE"/>
      <sheetName val="철근콘크리트 (5)"/>
      <sheetName val="품셈표"/>
      <sheetName val="2003상반기노임기준"/>
      <sheetName val="분당임차변경"/>
      <sheetName val="형틀공사"/>
      <sheetName val="변압기 및 발전기 용량"/>
      <sheetName val="일위대가집계"/>
      <sheetName val="견적 (2)"/>
      <sheetName val="실행간접비"/>
      <sheetName val="1차 내역서"/>
      <sheetName val="손익계산서"/>
      <sheetName val="발주처담당자"/>
      <sheetName val="공정표"/>
      <sheetName val="도급원가"/>
      <sheetName val="지급자재"/>
      <sheetName val="노무단가"/>
      <sheetName val="건설기계사용기준"/>
      <sheetName val="날개벽수량표"/>
      <sheetName val="소화실적"/>
      <sheetName val="소방"/>
      <sheetName val="이식운반"/>
      <sheetName val="용역비내역-진짜"/>
      <sheetName val="비용"/>
      <sheetName val="공사비산출내역"/>
      <sheetName val="기초대가"/>
      <sheetName val="시설대가"/>
      <sheetName val="수목대가"/>
      <sheetName val="인공대가"/>
      <sheetName val="패널"/>
      <sheetName val="광주운남을"/>
      <sheetName val="TRE TABLE"/>
      <sheetName val="수입"/>
      <sheetName val="3단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단가대비표 (3)"/>
      <sheetName val="별표 "/>
      <sheetName val="버스운행안내"/>
      <sheetName val="구리토평1전기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약품공급2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VXXXXX"/>
      <sheetName val="적용대가"/>
      <sheetName val="지수내역"/>
      <sheetName val="노(97.1,97.9,98.1)"/>
      <sheetName val="노임단가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철거산출근거"/>
      <sheetName val="Baby일위대가"/>
      <sheetName val="일위대가목록"/>
      <sheetName val="내역서2안"/>
      <sheetName val="Sheet1"/>
      <sheetName val="일위_파일"/>
      <sheetName val="견적서"/>
      <sheetName val="일위대가"/>
      <sheetName val="간접비"/>
      <sheetName val="저"/>
      <sheetName val="표지"/>
      <sheetName val="연결관암거"/>
      <sheetName val="출력은 금물"/>
      <sheetName val="일위대가(건축)"/>
      <sheetName val="단가조사"/>
      <sheetName val="소비자가"/>
      <sheetName val="적용건축"/>
      <sheetName val="식재일위대가"/>
      <sheetName val="2공구산출내역"/>
      <sheetName val="실행내역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기본폼"/>
      <sheetName val="직노"/>
      <sheetName val="2공구산출내역"/>
    </sheetNames>
    <definedNames>
      <definedName name="매크로1"/>
      <definedName name="매크로2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위단가"/>
      <sheetName val="이식대상수목현황"/>
      <sheetName val="이식피벗테이블"/>
      <sheetName val="이식장비상차비"/>
      <sheetName val="이식장비하차비"/>
      <sheetName val="자연석장비상차비"/>
      <sheetName val="자연석운반비"/>
      <sheetName val="굴삭기(사질토보통)"/>
      <sheetName val="굴삭기(점성토보통)"/>
      <sheetName val="중기단가산출근거"/>
      <sheetName val="토사운반비"/>
      <sheetName val="운반거리"/>
      <sheetName val="자연석장비하차비"/>
      <sheetName val="자연석장비놓기"/>
      <sheetName val="자연석장비쌓기"/>
      <sheetName val="자연석장비하차및놓기"/>
      <sheetName val="자연석장비하차및쌓기"/>
      <sheetName val="장비사용식재비"/>
      <sheetName val="불도우저터파기"/>
      <sheetName val="불도우저포설 및 정지"/>
      <sheetName val="불도우저운반"/>
      <sheetName val="다짐기계"/>
      <sheetName val="그레이더(평방당)설계적용"/>
      <sheetName val="살수차"/>
      <sheetName val="그레이더(평방당)"/>
      <sheetName val="그레이더(입방당)"/>
      <sheetName val="트랙터"/>
      <sheetName val="장비사용설계적용식재비"/>
      <sheetName val="이식수목인력상하차비"/>
      <sheetName val="이식수목상차지인력운반비"/>
      <sheetName val="이식수목하차지인력운반비"/>
      <sheetName val="이식목차량운반비"/>
      <sheetName val="자연석운반차량"/>
      <sheetName val="이식목운반차량"/>
      <sheetName val="수목중량산출"/>
      <sheetName val="야생수목뿌리분보호재료비"/>
      <sheetName val="야생수목굴취단가표"/>
      <sheetName val="이식수목"/>
      <sheetName val="000000"/>
      <sheetName val="000001"/>
      <sheetName val="000002"/>
      <sheetName val="000003"/>
      <sheetName val="산출내역서"/>
      <sheetName val="원가계산서(1)"/>
      <sheetName val="원가계산서(2)"/>
      <sheetName val="일위대가 목록표"/>
      <sheetName val="일위대가표"/>
      <sheetName val="단가산출서"/>
      <sheetName val="기계경비목록표"/>
      <sheetName val="기계경비(2)"/>
      <sheetName val="뿌리보호재료및비료산출"/>
      <sheetName val="중2 "/>
      <sheetName val="수목중량"/>
      <sheetName val="기계상차"/>
      <sheetName val="기계하차 "/>
      <sheetName val="인력상하차"/>
      <sheetName val="운반(정식)"/>
      <sheetName val="단가대비표"/>
      <sheetName val="정수장 수목수량"/>
      <sheetName val="수목수량"/>
      <sheetName val="지주수량집계"/>
      <sheetName val="시비량"/>
      <sheetName val="비료수량집계"/>
      <sheetName val="포장수량"/>
      <sheetName val="시설물수량"/>
      <sheetName val="씨앗(지족)"/>
      <sheetName val="SEED"/>
      <sheetName val="씨앗(정수장)"/>
      <sheetName val="잔디면적"/>
      <sheetName val="토공"/>
      <sheetName val="노임"/>
      <sheetName val="#REF"/>
      <sheetName val="PAC"/>
      <sheetName val="장비공사"/>
      <sheetName val="직노"/>
    </sheetNames>
    <sheetDataSet>
      <sheetData sheetId="0" refreshError="1">
        <row r="11">
          <cell r="B11">
            <v>64408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단위단가"/>
      <sheetName val="관재료"/>
    </sheetNames>
    <sheetDataSet>
      <sheetData sheetId="0" refreshError="1">
        <row r="61">
          <cell r="G61">
            <v>4.3</v>
          </cell>
        </row>
        <row r="62">
          <cell r="G62">
            <v>4.7</v>
          </cell>
        </row>
        <row r="63">
          <cell r="G63">
            <v>5.9</v>
          </cell>
        </row>
        <row r="64">
          <cell r="G64">
            <v>6</v>
          </cell>
        </row>
        <row r="65">
          <cell r="G65">
            <v>9.4</v>
          </cell>
        </row>
        <row r="66">
          <cell r="G66">
            <v>13.3</v>
          </cell>
        </row>
        <row r="67">
          <cell r="G67">
            <v>16.399999999999999</v>
          </cell>
        </row>
        <row r="68">
          <cell r="G68">
            <v>20.7</v>
          </cell>
        </row>
        <row r="69">
          <cell r="G69">
            <v>24.3</v>
          </cell>
        </row>
        <row r="70">
          <cell r="G70">
            <v>30.2</v>
          </cell>
        </row>
        <row r="71">
          <cell r="G71">
            <v>37.4</v>
          </cell>
        </row>
        <row r="72">
          <cell r="G72">
            <v>53.8</v>
          </cell>
        </row>
        <row r="73">
          <cell r="G73">
            <v>77.099999999999994</v>
          </cell>
        </row>
        <row r="74">
          <cell r="G74">
            <v>94.9</v>
          </cell>
        </row>
        <row r="75">
          <cell r="G75">
            <v>116.5</v>
          </cell>
        </row>
        <row r="76">
          <cell r="G76">
            <v>150.9</v>
          </cell>
        </row>
        <row r="77">
          <cell r="G77">
            <v>156</v>
          </cell>
        </row>
        <row r="78">
          <cell r="G78">
            <v>175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자료"/>
      <sheetName val="여과지동"/>
      <sheetName val="DATE"/>
      <sheetName val="기본단가표"/>
    </sheetNames>
    <sheetDataSet>
      <sheetData sheetId="0">
        <row r="3">
          <cell r="A3">
            <v>1</v>
          </cell>
          <cell r="B3" t="str">
            <v>전선관</v>
          </cell>
          <cell r="C3" t="str">
            <v>ST  28C</v>
          </cell>
          <cell r="D3" t="str">
            <v>m</v>
          </cell>
          <cell r="S3" t="str">
            <v>내선</v>
          </cell>
          <cell r="T3">
            <v>0.14000000000000001</v>
          </cell>
        </row>
        <row r="4">
          <cell r="A4">
            <v>2</v>
          </cell>
          <cell r="B4" t="str">
            <v>전선관</v>
          </cell>
          <cell r="C4" t="str">
            <v>HI-PVC  16C</v>
          </cell>
          <cell r="D4" t="str">
            <v>m</v>
          </cell>
          <cell r="S4" t="str">
            <v>내선</v>
          </cell>
          <cell r="T4">
            <v>0.05</v>
          </cell>
        </row>
        <row r="5">
          <cell r="A5">
            <v>3</v>
          </cell>
          <cell r="B5" t="str">
            <v>전선관</v>
          </cell>
          <cell r="C5" t="str">
            <v>HI-PVC  22C</v>
          </cell>
          <cell r="D5" t="str">
            <v>m</v>
          </cell>
          <cell r="S5" t="str">
            <v>내선</v>
          </cell>
          <cell r="T5">
            <v>0.06</v>
          </cell>
        </row>
        <row r="6">
          <cell r="A6">
            <v>4</v>
          </cell>
          <cell r="B6" t="str">
            <v>전선관</v>
          </cell>
          <cell r="C6" t="str">
            <v>HI-PVC  28C</v>
          </cell>
          <cell r="D6" t="str">
            <v>m</v>
          </cell>
          <cell r="S6" t="str">
            <v>내선</v>
          </cell>
          <cell r="T6">
            <v>0.08</v>
          </cell>
        </row>
        <row r="7">
          <cell r="A7">
            <v>5</v>
          </cell>
          <cell r="B7" t="str">
            <v>전선관</v>
          </cell>
          <cell r="C7" t="str">
            <v>HI-PVC  36C</v>
          </cell>
          <cell r="D7" t="str">
            <v>m</v>
          </cell>
          <cell r="S7" t="str">
            <v>내선</v>
          </cell>
          <cell r="T7">
            <v>0.1</v>
          </cell>
        </row>
        <row r="8">
          <cell r="A8">
            <v>6</v>
          </cell>
          <cell r="B8" t="str">
            <v>전선관</v>
          </cell>
          <cell r="C8" t="str">
            <v xml:space="preserve">ELPφ40  </v>
          </cell>
          <cell r="D8" t="str">
            <v>m</v>
          </cell>
          <cell r="U8" t="str">
            <v>배전</v>
          </cell>
          <cell r="V8">
            <v>1.2E-2</v>
          </cell>
          <cell r="W8" t="str">
            <v>보인</v>
          </cell>
          <cell r="X8">
            <v>2.9000000000000001E-2</v>
          </cell>
        </row>
        <row r="9">
          <cell r="A9">
            <v>7</v>
          </cell>
          <cell r="B9" t="str">
            <v>전선관</v>
          </cell>
          <cell r="C9" t="str">
            <v xml:space="preserve">ELPφ50  </v>
          </cell>
          <cell r="D9" t="str">
            <v>m</v>
          </cell>
          <cell r="U9" t="str">
            <v>배전</v>
          </cell>
          <cell r="V9">
            <v>1.2E-2</v>
          </cell>
          <cell r="W9" t="str">
            <v>보인</v>
          </cell>
          <cell r="X9">
            <v>2.9000000000000001E-2</v>
          </cell>
        </row>
        <row r="10">
          <cell r="A10">
            <v>8</v>
          </cell>
          <cell r="B10" t="str">
            <v>노말 밴드</v>
          </cell>
          <cell r="C10" t="str">
            <v>HI-PVC  28C</v>
          </cell>
          <cell r="D10" t="str">
            <v>EA</v>
          </cell>
        </row>
        <row r="11">
          <cell r="A11">
            <v>9</v>
          </cell>
          <cell r="B11" t="str">
            <v>노말 밴드</v>
          </cell>
          <cell r="C11" t="str">
            <v>HI-PVC  36C</v>
          </cell>
          <cell r="D11" t="str">
            <v>EA</v>
          </cell>
        </row>
        <row r="12">
          <cell r="A12">
            <v>10</v>
          </cell>
          <cell r="B12" t="str">
            <v>노말 밴드</v>
          </cell>
          <cell r="C12" t="str">
            <v>ST  28C</v>
          </cell>
          <cell r="D12" t="str">
            <v>EA</v>
          </cell>
        </row>
        <row r="13">
          <cell r="A13">
            <v>11</v>
          </cell>
          <cell r="B13" t="str">
            <v xml:space="preserve">전선 </v>
          </cell>
          <cell r="C13" t="str">
            <v>IV   2.0</v>
          </cell>
          <cell r="D13" t="str">
            <v>m</v>
          </cell>
          <cell r="S13" t="str">
            <v>내선</v>
          </cell>
          <cell r="T13">
            <v>0.01</v>
          </cell>
        </row>
        <row r="14">
          <cell r="A14">
            <v>12</v>
          </cell>
          <cell r="B14" t="str">
            <v xml:space="preserve">전선 </v>
          </cell>
          <cell r="C14" t="str">
            <v>IV   5.5sq</v>
          </cell>
          <cell r="D14" t="str">
            <v>m</v>
          </cell>
          <cell r="S14" t="str">
            <v>내선</v>
          </cell>
          <cell r="T14">
            <v>0.01</v>
          </cell>
        </row>
        <row r="15">
          <cell r="A15">
            <v>13</v>
          </cell>
          <cell r="B15" t="str">
            <v xml:space="preserve">전선 </v>
          </cell>
          <cell r="C15" t="str">
            <v>GV   2.0sq</v>
          </cell>
          <cell r="D15" t="str">
            <v>m</v>
          </cell>
          <cell r="S15" t="str">
            <v>내선</v>
          </cell>
          <cell r="T15">
            <v>0.01</v>
          </cell>
        </row>
        <row r="16">
          <cell r="A16">
            <v>14</v>
          </cell>
          <cell r="B16" t="str">
            <v xml:space="preserve">전선 </v>
          </cell>
          <cell r="C16" t="str">
            <v>GV   3.5sq</v>
          </cell>
          <cell r="D16" t="str">
            <v>m</v>
          </cell>
          <cell r="S16" t="str">
            <v>내선</v>
          </cell>
          <cell r="T16">
            <v>0.01</v>
          </cell>
        </row>
        <row r="17">
          <cell r="A17">
            <v>15</v>
          </cell>
          <cell r="B17" t="str">
            <v xml:space="preserve">전선 </v>
          </cell>
          <cell r="C17" t="str">
            <v>HIV   1.2</v>
          </cell>
          <cell r="D17" t="str">
            <v>m</v>
          </cell>
          <cell r="S17" t="str">
            <v>내선</v>
          </cell>
          <cell r="T17">
            <v>0.01</v>
          </cell>
        </row>
        <row r="18">
          <cell r="A18">
            <v>16</v>
          </cell>
          <cell r="B18" t="str">
            <v xml:space="preserve">전선 </v>
          </cell>
          <cell r="C18" t="str">
            <v>HIV1.6</v>
          </cell>
          <cell r="D18" t="str">
            <v>m</v>
          </cell>
          <cell r="S18" t="str">
            <v>내선</v>
          </cell>
          <cell r="T18">
            <v>0.01</v>
          </cell>
        </row>
        <row r="19">
          <cell r="A19">
            <v>17</v>
          </cell>
          <cell r="B19" t="str">
            <v xml:space="preserve">전선 </v>
          </cell>
          <cell r="C19" t="str">
            <v>HIV   2.0</v>
          </cell>
          <cell r="D19" t="str">
            <v>m</v>
          </cell>
          <cell r="S19" t="str">
            <v>내선</v>
          </cell>
          <cell r="T19">
            <v>0.01</v>
          </cell>
        </row>
        <row r="20">
          <cell r="A20">
            <v>18</v>
          </cell>
          <cell r="B20" t="str">
            <v xml:space="preserve"> 케이블</v>
          </cell>
          <cell r="C20" t="str">
            <v>600V CV 5.5 sq/2C</v>
          </cell>
          <cell r="D20" t="str">
            <v>m</v>
          </cell>
          <cell r="S20" t="str">
            <v>저케</v>
          </cell>
          <cell r="T20">
            <v>1.7999999999999999E-2</v>
          </cell>
        </row>
        <row r="21">
          <cell r="A21">
            <v>19</v>
          </cell>
          <cell r="B21" t="str">
            <v xml:space="preserve"> 케이블</v>
          </cell>
          <cell r="C21" t="str">
            <v>600V CV 5.5 sq/4C</v>
          </cell>
          <cell r="D21" t="str">
            <v>m</v>
          </cell>
          <cell r="S21" t="str">
            <v>저케</v>
          </cell>
          <cell r="T21">
            <v>3.4000000000000002E-2</v>
          </cell>
        </row>
        <row r="22">
          <cell r="A22">
            <v>20</v>
          </cell>
          <cell r="B22" t="str">
            <v xml:space="preserve"> 케이블</v>
          </cell>
          <cell r="C22" t="str">
            <v>600V  CV8sq/2C</v>
          </cell>
          <cell r="D22" t="str">
            <v>m</v>
          </cell>
          <cell r="S22" t="str">
            <v>저케</v>
          </cell>
          <cell r="T22">
            <v>0.02</v>
          </cell>
        </row>
        <row r="23">
          <cell r="A23">
            <v>21</v>
          </cell>
          <cell r="B23" t="str">
            <v xml:space="preserve"> 케이블</v>
          </cell>
          <cell r="C23" t="str">
            <v>600V  CV8sq/4C</v>
          </cell>
          <cell r="D23" t="str">
            <v>m</v>
          </cell>
          <cell r="S23" t="str">
            <v>저케</v>
          </cell>
          <cell r="T23">
            <v>3.9E-2</v>
          </cell>
        </row>
        <row r="24">
          <cell r="A24">
            <v>22</v>
          </cell>
          <cell r="B24" t="str">
            <v xml:space="preserve"> 케이블</v>
          </cell>
          <cell r="C24" t="str">
            <v>CPEV 0.65/10P</v>
          </cell>
          <cell r="D24" t="str">
            <v>m</v>
          </cell>
          <cell r="S24" t="str">
            <v>통케</v>
          </cell>
          <cell r="T24">
            <v>1.7999999999999999E-2</v>
          </cell>
        </row>
        <row r="25">
          <cell r="A25">
            <v>23</v>
          </cell>
          <cell r="B25" t="str">
            <v xml:space="preserve"> 케이블</v>
          </cell>
          <cell r="C25" t="str">
            <v>CPEV 0.65/20P</v>
          </cell>
          <cell r="D25" t="str">
            <v>m</v>
          </cell>
          <cell r="S25" t="str">
            <v>통케</v>
          </cell>
          <cell r="T25">
            <v>2.1999999999999999E-2</v>
          </cell>
        </row>
        <row r="26">
          <cell r="A26">
            <v>24</v>
          </cell>
          <cell r="B26" t="str">
            <v xml:space="preserve"> 케이블</v>
          </cell>
          <cell r="C26" t="str">
            <v>CVV          2.0sq/3C</v>
          </cell>
          <cell r="D26" t="str">
            <v>m</v>
          </cell>
          <cell r="S26" t="str">
            <v>저케</v>
          </cell>
          <cell r="T26">
            <v>1.9E-2</v>
          </cell>
        </row>
        <row r="27">
          <cell r="A27">
            <v>25</v>
          </cell>
          <cell r="B27" t="str">
            <v xml:space="preserve"> 케이블</v>
          </cell>
          <cell r="C27" t="str">
            <v>CVV        2.0sq/15C</v>
          </cell>
          <cell r="D27" t="str">
            <v>m</v>
          </cell>
          <cell r="S27" t="str">
            <v>저케</v>
          </cell>
          <cell r="T27">
            <v>7.1999999999999995E-2</v>
          </cell>
        </row>
        <row r="28">
          <cell r="A28">
            <v>26</v>
          </cell>
          <cell r="B28" t="str">
            <v>Outlet Box</v>
          </cell>
          <cell r="C28" t="str">
            <v>4각 천정</v>
          </cell>
          <cell r="D28" t="str">
            <v>EA</v>
          </cell>
          <cell r="S28" t="str">
            <v>내선</v>
          </cell>
          <cell r="T28">
            <v>0.12</v>
          </cell>
        </row>
        <row r="29">
          <cell r="A29">
            <v>27</v>
          </cell>
          <cell r="B29" t="str">
            <v>Outlet Box</v>
          </cell>
          <cell r="C29" t="str">
            <v>4각벽부</v>
          </cell>
          <cell r="D29" t="str">
            <v>EA</v>
          </cell>
          <cell r="S29" t="str">
            <v>내선</v>
          </cell>
          <cell r="T29">
            <v>0.2</v>
          </cell>
        </row>
        <row r="30">
          <cell r="A30">
            <v>28</v>
          </cell>
          <cell r="B30" t="str">
            <v>Outlet Box</v>
          </cell>
          <cell r="C30" t="str">
            <v xml:space="preserve">  8 각</v>
          </cell>
          <cell r="D30" t="str">
            <v>EA</v>
          </cell>
          <cell r="S30" t="str">
            <v>내선</v>
          </cell>
          <cell r="T30">
            <v>0.12</v>
          </cell>
        </row>
        <row r="31">
          <cell r="A31">
            <v>29</v>
          </cell>
          <cell r="B31" t="str">
            <v>Outlet Box</v>
          </cell>
          <cell r="C31" t="str">
            <v>SW</v>
          </cell>
          <cell r="D31" t="str">
            <v>EA</v>
          </cell>
          <cell r="S31" t="str">
            <v>내선</v>
          </cell>
          <cell r="T31">
            <v>0.2</v>
          </cell>
        </row>
        <row r="32">
          <cell r="A32">
            <v>30</v>
          </cell>
          <cell r="B32" t="str">
            <v xml:space="preserve"> 콘  센  트   접지극부 </v>
          </cell>
          <cell r="C32" t="str">
            <v>1구용</v>
          </cell>
          <cell r="D32" t="str">
            <v>EA</v>
          </cell>
          <cell r="S32" t="str">
            <v>내선</v>
          </cell>
          <cell r="T32">
            <v>0.08</v>
          </cell>
        </row>
        <row r="33">
          <cell r="A33">
            <v>31</v>
          </cell>
          <cell r="B33" t="str">
            <v xml:space="preserve"> 콘  센  트   접지극부 </v>
          </cell>
          <cell r="C33" t="str">
            <v>1구방폭</v>
          </cell>
          <cell r="D33" t="str">
            <v>EA</v>
          </cell>
          <cell r="S33" t="str">
            <v>내선</v>
          </cell>
          <cell r="T33">
            <v>0.16</v>
          </cell>
        </row>
        <row r="34">
          <cell r="A34">
            <v>32</v>
          </cell>
          <cell r="B34" t="str">
            <v xml:space="preserve"> 콘  센  트   접지극부 </v>
          </cell>
          <cell r="C34" t="str">
            <v>1구방수</v>
          </cell>
          <cell r="D34" t="str">
            <v>EA</v>
          </cell>
          <cell r="S34" t="str">
            <v>내선</v>
          </cell>
          <cell r="T34">
            <v>0.08</v>
          </cell>
        </row>
        <row r="35">
          <cell r="A35">
            <v>33</v>
          </cell>
          <cell r="B35" t="str">
            <v xml:space="preserve"> 콘  센  트   접지극부 </v>
          </cell>
          <cell r="C35" t="str">
            <v>2구용</v>
          </cell>
          <cell r="D35" t="str">
            <v>EA</v>
          </cell>
          <cell r="S35" t="str">
            <v>내선</v>
          </cell>
          <cell r="T35">
            <v>0.08</v>
          </cell>
        </row>
        <row r="36">
          <cell r="A36">
            <v>34</v>
          </cell>
          <cell r="B36" t="str">
            <v xml:space="preserve"> 콘  센  트   접지극부 </v>
          </cell>
          <cell r="C36" t="str">
            <v>2구방폭</v>
          </cell>
          <cell r="D36" t="str">
            <v>EA</v>
          </cell>
          <cell r="S36" t="str">
            <v>내선</v>
          </cell>
          <cell r="T36">
            <v>0.16</v>
          </cell>
        </row>
        <row r="37">
          <cell r="A37">
            <v>35</v>
          </cell>
          <cell r="B37" t="str">
            <v xml:space="preserve"> 콘  센  트   접지극부 </v>
          </cell>
          <cell r="C37" t="str">
            <v>에어컨용</v>
          </cell>
          <cell r="D37" t="str">
            <v>EA</v>
          </cell>
          <cell r="S37" t="str">
            <v>내선</v>
          </cell>
          <cell r="T37">
            <v>0.08</v>
          </cell>
        </row>
        <row r="38">
          <cell r="A38">
            <v>36</v>
          </cell>
          <cell r="B38" t="str">
            <v xml:space="preserve"> 콘  센  트   접지극부 </v>
          </cell>
          <cell r="C38" t="str">
            <v>FAN용</v>
          </cell>
          <cell r="D38" t="str">
            <v>EA</v>
          </cell>
          <cell r="S38" t="str">
            <v>내선</v>
          </cell>
          <cell r="T38">
            <v>0.08</v>
          </cell>
        </row>
        <row r="39">
          <cell r="A39">
            <v>37</v>
          </cell>
          <cell r="B39" t="str">
            <v xml:space="preserve"> 콘  센  트   접지극부 </v>
          </cell>
          <cell r="C39" t="str">
            <v>3P 30A</v>
          </cell>
          <cell r="D39" t="str">
            <v>EA</v>
          </cell>
          <cell r="S39" t="str">
            <v>내선</v>
          </cell>
          <cell r="T39">
            <v>0.14499999999999999</v>
          </cell>
        </row>
        <row r="40">
          <cell r="A40">
            <v>38</v>
          </cell>
          <cell r="B40" t="str">
            <v>전화용 콘센트</v>
          </cell>
          <cell r="C40" t="str">
            <v>체신부규격4P</v>
          </cell>
          <cell r="D40" t="str">
            <v>EA</v>
          </cell>
          <cell r="S40" t="str">
            <v>통내</v>
          </cell>
          <cell r="T40">
            <v>7.0000000000000007E-2</v>
          </cell>
        </row>
        <row r="41">
          <cell r="A41">
            <v>39</v>
          </cell>
          <cell r="B41" t="str">
            <v>텀블러SW</v>
          </cell>
          <cell r="C41" t="str">
            <v>1로  1구</v>
          </cell>
          <cell r="D41" t="str">
            <v>EA</v>
          </cell>
          <cell r="S41" t="str">
            <v>내선</v>
          </cell>
          <cell r="T41">
            <v>6.5000000000000002E-2</v>
          </cell>
        </row>
        <row r="42">
          <cell r="A42">
            <v>40</v>
          </cell>
          <cell r="B42" t="str">
            <v>텀블러SW</v>
          </cell>
          <cell r="C42" t="str">
            <v>1로 1구방폭</v>
          </cell>
          <cell r="D42" t="str">
            <v>EA</v>
          </cell>
          <cell r="S42" t="str">
            <v>내선</v>
          </cell>
          <cell r="T42">
            <v>0.13</v>
          </cell>
        </row>
        <row r="43">
          <cell r="A43">
            <v>41</v>
          </cell>
          <cell r="B43" t="str">
            <v>텀블러SW</v>
          </cell>
          <cell r="C43" t="str">
            <v>1로  2구</v>
          </cell>
          <cell r="D43" t="str">
            <v>EA</v>
          </cell>
          <cell r="S43" t="str">
            <v>내선</v>
          </cell>
          <cell r="T43">
            <v>8.5000000000000006E-2</v>
          </cell>
        </row>
        <row r="44">
          <cell r="A44">
            <v>42</v>
          </cell>
          <cell r="B44" t="str">
            <v>텀블러SW</v>
          </cell>
          <cell r="C44" t="str">
            <v>1로 2구방폭</v>
          </cell>
          <cell r="D44" t="str">
            <v>EA</v>
          </cell>
          <cell r="S44" t="str">
            <v>내선</v>
          </cell>
          <cell r="T44">
            <v>0.17</v>
          </cell>
        </row>
        <row r="45">
          <cell r="A45">
            <v>43</v>
          </cell>
          <cell r="B45" t="str">
            <v>텀블러SW</v>
          </cell>
          <cell r="C45" t="str">
            <v>1로  3구</v>
          </cell>
          <cell r="D45" t="str">
            <v>EA</v>
          </cell>
          <cell r="S45" t="str">
            <v>내선</v>
          </cell>
          <cell r="T45">
            <v>8.5000000000000006E-2</v>
          </cell>
        </row>
        <row r="46">
          <cell r="A46">
            <v>44</v>
          </cell>
          <cell r="B46" t="str">
            <v>텀블러SW</v>
          </cell>
          <cell r="C46" t="str">
            <v>3로  1구</v>
          </cell>
          <cell r="D46" t="str">
            <v>EA</v>
          </cell>
          <cell r="S46" t="str">
            <v>내선</v>
          </cell>
          <cell r="T46">
            <v>8.5000000000000006E-2</v>
          </cell>
        </row>
        <row r="47">
          <cell r="A47">
            <v>45</v>
          </cell>
          <cell r="B47" t="str">
            <v>등 기 구</v>
          </cell>
          <cell r="C47" t="str">
            <v>IL-200W벽부</v>
          </cell>
          <cell r="D47" t="str">
            <v>EA</v>
          </cell>
          <cell r="S47" t="str">
            <v>내선</v>
          </cell>
          <cell r="T47">
            <v>0.158</v>
          </cell>
        </row>
        <row r="48">
          <cell r="A48">
            <v>46</v>
          </cell>
          <cell r="B48" t="str">
            <v>등 기 구</v>
          </cell>
          <cell r="C48" t="str">
            <v>IL-60W 천정매입</v>
          </cell>
          <cell r="D48" t="str">
            <v>EA</v>
          </cell>
          <cell r="S48" t="str">
            <v>내선</v>
          </cell>
          <cell r="T48">
            <v>0.245</v>
          </cell>
        </row>
        <row r="49">
          <cell r="A49">
            <v>47</v>
          </cell>
          <cell r="B49" t="str">
            <v>등 기 구</v>
          </cell>
          <cell r="C49" t="str">
            <v>IL-60W 천정직부</v>
          </cell>
          <cell r="D49" t="str">
            <v>EA</v>
          </cell>
          <cell r="S49" t="str">
            <v>내선</v>
          </cell>
          <cell r="T49">
            <v>0.18</v>
          </cell>
        </row>
        <row r="50">
          <cell r="A50">
            <v>48</v>
          </cell>
          <cell r="B50" t="str">
            <v>등 기 구</v>
          </cell>
          <cell r="C50" t="str">
            <v>비상등</v>
          </cell>
          <cell r="D50" t="str">
            <v>EA</v>
          </cell>
          <cell r="S50" t="str">
            <v>내선</v>
          </cell>
          <cell r="T50">
            <v>0.158</v>
          </cell>
        </row>
        <row r="51">
          <cell r="A51">
            <v>49</v>
          </cell>
          <cell r="B51" t="str">
            <v>등 기 구</v>
          </cell>
          <cell r="C51" t="str">
            <v>FL 2/20삼각직부</v>
          </cell>
          <cell r="D51" t="str">
            <v>EA</v>
          </cell>
          <cell r="S51" t="str">
            <v>내선</v>
          </cell>
          <cell r="T51">
            <v>0.19500000000000001</v>
          </cell>
        </row>
        <row r="52">
          <cell r="A52">
            <v>50</v>
          </cell>
          <cell r="B52" t="str">
            <v>등 기 구</v>
          </cell>
          <cell r="C52" t="str">
            <v>FL 2/20매입</v>
          </cell>
          <cell r="D52" t="str">
            <v>EA</v>
          </cell>
          <cell r="S52" t="str">
            <v>내선</v>
          </cell>
          <cell r="T52">
            <v>0.32</v>
          </cell>
        </row>
        <row r="53">
          <cell r="A53">
            <v>51</v>
          </cell>
          <cell r="B53" t="str">
            <v>등 기 구</v>
          </cell>
          <cell r="C53" t="str">
            <v>FL 2/40매입</v>
          </cell>
          <cell r="D53" t="str">
            <v>EA</v>
          </cell>
          <cell r="S53" t="str">
            <v>내선</v>
          </cell>
          <cell r="T53">
            <v>0.48799999999999999</v>
          </cell>
        </row>
        <row r="54">
          <cell r="A54">
            <v>52</v>
          </cell>
          <cell r="B54" t="str">
            <v>등 기 구</v>
          </cell>
          <cell r="C54" t="str">
            <v>FL 2/20펜던트</v>
          </cell>
          <cell r="D54" t="str">
            <v>EA</v>
          </cell>
          <cell r="S54" t="str">
            <v>내선</v>
          </cell>
          <cell r="T54">
            <v>0.23499999999999999</v>
          </cell>
        </row>
        <row r="55">
          <cell r="A55">
            <v>53</v>
          </cell>
          <cell r="B55" t="str">
            <v>등 기 구</v>
          </cell>
          <cell r="C55" t="str">
            <v>FL 2/40펜던트</v>
          </cell>
          <cell r="D55" t="str">
            <v>EA</v>
          </cell>
          <cell r="S55" t="str">
            <v>내선</v>
          </cell>
          <cell r="T55">
            <v>0.36499999999999999</v>
          </cell>
        </row>
        <row r="56">
          <cell r="A56">
            <v>54</v>
          </cell>
          <cell r="B56" t="str">
            <v>등 기 구</v>
          </cell>
          <cell r="C56" t="str">
            <v>FL 2/40방폭형</v>
          </cell>
          <cell r="S56" t="str">
            <v>내선</v>
          </cell>
          <cell r="T56">
            <v>0.73</v>
          </cell>
        </row>
        <row r="57">
          <cell r="A57">
            <v>55</v>
          </cell>
          <cell r="B57" t="str">
            <v>등 기 구</v>
          </cell>
          <cell r="C57" t="str">
            <v>MH 250W천정형</v>
          </cell>
          <cell r="D57" t="str">
            <v>EA</v>
          </cell>
          <cell r="S57" t="str">
            <v>내선</v>
          </cell>
          <cell r="T57">
            <v>0.495</v>
          </cell>
        </row>
        <row r="58">
          <cell r="A58">
            <v>56</v>
          </cell>
          <cell r="B58" t="str">
            <v>등 기 구</v>
          </cell>
          <cell r="C58" t="str">
            <v>MH 175W천정형</v>
          </cell>
          <cell r="D58" t="str">
            <v>EA</v>
          </cell>
          <cell r="S58" t="str">
            <v>내선</v>
          </cell>
          <cell r="T58">
            <v>0.44</v>
          </cell>
        </row>
        <row r="59">
          <cell r="A59">
            <v>57</v>
          </cell>
          <cell r="B59" t="str">
            <v>등 기 구</v>
          </cell>
          <cell r="C59" t="str">
            <v>MH 175W벽부형</v>
          </cell>
          <cell r="D59" t="str">
            <v>EA</v>
          </cell>
          <cell r="S59" t="str">
            <v>내선</v>
          </cell>
          <cell r="T59">
            <v>0.44</v>
          </cell>
        </row>
        <row r="60">
          <cell r="A60">
            <v>58</v>
          </cell>
          <cell r="B60" t="str">
            <v>판넬</v>
          </cell>
          <cell r="C60" t="str">
            <v>LP-A</v>
          </cell>
          <cell r="D60" t="str">
            <v>면</v>
          </cell>
          <cell r="S60" t="str">
            <v>프전</v>
          </cell>
          <cell r="T60">
            <v>5.8</v>
          </cell>
          <cell r="U60" t="str">
            <v>보인</v>
          </cell>
          <cell r="V60">
            <v>1.9</v>
          </cell>
        </row>
        <row r="61">
          <cell r="A61">
            <v>59</v>
          </cell>
          <cell r="B61" t="str">
            <v>전극봉</v>
          </cell>
          <cell r="C61" t="str">
            <v>3극</v>
          </cell>
          <cell r="D61" t="str">
            <v>EA</v>
          </cell>
          <cell r="S61" t="str">
            <v>내선</v>
          </cell>
          <cell r="T61">
            <v>0.8</v>
          </cell>
        </row>
        <row r="62">
          <cell r="A62">
            <v>60</v>
          </cell>
          <cell r="B62" t="str">
            <v>FLEXIBLE</v>
          </cell>
          <cell r="C62" t="str">
            <v>제1종 16C</v>
          </cell>
          <cell r="D62" t="str">
            <v>m</v>
          </cell>
          <cell r="S62" t="str">
            <v>내선</v>
          </cell>
          <cell r="T62">
            <v>3.9E-2</v>
          </cell>
        </row>
        <row r="63">
          <cell r="A63">
            <v>61</v>
          </cell>
          <cell r="B63" t="str">
            <v>FLEXIBLE</v>
          </cell>
          <cell r="C63" t="str">
            <v>고장력방수22C</v>
          </cell>
          <cell r="D63" t="str">
            <v>m</v>
          </cell>
          <cell r="S63" t="str">
            <v>내선</v>
          </cell>
          <cell r="T63">
            <v>4.9000000000000002E-2</v>
          </cell>
        </row>
        <row r="64">
          <cell r="A64">
            <v>62</v>
          </cell>
          <cell r="B64" t="str">
            <v>FLEXIBLE  CONNECTOR</v>
          </cell>
          <cell r="C64" t="str">
            <v>제1종 16C</v>
          </cell>
          <cell r="D64" t="str">
            <v>EA</v>
          </cell>
        </row>
        <row r="65">
          <cell r="A65">
            <v>63</v>
          </cell>
          <cell r="B65" t="str">
            <v>FLEXIBLE  CONNECTOR</v>
          </cell>
          <cell r="C65" t="str">
            <v>고장력방수22C</v>
          </cell>
          <cell r="D65" t="str">
            <v>EA</v>
          </cell>
        </row>
        <row r="66">
          <cell r="A66">
            <v>64</v>
          </cell>
          <cell r="B66" t="str">
            <v>AMP</v>
          </cell>
          <cell r="D66" t="str">
            <v>면</v>
          </cell>
          <cell r="S66" t="str">
            <v>통내</v>
          </cell>
          <cell r="T66">
            <v>9</v>
          </cell>
        </row>
        <row r="67">
          <cell r="A67">
            <v>65</v>
          </cell>
          <cell r="B67" t="str">
            <v>스피커</v>
          </cell>
          <cell r="C67" t="str">
            <v>3W    천정형</v>
          </cell>
          <cell r="D67" t="str">
            <v>EA</v>
          </cell>
          <cell r="S67" t="str">
            <v>통내</v>
          </cell>
          <cell r="T67">
            <v>0.45</v>
          </cell>
        </row>
        <row r="68">
          <cell r="A68">
            <v>66</v>
          </cell>
          <cell r="B68" t="str">
            <v>스피커</v>
          </cell>
          <cell r="C68" t="str">
            <v>3W    벽부형</v>
          </cell>
          <cell r="D68" t="str">
            <v>EA</v>
          </cell>
          <cell r="S68" t="str">
            <v>통내</v>
          </cell>
          <cell r="T68">
            <v>0.45</v>
          </cell>
        </row>
        <row r="69">
          <cell r="A69">
            <v>67</v>
          </cell>
          <cell r="B69" t="str">
            <v>스피커</v>
          </cell>
          <cell r="C69" t="str">
            <v>20W옥외칼럼형</v>
          </cell>
          <cell r="D69" t="str">
            <v>EA</v>
          </cell>
          <cell r="S69" t="str">
            <v>통내</v>
          </cell>
          <cell r="T69">
            <v>1</v>
          </cell>
        </row>
        <row r="70">
          <cell r="A70">
            <v>68</v>
          </cell>
          <cell r="B70" t="str">
            <v>인터폰</v>
          </cell>
          <cell r="C70" t="str">
            <v>전자연립식20회로</v>
          </cell>
          <cell r="D70" t="str">
            <v>EA</v>
          </cell>
          <cell r="S70" t="str">
            <v>통내</v>
          </cell>
          <cell r="T70">
            <v>1</v>
          </cell>
          <cell r="U70" t="str">
            <v>통설</v>
          </cell>
          <cell r="V70">
            <v>2</v>
          </cell>
        </row>
        <row r="71">
          <cell r="A71">
            <v>69</v>
          </cell>
          <cell r="B71" t="str">
            <v>감지기</v>
          </cell>
          <cell r="C71" t="str">
            <v>차동식 스포트감지기2종</v>
          </cell>
          <cell r="D71" t="str">
            <v>EA</v>
          </cell>
          <cell r="S71" t="str">
            <v>내선</v>
          </cell>
          <cell r="T71">
            <v>0.14300000000000002</v>
          </cell>
        </row>
        <row r="72">
          <cell r="A72">
            <v>70</v>
          </cell>
          <cell r="B72" t="str">
            <v>감지기</v>
          </cell>
          <cell r="C72" t="str">
            <v>광전식 연감지기2종</v>
          </cell>
          <cell r="D72" t="str">
            <v>EA</v>
          </cell>
          <cell r="S72" t="str">
            <v>내선</v>
          </cell>
          <cell r="T72">
            <v>0.14300000000000002</v>
          </cell>
        </row>
        <row r="73">
          <cell r="A73">
            <v>71</v>
          </cell>
          <cell r="B73" t="str">
            <v>감지기</v>
          </cell>
          <cell r="C73" t="str">
            <v>정온식감지기</v>
          </cell>
          <cell r="D73" t="str">
            <v>EA</v>
          </cell>
          <cell r="S73" t="str">
            <v>내선</v>
          </cell>
          <cell r="T73">
            <v>0.14300000000000002</v>
          </cell>
        </row>
        <row r="74">
          <cell r="A74">
            <v>72</v>
          </cell>
          <cell r="B74" t="str">
            <v>유도등</v>
          </cell>
          <cell r="C74" t="str">
            <v>통로유도등</v>
          </cell>
          <cell r="D74" t="str">
            <v>EA</v>
          </cell>
          <cell r="S74" t="str">
            <v>내선</v>
          </cell>
          <cell r="T74">
            <v>0.79500000000000004</v>
          </cell>
        </row>
        <row r="75">
          <cell r="A75">
            <v>73</v>
          </cell>
          <cell r="B75" t="str">
            <v>유도등</v>
          </cell>
          <cell r="C75" t="str">
            <v>피난구유도등</v>
          </cell>
          <cell r="D75" t="str">
            <v>EA</v>
          </cell>
          <cell r="S75" t="str">
            <v>내선</v>
          </cell>
          <cell r="T75">
            <v>0.13500000000000001</v>
          </cell>
        </row>
        <row r="76">
          <cell r="A76">
            <v>74</v>
          </cell>
          <cell r="B76" t="str">
            <v>수동발신기</v>
          </cell>
          <cell r="D76" t="str">
            <v>set</v>
          </cell>
          <cell r="S76" t="str">
            <v>내선</v>
          </cell>
          <cell r="T76">
            <v>0.3</v>
          </cell>
        </row>
        <row r="77">
          <cell r="A77">
            <v>75</v>
          </cell>
          <cell r="B77" t="str">
            <v>수신반</v>
          </cell>
          <cell r="C77" t="str">
            <v>P형1급   10회로용</v>
          </cell>
          <cell r="D77" t="str">
            <v>set</v>
          </cell>
          <cell r="S77" t="str">
            <v>내선</v>
          </cell>
          <cell r="T77">
            <v>9</v>
          </cell>
        </row>
        <row r="78">
          <cell r="A78">
            <v>101</v>
          </cell>
          <cell r="B78" t="str">
            <v>전선관</v>
          </cell>
          <cell r="C78" t="str">
            <v>ELPφ30</v>
          </cell>
          <cell r="D78" t="str">
            <v>m</v>
          </cell>
          <cell r="U78" t="str">
            <v>배전</v>
          </cell>
          <cell r="V78">
            <v>1.2E-2</v>
          </cell>
          <cell r="W78" t="str">
            <v>보인</v>
          </cell>
          <cell r="X78">
            <v>2.9000000000000001E-2</v>
          </cell>
        </row>
        <row r="79">
          <cell r="A79">
            <v>102</v>
          </cell>
          <cell r="B79" t="str">
            <v xml:space="preserve"> 케이블</v>
          </cell>
          <cell r="C79" t="str">
            <v>CV   2.0sq/2C</v>
          </cell>
          <cell r="D79" t="str">
            <v>m</v>
          </cell>
          <cell r="S79" t="str">
            <v>저케</v>
          </cell>
          <cell r="T79">
            <v>1.4E-2</v>
          </cell>
        </row>
        <row r="80">
          <cell r="A80">
            <v>103</v>
          </cell>
          <cell r="B80" t="str">
            <v xml:space="preserve"> 케이블</v>
          </cell>
          <cell r="C80" t="str">
            <v>CV     3.5sq/3C</v>
          </cell>
          <cell r="D80" t="str">
            <v>m</v>
          </cell>
          <cell r="S80" t="str">
            <v>저케</v>
          </cell>
          <cell r="T80">
            <v>2.1999999999999999E-2</v>
          </cell>
        </row>
      </sheetData>
      <sheetData sheetId="1">
        <row r="3"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8</v>
          </cell>
          <cell r="K3">
            <v>9</v>
          </cell>
          <cell r="L3">
            <v>11</v>
          </cell>
          <cell r="M3">
            <v>12</v>
          </cell>
          <cell r="N3">
            <v>13</v>
          </cell>
          <cell r="O3">
            <v>22</v>
          </cell>
          <cell r="P3">
            <v>23</v>
          </cell>
          <cell r="Q3">
            <v>24</v>
          </cell>
          <cell r="R3">
            <v>16</v>
          </cell>
          <cell r="S3">
            <v>26</v>
          </cell>
          <cell r="T3">
            <v>27</v>
          </cell>
          <cell r="U3">
            <v>28</v>
          </cell>
          <cell r="V3">
            <v>29</v>
          </cell>
          <cell r="W3">
            <v>30</v>
          </cell>
          <cell r="X3">
            <v>32</v>
          </cell>
          <cell r="Y3">
            <v>33</v>
          </cell>
          <cell r="Z3">
            <v>35</v>
          </cell>
          <cell r="AA3">
            <v>36</v>
          </cell>
          <cell r="AB3">
            <v>37</v>
          </cell>
          <cell r="AC3">
            <v>38</v>
          </cell>
          <cell r="AD3">
            <v>39</v>
          </cell>
          <cell r="AE3">
            <v>41</v>
          </cell>
          <cell r="AF3">
            <v>43</v>
          </cell>
          <cell r="AG3">
            <v>46</v>
          </cell>
          <cell r="AH3">
            <v>48</v>
          </cell>
          <cell r="AI3">
            <v>50</v>
          </cell>
          <cell r="AJ3">
            <v>51</v>
          </cell>
          <cell r="AK3">
            <v>53</v>
          </cell>
          <cell r="AL3">
            <v>55</v>
          </cell>
          <cell r="AM3">
            <v>57</v>
          </cell>
          <cell r="AN3">
            <v>60</v>
          </cell>
          <cell r="AO3">
            <v>62</v>
          </cell>
          <cell r="AP3">
            <v>65</v>
          </cell>
          <cell r="AQ3">
            <v>66</v>
          </cell>
          <cell r="AR3">
            <v>67</v>
          </cell>
          <cell r="AS3">
            <v>68</v>
          </cell>
        </row>
        <row r="4">
          <cell r="F4" t="str">
            <v>전선관</v>
          </cell>
          <cell r="J4" t="str">
            <v>노말 밴드</v>
          </cell>
          <cell r="L4" t="str">
            <v>전선 및 케이블</v>
          </cell>
          <cell r="S4" t="str">
            <v>Outlet Box</v>
          </cell>
          <cell r="W4" t="str">
            <v xml:space="preserve"> 콘  센  트 </v>
          </cell>
          <cell r="AD4" t="str">
            <v>텀블러SW</v>
          </cell>
          <cell r="AI4" t="str">
            <v xml:space="preserve">            전        등</v>
          </cell>
          <cell r="AN4" t="str">
            <v>Flex.</v>
          </cell>
          <cell r="AO4" t="str">
            <v>Flex.Con.</v>
          </cell>
          <cell r="AP4" t="str">
            <v>스피커</v>
          </cell>
          <cell r="AS4" t="str">
            <v>인터폰</v>
          </cell>
        </row>
        <row r="5">
          <cell r="F5" t="str">
            <v>HI-PVC  16C</v>
          </cell>
          <cell r="G5" t="str">
            <v>HI-PVC  22C</v>
          </cell>
          <cell r="H5" t="str">
            <v>HI-PVC  28C</v>
          </cell>
          <cell r="I5" t="str">
            <v>HI-PVC  36C</v>
          </cell>
          <cell r="J5" t="str">
            <v>HI-PVC  28C</v>
          </cell>
          <cell r="K5" t="str">
            <v>HI-PVC  36C</v>
          </cell>
          <cell r="L5" t="str">
            <v>IV   2.0</v>
          </cell>
          <cell r="M5" t="str">
            <v>IV   5.5sq</v>
          </cell>
          <cell r="N5" t="str">
            <v>GV   2.0sq</v>
          </cell>
          <cell r="O5" t="str">
            <v>CPEV 0.65/10P</v>
          </cell>
          <cell r="P5" t="str">
            <v>CPEV 0.65/20P</v>
          </cell>
          <cell r="Q5" t="str">
            <v>CVV2.0sq/3C</v>
          </cell>
          <cell r="R5" t="str">
            <v>HIV1.6</v>
          </cell>
          <cell r="S5" t="str">
            <v>4각 천정</v>
          </cell>
          <cell r="T5" t="str">
            <v>4각벽부</v>
          </cell>
          <cell r="U5" t="str">
            <v xml:space="preserve">  8 각</v>
          </cell>
          <cell r="V5" t="str">
            <v>SW</v>
          </cell>
          <cell r="W5" t="str">
            <v>1구용</v>
          </cell>
          <cell r="X5" t="str">
            <v>1구방수</v>
          </cell>
          <cell r="Y5" t="str">
            <v>2구용</v>
          </cell>
          <cell r="Z5" t="str">
            <v>에어컨용</v>
          </cell>
          <cell r="AA5" t="str">
            <v>FAN용</v>
          </cell>
          <cell r="AB5" t="str">
            <v>3P320A</v>
          </cell>
          <cell r="AC5" t="str">
            <v>전화용</v>
          </cell>
          <cell r="AD5" t="str">
            <v>1로  1구</v>
          </cell>
          <cell r="AE5" t="str">
            <v>1로  2구</v>
          </cell>
          <cell r="AF5" t="str">
            <v>1로  3구</v>
          </cell>
          <cell r="AG5" t="str">
            <v>IL-60W</v>
          </cell>
          <cell r="AH5" t="str">
            <v>비상등</v>
          </cell>
          <cell r="AI5" t="str">
            <v>FL 2/20매입</v>
          </cell>
          <cell r="AJ5" t="str">
            <v>FL 2/40매입</v>
          </cell>
          <cell r="AK5" t="str">
            <v>FL 2/40펜던트</v>
          </cell>
          <cell r="AL5" t="str">
            <v>MH 250W천정형</v>
          </cell>
          <cell r="AM5" t="str">
            <v>MH 175W벽부형</v>
          </cell>
          <cell r="AN5" t="str">
            <v>제1종 16C</v>
          </cell>
          <cell r="AO5" t="str">
            <v>제1종 16C</v>
          </cell>
          <cell r="AP5" t="str">
            <v>3W    천정형</v>
          </cell>
          <cell r="AQ5" t="str">
            <v>3W    벽부형</v>
          </cell>
          <cell r="AR5" t="str">
            <v>20W옥외칼럼형</v>
          </cell>
          <cell r="AS5" t="str">
            <v>상호식20회로</v>
          </cell>
        </row>
        <row r="6">
          <cell r="F6">
            <v>56</v>
          </cell>
          <cell r="S6">
            <v>2</v>
          </cell>
          <cell r="U6">
            <v>14</v>
          </cell>
          <cell r="V6">
            <v>2</v>
          </cell>
          <cell r="AD6">
            <v>1</v>
          </cell>
          <cell r="AF6">
            <v>1</v>
          </cell>
          <cell r="AG6">
            <v>2</v>
          </cell>
          <cell r="AK6">
            <v>14</v>
          </cell>
        </row>
        <row r="7">
          <cell r="G7">
            <v>18.5</v>
          </cell>
        </row>
        <row r="8">
          <cell r="L8">
            <v>226.2</v>
          </cell>
        </row>
        <row r="9">
          <cell r="F9">
            <v>43</v>
          </cell>
          <cell r="T9">
            <v>2</v>
          </cell>
          <cell r="Y9">
            <v>2</v>
          </cell>
        </row>
        <row r="10">
          <cell r="M10">
            <v>92.4</v>
          </cell>
          <cell r="N10">
            <v>46.2</v>
          </cell>
        </row>
        <row r="11">
          <cell r="F11">
            <v>25.6</v>
          </cell>
          <cell r="S11">
            <v>1</v>
          </cell>
          <cell r="U11">
            <v>7</v>
          </cell>
          <cell r="V11">
            <v>1</v>
          </cell>
          <cell r="AE11">
            <v>1</v>
          </cell>
          <cell r="AL11">
            <v>8</v>
          </cell>
        </row>
        <row r="12">
          <cell r="F12">
            <v>48.2</v>
          </cell>
        </row>
        <row r="13">
          <cell r="L13">
            <v>58.800000000000004</v>
          </cell>
        </row>
        <row r="14">
          <cell r="L14">
            <v>153.60000000000002</v>
          </cell>
        </row>
        <row r="15">
          <cell r="F15">
            <v>66</v>
          </cell>
          <cell r="U15">
            <v>14</v>
          </cell>
          <cell r="V15">
            <v>6</v>
          </cell>
          <cell r="AA15">
            <v>4</v>
          </cell>
          <cell r="AE15">
            <v>2</v>
          </cell>
          <cell r="AK15">
            <v>14</v>
          </cell>
        </row>
        <row r="16">
          <cell r="F16">
            <v>29</v>
          </cell>
        </row>
        <row r="17">
          <cell r="G17">
            <v>4.5</v>
          </cell>
        </row>
        <row r="18">
          <cell r="G18">
            <v>6</v>
          </cell>
        </row>
        <row r="19">
          <cell r="G19">
            <v>9</v>
          </cell>
        </row>
        <row r="20">
          <cell r="L20">
            <v>145.6</v>
          </cell>
        </row>
        <row r="21">
          <cell r="L21">
            <v>90.6</v>
          </cell>
        </row>
        <row r="22">
          <cell r="L22">
            <v>20.399999999999999</v>
          </cell>
        </row>
        <row r="23">
          <cell r="L23">
            <v>30.5</v>
          </cell>
        </row>
        <row r="24">
          <cell r="L24">
            <v>61.199999999999996</v>
          </cell>
        </row>
        <row r="25">
          <cell r="F25">
            <v>81.3</v>
          </cell>
          <cell r="T25">
            <v>4</v>
          </cell>
          <cell r="Y25">
            <v>4</v>
          </cell>
        </row>
        <row r="26">
          <cell r="M26">
            <v>171.4</v>
          </cell>
          <cell r="N26">
            <v>85.7</v>
          </cell>
        </row>
        <row r="27">
          <cell r="F27">
            <v>24.6</v>
          </cell>
          <cell r="S27">
            <v>2</v>
          </cell>
          <cell r="U27">
            <v>4</v>
          </cell>
          <cell r="V27">
            <v>7</v>
          </cell>
          <cell r="AA27">
            <v>3</v>
          </cell>
          <cell r="AD27">
            <v>1</v>
          </cell>
          <cell r="AE27">
            <v>3</v>
          </cell>
          <cell r="AI27">
            <v>2</v>
          </cell>
          <cell r="AJ27">
            <v>4</v>
          </cell>
          <cell r="AN27">
            <v>12</v>
          </cell>
          <cell r="AO27">
            <v>12</v>
          </cell>
        </row>
        <row r="28">
          <cell r="F28">
            <v>28.799999999999997</v>
          </cell>
        </row>
        <row r="29">
          <cell r="L29">
            <v>84.4</v>
          </cell>
        </row>
        <row r="30">
          <cell r="L30">
            <v>97.199999999999989</v>
          </cell>
        </row>
        <row r="31">
          <cell r="F31">
            <v>70.099999999999994</v>
          </cell>
          <cell r="S31">
            <v>2</v>
          </cell>
          <cell r="U31">
            <v>34</v>
          </cell>
          <cell r="V31">
            <v>2</v>
          </cell>
          <cell r="AF31">
            <v>2</v>
          </cell>
          <cell r="AJ31">
            <v>36</v>
          </cell>
          <cell r="AN31">
            <v>72</v>
          </cell>
          <cell r="AO31">
            <v>72</v>
          </cell>
        </row>
        <row r="32">
          <cell r="F32">
            <v>7.9</v>
          </cell>
        </row>
        <row r="33">
          <cell r="G33">
            <v>9.6999999999999993</v>
          </cell>
        </row>
        <row r="34">
          <cell r="L34">
            <v>325.39999999999998</v>
          </cell>
        </row>
        <row r="35">
          <cell r="L35">
            <v>30.900000000000002</v>
          </cell>
        </row>
        <row r="36">
          <cell r="L36">
            <v>46</v>
          </cell>
        </row>
        <row r="37">
          <cell r="F37">
            <v>150.6</v>
          </cell>
          <cell r="S37">
            <v>5</v>
          </cell>
          <cell r="T37">
            <v>4</v>
          </cell>
          <cell r="U37">
            <v>53</v>
          </cell>
          <cell r="V37">
            <v>3</v>
          </cell>
          <cell r="AD37">
            <v>1</v>
          </cell>
          <cell r="AF37">
            <v>2</v>
          </cell>
          <cell r="AH37">
            <v>4</v>
          </cell>
          <cell r="AJ37">
            <v>58</v>
          </cell>
          <cell r="AN37">
            <v>116</v>
          </cell>
          <cell r="AO37">
            <v>116</v>
          </cell>
        </row>
        <row r="38">
          <cell r="F38">
            <v>6</v>
          </cell>
        </row>
        <row r="39">
          <cell r="G39">
            <v>5.5</v>
          </cell>
        </row>
        <row r="40">
          <cell r="G40">
            <v>3</v>
          </cell>
        </row>
        <row r="41">
          <cell r="H41">
            <v>10.199999999999999</v>
          </cell>
          <cell r="J41">
            <v>1</v>
          </cell>
        </row>
        <row r="42">
          <cell r="L42">
            <v>602.79999999999995</v>
          </cell>
        </row>
        <row r="43">
          <cell r="L43">
            <v>21.6</v>
          </cell>
        </row>
        <row r="44">
          <cell r="L44">
            <v>26.8</v>
          </cell>
        </row>
        <row r="45">
          <cell r="L45">
            <v>18</v>
          </cell>
        </row>
        <row r="46">
          <cell r="L46">
            <v>96</v>
          </cell>
        </row>
        <row r="47">
          <cell r="F47">
            <v>62.5</v>
          </cell>
          <cell r="T47">
            <v>7</v>
          </cell>
          <cell r="Y47">
            <v>5</v>
          </cell>
          <cell r="Z47">
            <v>2</v>
          </cell>
        </row>
        <row r="48">
          <cell r="M48">
            <v>136.80000000000001</v>
          </cell>
          <cell r="N48">
            <v>68.400000000000006</v>
          </cell>
        </row>
        <row r="49">
          <cell r="F49">
            <v>77</v>
          </cell>
          <cell r="T49">
            <v>6</v>
          </cell>
          <cell r="Y49">
            <v>6</v>
          </cell>
        </row>
        <row r="50">
          <cell r="M50">
            <v>164.6</v>
          </cell>
          <cell r="N50">
            <v>82.3</v>
          </cell>
        </row>
        <row r="51">
          <cell r="F51">
            <v>22</v>
          </cell>
          <cell r="T51">
            <v>2</v>
          </cell>
          <cell r="W51">
            <v>2</v>
          </cell>
        </row>
        <row r="52">
          <cell r="M52">
            <v>49.8</v>
          </cell>
          <cell r="N52">
            <v>24.9</v>
          </cell>
        </row>
        <row r="53">
          <cell r="F53">
            <v>19</v>
          </cell>
          <cell r="T53">
            <v>3</v>
          </cell>
          <cell r="W53">
            <v>1</v>
          </cell>
          <cell r="X53">
            <v>2</v>
          </cell>
        </row>
        <row r="54">
          <cell r="M54">
            <v>45</v>
          </cell>
          <cell r="N54">
            <v>22.5</v>
          </cell>
        </row>
        <row r="55">
          <cell r="G55">
            <v>16.5</v>
          </cell>
          <cell r="T55">
            <v>1</v>
          </cell>
          <cell r="AB55">
            <v>1</v>
          </cell>
        </row>
        <row r="56">
          <cell r="M56">
            <v>56.400000000000006</v>
          </cell>
          <cell r="N56">
            <v>18.8</v>
          </cell>
        </row>
        <row r="57">
          <cell r="H57">
            <v>22</v>
          </cell>
        </row>
        <row r="58">
          <cell r="M58">
            <v>104</v>
          </cell>
          <cell r="N58">
            <v>26</v>
          </cell>
        </row>
        <row r="59">
          <cell r="F59">
            <v>5</v>
          </cell>
          <cell r="T59">
            <v>1</v>
          </cell>
          <cell r="AQ59">
            <v>1</v>
          </cell>
        </row>
        <row r="60">
          <cell r="R60">
            <v>16.799999999999997</v>
          </cell>
        </row>
        <row r="61">
          <cell r="F61">
            <v>34.4</v>
          </cell>
          <cell r="T61">
            <v>2</v>
          </cell>
          <cell r="AQ61">
            <v>2</v>
          </cell>
        </row>
        <row r="62">
          <cell r="R62">
            <v>106.80000000000001</v>
          </cell>
        </row>
        <row r="63">
          <cell r="F63">
            <v>52</v>
          </cell>
          <cell r="T63">
            <v>1</v>
          </cell>
          <cell r="U63">
            <v>5</v>
          </cell>
          <cell r="AP63">
            <v>5</v>
          </cell>
          <cell r="AQ63">
            <v>1</v>
          </cell>
        </row>
        <row r="64">
          <cell r="R64">
            <v>171.89999999999998</v>
          </cell>
        </row>
        <row r="65">
          <cell r="F65">
            <v>24.5</v>
          </cell>
        </row>
        <row r="66">
          <cell r="Q66">
            <v>26.5</v>
          </cell>
        </row>
        <row r="67">
          <cell r="G67">
            <v>24.5</v>
          </cell>
        </row>
        <row r="68">
          <cell r="Q68">
            <v>26.5</v>
          </cell>
        </row>
        <row r="69">
          <cell r="O69">
            <v>26.5</v>
          </cell>
        </row>
        <row r="71">
          <cell r="G71">
            <v>31.5</v>
          </cell>
          <cell r="T71">
            <v>2</v>
          </cell>
          <cell r="V71">
            <v>1</v>
          </cell>
          <cell r="AC71">
            <v>3</v>
          </cell>
        </row>
        <row r="72">
          <cell r="O72">
            <v>32.700000000000003</v>
          </cell>
        </row>
        <row r="73">
          <cell r="G73">
            <v>9.5</v>
          </cell>
        </row>
        <row r="74">
          <cell r="O74">
            <v>11.5</v>
          </cell>
        </row>
        <row r="76">
          <cell r="G76">
            <v>31.5</v>
          </cell>
          <cell r="T76">
            <v>2</v>
          </cell>
          <cell r="V76">
            <v>1</v>
          </cell>
          <cell r="AS76">
            <v>1</v>
          </cell>
        </row>
        <row r="77">
          <cell r="P77">
            <v>32.700000000000003</v>
          </cell>
        </row>
        <row r="78">
          <cell r="I78">
            <v>9.5</v>
          </cell>
          <cell r="K78">
            <v>3</v>
          </cell>
        </row>
        <row r="79">
          <cell r="P79">
            <v>23</v>
          </cell>
        </row>
        <row r="80">
          <cell r="F80">
            <v>389</v>
          </cell>
          <cell r="G80">
            <v>70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787</v>
          </cell>
          <cell r="M80">
            <v>264</v>
          </cell>
          <cell r="N80">
            <v>132</v>
          </cell>
          <cell r="O80">
            <v>0</v>
          </cell>
          <cell r="P80">
            <v>33</v>
          </cell>
          <cell r="Q80">
            <v>0</v>
          </cell>
          <cell r="R80">
            <v>124</v>
          </cell>
          <cell r="S80">
            <v>3</v>
          </cell>
          <cell r="T80">
            <v>11</v>
          </cell>
          <cell r="U80">
            <v>35</v>
          </cell>
          <cell r="V80">
            <v>10</v>
          </cell>
          <cell r="W80">
            <v>0</v>
          </cell>
          <cell r="X80">
            <v>0</v>
          </cell>
          <cell r="Y80">
            <v>6</v>
          </cell>
          <cell r="Z80">
            <v>0</v>
          </cell>
          <cell r="AA80">
            <v>4</v>
          </cell>
          <cell r="AB80">
            <v>0</v>
          </cell>
          <cell r="AC80">
            <v>0</v>
          </cell>
          <cell r="AD80">
            <v>1</v>
          </cell>
          <cell r="AE80">
            <v>3</v>
          </cell>
          <cell r="AF80">
            <v>1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28</v>
          </cell>
          <cell r="AL80">
            <v>8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>
            <v>0</v>
          </cell>
          <cell r="AS80">
            <v>1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개요상세"/>
      <sheetName val="표지"/>
      <sheetName val="산출내역1"/>
      <sheetName val="원가(갑지)"/>
      <sheetName val="원가계산요약"/>
      <sheetName val="원가계산서"/>
      <sheetName val="일위대가표(수목최종)"/>
      <sheetName val="수목수량집계표"/>
      <sheetName val="잔디면적"/>
      <sheetName val="시설물수량집계표"/>
      <sheetName val="품질관리,직영비"/>
      <sheetName val="일위대가표(시설상위)"/>
      <sheetName val="일위대가표(시설하위)"/>
      <sheetName val="기본단가표"/>
      <sheetName val="일위대가표(분수)"/>
      <sheetName val="단가산출"/>
      <sheetName val="중기산출(최종)"/>
      <sheetName val="일위대가표(유지관리)"/>
      <sheetName val="가로수수량집계표(1차조경)"/>
      <sheetName val="가로수객토집계표(1차조경)"/>
      <sheetName val="가로수객토집계표(구미전체)"/>
      <sheetName val="가로수수량집계표(구미전체)"/>
      <sheetName val="마운딩수량계산서"/>
      <sheetName val="2호공원 계획고토량"/>
      <sheetName val="토공유용계획"/>
      <sheetName val="일위추가(볼라드)"/>
      <sheetName val="개요(낙찰율)"/>
      <sheetName val="개요상세(낙찰율)"/>
      <sheetName val="개요(총공사비낙찰율)"/>
      <sheetName val="자재단가"/>
      <sheetName val="일위(시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K6">
            <v>40922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경설계설명서"/>
      <sheetName val="변경설계설명서 (2)"/>
      <sheetName val="이전2단계산출내역서"/>
      <sheetName val="총괄"/>
      <sheetName val="개요"/>
      <sheetName val="개략공사비"/>
      <sheetName val="총괄수량집계"/>
      <sheetName val="개요상세"/>
      <sheetName val="표지"/>
      <sheetName val="공정예정표"/>
      <sheetName val="총괄집계표"/>
      <sheetName val="산출내역서2"/>
      <sheetName val="산출내역서"/>
      <sheetName val="원가(갑)"/>
      <sheetName val="원가1"/>
      <sheetName val="원가2"/>
      <sheetName val="수목목록"/>
      <sheetName val="식재하위"/>
      <sheetName val="일위(이식식재)"/>
      <sheetName val="기초,포장,철거,관리목록"/>
      <sheetName val="시설,관리하위"/>
      <sheetName val="일위(포장,우배수)"/>
      <sheetName val="광섬유"/>
      <sheetName val="단가조사"/>
      <sheetName val="시설"/>
      <sheetName val="일위(시설)"/>
      <sheetName val="단산목록(L)"/>
      <sheetName val="단가산출(L)"/>
      <sheetName val="이식수상하차"/>
      <sheetName val="이식수운반"/>
      <sheetName val="단산목록(C)"/>
      <sheetName val="단가산출(C)"/>
      <sheetName val="중기목록"/>
      <sheetName val="중기사용"/>
      <sheetName val="약품공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약품공급2"/>
      <sheetName val="일위(시설)"/>
    </sheetNames>
    <sheetDataSet>
      <sheetData sheetId="0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내역"/>
      <sheetName val="#REF"/>
      <sheetName val="3BL공동구 수량"/>
      <sheetName val="기본일위"/>
      <sheetName val="J直材4"/>
      <sheetName val="I一般比"/>
      <sheetName val="골재산출"/>
      <sheetName val="조명율표"/>
      <sheetName val="재료"/>
      <sheetName val="현장"/>
      <sheetName val="MAIN_TABLE"/>
      <sheetName val="CTEMCOST"/>
      <sheetName val="예산M11A"/>
      <sheetName val="기초자료"/>
      <sheetName val="공사비총괄표"/>
      <sheetName val="백암비스타내역"/>
      <sheetName val="5공철탑검토표"/>
      <sheetName val="4공철탑검토"/>
      <sheetName val="교통대책내역"/>
      <sheetName val="식재인부"/>
      <sheetName val="단가조사"/>
      <sheetName val="기본단가표"/>
      <sheetName val="N賃率-職"/>
      <sheetName val="건축내역"/>
      <sheetName val="KKK"/>
      <sheetName val="출자한도"/>
      <sheetName val="본공사"/>
      <sheetName val="설직재-1"/>
      <sheetName val="101동"/>
      <sheetName val="2000년1차"/>
      <sheetName val="2000전체분"/>
      <sheetName val="자료"/>
      <sheetName val="적용토목"/>
      <sheetName val="영창26"/>
      <sheetName val="실행"/>
      <sheetName val="기초내역서"/>
      <sheetName val="수량산출"/>
      <sheetName val="대가목록표"/>
      <sheetName val="Customer Databas"/>
      <sheetName val="스포회원매출"/>
      <sheetName val="경산"/>
      <sheetName val="일대-1"/>
      <sheetName val="공사개요(서광주)"/>
      <sheetName val="위생설비"/>
      <sheetName val="산근"/>
      <sheetName val="금액내역서"/>
      <sheetName val="철탑공사"/>
      <sheetName val="산출근거"/>
      <sheetName val="총괄표"/>
      <sheetName val="차수공개요"/>
      <sheetName val="대공종"/>
      <sheetName val="산출내역서"/>
      <sheetName val="교각별철근수량집계표"/>
      <sheetName val="노임"/>
      <sheetName val="본체"/>
      <sheetName val="당초"/>
      <sheetName val="지질조사"/>
      <sheetName val="코드표"/>
      <sheetName val="NYS"/>
      <sheetName val="단중표"/>
      <sheetName val="요율"/>
      <sheetName val="갑지"/>
      <sheetName val="물가자료"/>
      <sheetName val="LF자재단가"/>
      <sheetName val="자재단가"/>
      <sheetName val="일위대가목차"/>
      <sheetName val="교수설계"/>
      <sheetName val="갑지(추정)"/>
      <sheetName val="재료비노무비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토공(우물통,기타) "/>
      <sheetName val="데이타"/>
      <sheetName val="DATA"/>
      <sheetName val="설계서"/>
      <sheetName val="단가산출"/>
      <sheetName val="AIR SHOWER(3인용)"/>
      <sheetName val="공사직종별노임"/>
      <sheetName val="RE9604"/>
      <sheetName val="asd"/>
      <sheetName val="6PILE  (돌출)"/>
      <sheetName val="노무,재료"/>
      <sheetName val="예산"/>
      <sheetName val="입찰안"/>
      <sheetName val="내역서2안"/>
      <sheetName val="Sheet6"/>
      <sheetName val="도급기성"/>
      <sheetName val="설비단가표"/>
      <sheetName val="연부97-1"/>
      <sheetName val="조건표"/>
      <sheetName val="자갈,시멘트,모래산출"/>
      <sheetName val="지하"/>
      <sheetName val="오수공수량집계표"/>
      <sheetName val="기술부대조건"/>
      <sheetName val="율촌법률사무소2내역"/>
      <sheetName val="견적"/>
      <sheetName val="특외대"/>
      <sheetName val="원가 (2)"/>
      <sheetName val="도급견적가"/>
      <sheetName val="102역사"/>
      <sheetName val="노임,재료비"/>
      <sheetName val="아파트건축"/>
      <sheetName val="중기"/>
      <sheetName val="철거산출근거"/>
      <sheetName val="식생블럭단위수량"/>
      <sheetName val="사다리"/>
      <sheetName val="CIVIL4"/>
      <sheetName val="내역(원안-대안)"/>
      <sheetName val="토공 total"/>
      <sheetName val="조경일람"/>
      <sheetName val="약품공급2"/>
      <sheetName val="원가계산서"/>
      <sheetName val="Sheet5"/>
      <sheetName val="데리네이타현황"/>
      <sheetName val="노무비"/>
      <sheetName val="수주추정"/>
      <sheetName val="조명시설"/>
      <sheetName val=" HIT-&gt;HMC 견적(3900)"/>
      <sheetName val="LEGEND"/>
      <sheetName val="표지"/>
      <sheetName val="노 무 비"/>
      <sheetName val="견적서"/>
      <sheetName val="공통가설공사"/>
      <sheetName val="카메라"/>
      <sheetName val="96정변2"/>
      <sheetName val="물량입력"/>
      <sheetName val="6호기"/>
      <sheetName val="일위(철거)"/>
      <sheetName val="48전력선로일위"/>
      <sheetName val="단가표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N賃率_職"/>
      <sheetName val="당진1,2호기전선관설치및접지4차공사내역서-을지"/>
      <sheetName val="본체철근표"/>
      <sheetName val="역공종"/>
      <sheetName val="내역서(중수)"/>
      <sheetName val="CAT_5"/>
      <sheetName val="단가비교표_공통1"/>
      <sheetName val="시멘트"/>
      <sheetName val="금액집계"/>
      <sheetName val="목록"/>
      <sheetName val="대치판정"/>
      <sheetName val="원가서"/>
      <sheetName val="기계경비(시간당)"/>
      <sheetName val="200"/>
      <sheetName val="간접1"/>
      <sheetName val="장비가동"/>
      <sheetName val="공통가설"/>
      <sheetName val="민감도"/>
      <sheetName val="부대공Ⅱ"/>
      <sheetName val="guard(mac)"/>
      <sheetName val="제작비추산총괄표"/>
      <sheetName val="갑"/>
      <sheetName val="DATE"/>
      <sheetName val="토공"/>
      <sheetName val="터파기및재료"/>
      <sheetName val="Baby일위대가"/>
      <sheetName val="을지"/>
      <sheetName val="단"/>
      <sheetName val="일위대가1"/>
      <sheetName val="001"/>
      <sheetName val="유림콘도"/>
      <sheetName val="설_(3)"/>
      <sheetName val="설_(2)"/>
      <sheetName val="3BL공동구_수량"/>
      <sheetName val="첨부1"/>
      <sheetName val="기계공사비집계(원안)"/>
      <sheetName val="인공산출"/>
      <sheetName val="저"/>
      <sheetName val="기초입력"/>
      <sheetName val="총수량집계표"/>
      <sheetName val="전기일위목록"/>
      <sheetName val="단위내역서"/>
      <sheetName val="주beam"/>
      <sheetName val="공사개요"/>
      <sheetName val="배수내역"/>
      <sheetName val="기흥하도용"/>
      <sheetName val="2000년 공정표"/>
      <sheetName val="물량표"/>
      <sheetName val="상가분양"/>
      <sheetName val="부하자료"/>
      <sheetName val="국내"/>
      <sheetName val="내역서 제출"/>
      <sheetName val="산출-설비"/>
      <sheetName val="토공집계표"/>
      <sheetName val="제-노임"/>
      <sheetName val="제직재"/>
      <sheetName val="하도급원가계산총괄표(식재)"/>
      <sheetName val="내역서 "/>
      <sheetName val="총괄내역"/>
      <sheetName val="sub"/>
      <sheetName val="갑지1"/>
      <sheetName val="전선 및 전선관"/>
      <sheetName val="내역(설계)"/>
      <sheetName val="계약서"/>
      <sheetName val="노무비 근거"/>
      <sheetName val="별표"/>
      <sheetName val="연결관암거"/>
      <sheetName val="소비자가"/>
      <sheetName val="일위대가목록"/>
      <sheetName val="일위_파일"/>
      <sheetName val="일위(PANEL)"/>
      <sheetName val="효성CB 1P기초"/>
      <sheetName val="계수시트"/>
      <sheetName val="램머"/>
      <sheetName val="경영상태"/>
      <sheetName val="예가표"/>
      <sheetName val="E총15"/>
      <sheetName val="내역관리1"/>
      <sheetName val="공사착공계"/>
      <sheetName val="청주(철골발주의뢰서)"/>
      <sheetName val="반포2차"/>
      <sheetName val="1공구산출내역서"/>
      <sheetName val="Customer_Databas"/>
      <sheetName val="토공_total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적용단위길이"/>
      <sheetName val="피벗테이블데이터분석"/>
      <sheetName val="백룡교차로"/>
      <sheetName val="산정교차로"/>
      <sheetName val="신영교차로"/>
      <sheetName val="내역서(기성청구)"/>
      <sheetName val="신우"/>
      <sheetName val="내역표지"/>
      <sheetName val="날개벽수량표"/>
      <sheetName val="설계조건"/>
      <sheetName val="부대내역"/>
      <sheetName val="세골재  T2 변경 현황"/>
      <sheetName val="하이테콤직원"/>
      <sheetName val="특별땅고르기"/>
      <sheetName val="전기내역"/>
      <sheetName val="내역서1"/>
      <sheetName val="품셈"/>
      <sheetName val="#3_일위대가목록"/>
      <sheetName val="Sheet7(ㅅ)"/>
      <sheetName val="개요"/>
      <sheetName val="일위"/>
      <sheetName val="Inst."/>
      <sheetName val="직접공사비"/>
      <sheetName val="JUCKEYK"/>
      <sheetName val="빌딩 안내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INPUT"/>
      <sheetName val="유기공정"/>
      <sheetName val="ITEM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2000.05"/>
      <sheetName val="98지급계획"/>
      <sheetName val="자재표"/>
      <sheetName val="현장관리비참조"/>
      <sheetName val="부대"/>
      <sheetName val="일위CODE"/>
      <sheetName val="gyun"/>
      <sheetName val="현장관리비"/>
      <sheetName val="입력"/>
      <sheetName val="&lt;--"/>
      <sheetName val="철근중량"/>
      <sheetName val="3본사"/>
      <sheetName val="16-1"/>
      <sheetName val="봉방동근생"/>
      <sheetName val="별표 "/>
      <sheetName val="3.2제조설비"/>
      <sheetName val="01상노임"/>
      <sheetName val="일반전기C"/>
      <sheetName val="구리토평1전기"/>
      <sheetName val="C.전기공사"/>
      <sheetName val="ABUT수량-A1"/>
      <sheetName val="노임단가(08.01)"/>
      <sheetName val="찍기"/>
      <sheetName val="단가비교"/>
      <sheetName val="건축원가"/>
      <sheetName val="을"/>
      <sheetName val="접지수량"/>
      <sheetName val="제경비율"/>
      <sheetName val="기본가정"/>
      <sheetName val="건축기계설비표선정수장"/>
      <sheetName val="단위단가"/>
      <sheetName val="수량산출(생반)"/>
      <sheetName val="직재"/>
      <sheetName val="원본"/>
      <sheetName val="COST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기타 정보통신공사"/>
      <sheetName val="지점장"/>
      <sheetName val="그림"/>
      <sheetName val="그림2"/>
      <sheetName val="일위목록"/>
      <sheetName val="통합집계표"/>
      <sheetName val="단가일람"/>
      <sheetName val="갑지.을지"/>
      <sheetName val="실행철강하도"/>
      <sheetName val="BID"/>
      <sheetName val="일위대가(1)"/>
      <sheetName val="J-EQ"/>
      <sheetName val="중기일위대가"/>
      <sheetName val="출력은 금물"/>
      <sheetName val="일위대가(건축)"/>
      <sheetName val="단가 "/>
      <sheetName val="COVER"/>
      <sheetName val="ESCO개보수공사"/>
      <sheetName val="노무비단가"/>
      <sheetName val="손익분석"/>
      <sheetName val="전체"/>
      <sheetName val="세부내역서(전기)"/>
      <sheetName val="Macro1"/>
      <sheetName val="내역서적용수량"/>
      <sheetName val="가도공"/>
      <sheetName val="단가대비표 (3)"/>
      <sheetName val="청곡지선입력"/>
      <sheetName val="DATA테이블1 (2)"/>
      <sheetName val="계측기"/>
      <sheetName val="2공구산출내역"/>
      <sheetName val="입력변수"/>
      <sheetName val="기초일위"/>
      <sheetName val="작성"/>
      <sheetName val="간접비"/>
      <sheetName val="청도공장"/>
      <sheetName val="암거단위"/>
      <sheetName val="원가총괄"/>
      <sheetName val="재집"/>
      <sheetName val="Sheet1 (2)"/>
      <sheetName val="조명율"/>
      <sheetName val="PIPING"/>
      <sheetName val="유림골조"/>
      <sheetName val="간접비계산"/>
      <sheetName val="유림총괄"/>
      <sheetName val="원가계산서(변경)"/>
      <sheetName val="터널조도"/>
      <sheetName val="단가대비표"/>
      <sheetName val="b_balju"/>
      <sheetName val="직공비"/>
      <sheetName val="A 견적"/>
      <sheetName val="공사입찰정보입력"/>
      <sheetName val="s.v"/>
      <sheetName val="DB"/>
      <sheetName val="공연,전시"/>
      <sheetName val="20관리비율"/>
      <sheetName val="변경내역(전체)"/>
      <sheetName val="하중계산"/>
      <sheetName val="안정성검토"/>
      <sheetName val="설계기준"/>
      <sheetName val="도담구내 개소별 명세"/>
      <sheetName val="(1)본선수량집계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참조자료"/>
      <sheetName val="연습"/>
      <sheetName val="내역서중"/>
      <sheetName val="교각계산"/>
      <sheetName val="직접노무"/>
      <sheetName val="직접재료"/>
      <sheetName val="전기2005"/>
      <sheetName val="통신2005"/>
      <sheetName val="총괄집계표"/>
      <sheetName val="자료입력"/>
      <sheetName val="철콘"/>
      <sheetName val="표  지"/>
      <sheetName val="패널"/>
      <sheetName val="분전반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수목표준대가"/>
      <sheetName val="Total"/>
      <sheetName val="예산총괄"/>
      <sheetName val="옥외계측"/>
      <sheetName val="CODE"/>
      <sheetName val="인공"/>
      <sheetName val="도급자재"/>
      <sheetName val="0Title"/>
      <sheetName val="추가예산"/>
      <sheetName val="물가시세"/>
      <sheetName val="정거장 설계조건"/>
      <sheetName val="화재 탐지 설비"/>
      <sheetName val="국내조달(통합-1)"/>
      <sheetName val="보증수수료산출"/>
      <sheetName val="수량총괄"/>
      <sheetName val="지급자재"/>
      <sheetName val="工관리비율"/>
      <sheetName val="工완성공사율"/>
      <sheetName val="오동"/>
      <sheetName val="대조"/>
      <sheetName val="나한"/>
      <sheetName val="부하"/>
      <sheetName val="주요기준"/>
      <sheetName val="자재단가비교표"/>
      <sheetName val="노무단가산정"/>
      <sheetName val="구의33고"/>
      <sheetName val="구성1"/>
      <sheetName val="구성2"/>
      <sheetName val="구성3"/>
      <sheetName val="구성4"/>
      <sheetName val="도급내역서(재노경)"/>
      <sheetName val="와동수량"/>
      <sheetName val="직원현황"/>
      <sheetName val="ELECTRIC"/>
      <sheetName val="품셈TABLE"/>
      <sheetName val="99년하반기"/>
      <sheetName val="말뚝지지력산정"/>
      <sheetName val="콘크리트"/>
      <sheetName val="1차 내역서"/>
      <sheetName val="일위(시설)"/>
      <sheetName val="BSD (2)"/>
      <sheetName val="화의-현금흐름"/>
      <sheetName val="전체제잡비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교사기준면적(초등)"/>
      <sheetName val="Y-WORK"/>
      <sheetName val="일위대가 "/>
      <sheetName val="Uint보온"/>
      <sheetName val="퍼스트"/>
      <sheetName val="사전공사"/>
      <sheetName val="물집"/>
      <sheetName val="자재발주서"/>
      <sheetName val="문학간접"/>
      <sheetName val="간접"/>
      <sheetName val="신규 수주분(사용자 정의)"/>
      <sheetName val="동해title"/>
      <sheetName val="바닥판"/>
      <sheetName val="입력DATA"/>
      <sheetName val="현장경비"/>
      <sheetName val="집수정토공"/>
      <sheetName val="설계명세서"/>
      <sheetName val="남양시작동자105노65기1.3화1.2"/>
      <sheetName val="WING3"/>
      <sheetName val="실행(1)"/>
      <sheetName val="가락화장을지"/>
      <sheetName val="참고"/>
      <sheetName val="공정코드"/>
      <sheetName val="SHEET PILE단가"/>
      <sheetName val="사유서제출현황-2"/>
      <sheetName val="수량산출서"/>
      <sheetName val="국도접속 차도부수량"/>
      <sheetName val="조명일위"/>
      <sheetName val="준공정산"/>
      <sheetName val="기초목록"/>
      <sheetName val="단가(자재)"/>
      <sheetName val="공사추진현황"/>
      <sheetName val="산출0"/>
      <sheetName val="내역전기"/>
      <sheetName val="견적(100%)"/>
      <sheetName val="기초자료입력"/>
      <sheetName val="가설공사"/>
      <sheetName val="1안"/>
      <sheetName val="실행대비"/>
      <sheetName val="Sheet4"/>
      <sheetName val="철근량"/>
      <sheetName val="본서하반기"/>
      <sheetName val="하반기(지구대)"/>
      <sheetName val="금융비용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예비용"/>
      <sheetName val="상행-교대(A1-A2)"/>
      <sheetName val="골조"/>
      <sheetName val="총공사내역서"/>
      <sheetName val="노임200103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포장복구집계"/>
      <sheetName val="공기압축기실"/>
      <sheetName val="직원관리자료"/>
      <sheetName val="실행-집행"/>
      <sheetName val="상수도토공집계표"/>
      <sheetName val="기계설비표선정수장"/>
      <sheetName val="청곡지거입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4.고용보험"/>
      <sheetName val="휴가비,급량비"/>
      <sheetName val="일위총괄표"/>
      <sheetName val="기초분물량표"/>
      <sheetName val="토목"/>
      <sheetName val="투찰내역"/>
      <sheetName val="자재일람"/>
      <sheetName val="유입맨홀산출"/>
      <sheetName val="ETC"/>
      <sheetName val="1-1"/>
      <sheetName val="합의경상"/>
      <sheetName val="대목"/>
      <sheetName val="남양구조시험동"/>
      <sheetName val="특별교실"/>
      <sheetName val="조정율"/>
      <sheetName val="직원자료입력"/>
      <sheetName val="토공A1"/>
      <sheetName val="전기단가조사서"/>
      <sheetName val="참조 (2)"/>
      <sheetName val="직접시공계획서"/>
      <sheetName val="2.노임및손료"/>
      <sheetName val="단가 및 재료비"/>
      <sheetName val="전기설계변경"/>
      <sheetName val="시중노임"/>
      <sheetName val="CL분석결과"/>
      <sheetName val="17F MOCKUP B-1,B-2"/>
      <sheetName val="기안1"/>
      <sheetName val="암거 제원표-1단계"/>
      <sheetName val="하수처리장"/>
      <sheetName val="항목등록"/>
      <sheetName val="FAX"/>
      <sheetName val="인부노임"/>
      <sheetName val="담장산출"/>
      <sheetName val="노임(1차)"/>
      <sheetName val="일위단가"/>
      <sheetName val="기계공사"/>
      <sheetName val="시운전연료비"/>
      <sheetName val="B-data"/>
      <sheetName val="세부내역"/>
      <sheetName val="앉음벽 (2)"/>
      <sheetName val="2.대외공문"/>
      <sheetName val="주안3차A-A"/>
      <sheetName val="간접경상비"/>
      <sheetName val="Cost bd-&quot;A&quot;"/>
      <sheetName val=" 토목 처리장도급내역서 "/>
      <sheetName val="BF12-R0"/>
      <sheetName val="Summary Sheets"/>
      <sheetName val="부자재 적용비율"/>
      <sheetName val="자재테이블"/>
      <sheetName val="집수A"/>
      <sheetName val="진흥지역조서(구역밖)"/>
      <sheetName val="건축공사"/>
      <sheetName val="공통(20-91)"/>
      <sheetName val="설-원가"/>
      <sheetName val="설치자재"/>
      <sheetName val="단중"/>
      <sheetName val="#2_일위대가목록"/>
      <sheetName val="WORK"/>
      <sheetName val="제출내역 (3)"/>
      <sheetName val="기성내역서표지"/>
      <sheetName val="도로일위대가표"/>
      <sheetName val="지하시설물작성"/>
      <sheetName val="각종양식"/>
      <sheetName val="흥양2교토공집계표"/>
      <sheetName val="Base"/>
      <sheetName val="수공기"/>
      <sheetName val="특수기호강도거푸집"/>
      <sheetName val="종배수관면벽신"/>
      <sheetName val="종배수관(신)"/>
      <sheetName val="사업부배부A"/>
      <sheetName val="현장관리비 산출내역"/>
      <sheetName val="전담운영PM"/>
      <sheetName val="원내역"/>
      <sheetName val="전기일위대가"/>
      <sheetName val="BOQ(전체)"/>
      <sheetName val="5.동별횡주관경"/>
      <sheetName val="조건표 (2)"/>
      <sheetName val="예산명세서"/>
      <sheetName val="천방교접속"/>
      <sheetName val="대포2교접속"/>
      <sheetName val="tggwan(mac)"/>
      <sheetName val="예산총괄표"/>
      <sheetName val="설계예시"/>
      <sheetName val="인건비"/>
      <sheetName val="주소"/>
      <sheetName val="토목내역서 (도급단가)"/>
      <sheetName val="기둥(원형)"/>
      <sheetName val="기초공"/>
      <sheetName val="공주-교대(A1)"/>
      <sheetName val="일위대가내역"/>
      <sheetName val="C3"/>
      <sheetName val="납부서"/>
      <sheetName val="가로등내역서"/>
      <sheetName val="공사미수"/>
      <sheetName val="Mc1"/>
      <sheetName val="내역(100%)"/>
      <sheetName val="사업수지"/>
      <sheetName val="표지1"/>
      <sheetName val="산출근거(단청공사)"/>
      <sheetName val="WEIGHT LIST"/>
      <sheetName val="POL6차-PIPING"/>
      <sheetName val="물량"/>
      <sheetName val="산#2-1 (2)"/>
      <sheetName val="산#3-1"/>
      <sheetName val="공량산출서"/>
      <sheetName val="대로근거"/>
      <sheetName val="관로토공"/>
      <sheetName val="우수관"/>
      <sheetName val="TANK견적대지"/>
      <sheetName val="석축산출서"/>
      <sheetName val="unitpric"/>
      <sheetName val="7.환경"/>
      <sheetName val="백호우계수"/>
      <sheetName val="모래기초"/>
      <sheetName val="위치조서"/>
      <sheetName val="흙쌓기도수로설치현황"/>
      <sheetName val="중기사용료산출근거"/>
      <sheetName val="샌딩 에폭시 도장"/>
      <sheetName val="일반문틀 설치"/>
      <sheetName val="스텐문틀설치"/>
      <sheetName val="1Month+Sheet2!"/>
      <sheetName val="기계경비시간당손료목록"/>
      <sheetName val="단조-노임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관개"/>
      <sheetName val="총괄표 "/>
      <sheetName val="영외수지"/>
      <sheetName val="폐토수익화 "/>
      <sheetName val="원료"/>
      <sheetName val="주요항목별"/>
      <sheetName val="교대(A1-A2)"/>
      <sheetName val="일 위 목 록 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침사지"/>
      <sheetName val="유입펌프"/>
      <sheetName val="조정조"/>
      <sheetName val="최초침전지"/>
      <sheetName val="포기조"/>
      <sheetName val="송풍기"/>
      <sheetName val="최종침전지"/>
      <sheetName val="UV소독"/>
      <sheetName val="용수공급"/>
      <sheetName val="농축조"/>
      <sheetName val="탈수기"/>
      <sheetName val="탈취설비"/>
      <sheetName val="약품설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가시-파으박기(디젤햄머)"/>
      <sheetName val="데이타"/>
      <sheetName val="식재인부"/>
      <sheetName val="3BL공동구 수량"/>
      <sheetName val="말뚝물량"/>
      <sheetName val="일위대가목차"/>
      <sheetName val="단가표"/>
      <sheetName val="영동(D)"/>
      <sheetName val="BSD (2)"/>
      <sheetName val="Customer Databas"/>
      <sheetName val="99-05-10-서울대관련(내역서-1수정중)"/>
      <sheetName val="계화배수"/>
      <sheetName val="교통대책내역"/>
      <sheetName val="내역서(총)"/>
      <sheetName val="내역서"/>
      <sheetName val="Total"/>
      <sheetName val="Cover"/>
      <sheetName val="관람석제출"/>
      <sheetName val="full (2)"/>
      <sheetName val="예산M12A"/>
      <sheetName val="일위대가"/>
      <sheetName val="수량산출서"/>
      <sheetName val="토공사"/>
      <sheetName val="전기일위대가"/>
      <sheetName val="Sheet1"/>
      <sheetName val="차액보증"/>
      <sheetName val="대비"/>
      <sheetName val="Proposal"/>
      <sheetName val="hvac내역서(제어동)"/>
      <sheetName val="도급"/>
      <sheetName val="가공비"/>
      <sheetName val="건축집계표"/>
      <sheetName val="JUCKEYK"/>
      <sheetName val="INPUT"/>
      <sheetName val="CODE"/>
      <sheetName val="경비2내역"/>
      <sheetName val="세부내역"/>
      <sheetName val="설계조건"/>
      <sheetName val="안정계산"/>
      <sheetName val="단면검토"/>
      <sheetName val="BLOCK(1)"/>
      <sheetName val="danga"/>
      <sheetName val="ilch"/>
      <sheetName val="교각1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예산총괄표"/>
      <sheetName val="실행예산총괄표-시설물"/>
      <sheetName val="실행예산총괄표-식재"/>
      <sheetName val="실행내역 "/>
      <sheetName val="수목실행총괄"/>
      <sheetName val="수목실행세부"/>
      <sheetName val="시설물총괄"/>
      <sheetName val="시설물세부"/>
      <sheetName val="Sheet1"/>
      <sheetName val="Sheet2"/>
      <sheetName val="Sheet3"/>
      <sheetName val="공주-교대(A1)"/>
      <sheetName val="danga"/>
      <sheetName val="정부노임단가"/>
      <sheetName val="ilch"/>
    </sheetNames>
    <sheetDataSet>
      <sheetData sheetId="0"/>
      <sheetData sheetId="1"/>
      <sheetData sheetId="2"/>
      <sheetData sheetId="3" refreshError="1">
        <row r="2">
          <cell r="A2" t="str">
            <v>품  명</v>
          </cell>
        </row>
        <row r="5">
          <cell r="A5" t="str">
            <v xml:space="preserve">인천국제공항 배후지원단지 기반시설공사 (3공구) </v>
          </cell>
        </row>
        <row r="6">
          <cell r="A6" t="str">
            <v>1. 수목식재공사</v>
          </cell>
        </row>
        <row r="7">
          <cell r="A7" t="str">
            <v>2. 수목이식공사</v>
          </cell>
        </row>
        <row r="8">
          <cell r="A8" t="str">
            <v>3. 시설물공사</v>
          </cell>
        </row>
        <row r="9">
          <cell r="A9" t="str">
            <v>4. 포장공사</v>
          </cell>
        </row>
        <row r="10">
          <cell r="A10" t="str">
            <v>5. 우배수공사</v>
          </cell>
        </row>
        <row r="11">
          <cell r="A11" t="str">
            <v>6. 식재지조성공사</v>
          </cell>
        </row>
        <row r="12">
          <cell r="A12" t="str">
            <v>7. 부대공사</v>
          </cell>
        </row>
        <row r="13">
          <cell r="A13" t="str">
            <v>소   계</v>
          </cell>
        </row>
        <row r="14">
          <cell r="A14" t="str">
            <v>간접노무비 : 직노*14%</v>
          </cell>
        </row>
        <row r="15">
          <cell r="A15" t="str">
            <v>산재보험료 : (직노+간노)*2.9%</v>
          </cell>
        </row>
        <row r="16">
          <cell r="A16" t="str">
            <v>안전관리비 : (직노+직재+공단지급자재대)*0.91%+1,647,000</v>
          </cell>
        </row>
        <row r="17">
          <cell r="A17" t="str">
            <v>기 타 경 비 : (노무+직재)*8%</v>
          </cell>
        </row>
        <row r="18">
          <cell r="A18" t="str">
            <v>누     계</v>
          </cell>
        </row>
        <row r="19">
          <cell r="A19" t="str">
            <v>일반관리비 : 순공사원가*1.3%</v>
          </cell>
        </row>
        <row r="20">
          <cell r="A20" t="str">
            <v>계</v>
          </cell>
        </row>
        <row r="21">
          <cell r="A21" t="str">
            <v>이윤 : (계-재료비)*1.05%이내</v>
          </cell>
        </row>
        <row r="22">
          <cell r="A22" t="str">
            <v>8. 운반비(도선료)</v>
          </cell>
        </row>
        <row r="23">
          <cell r="A23" t="str">
            <v>9. 이식수목할증</v>
          </cell>
        </row>
        <row r="24">
          <cell r="A24" t="str">
            <v>합     계</v>
          </cell>
        </row>
        <row r="25">
          <cell r="A25" t="str">
            <v>부가가치세(10%)</v>
          </cell>
        </row>
        <row r="26">
          <cell r="A26" t="str">
            <v>공사원가</v>
          </cell>
        </row>
        <row r="27">
          <cell r="A27" t="str">
            <v>10. 공단지급자재</v>
          </cell>
        </row>
        <row r="28">
          <cell r="A28" t="str">
            <v>⊙ 공사경비및 현장관리비</v>
          </cell>
        </row>
        <row r="29">
          <cell r="A29" t="str">
            <v>총공사비</v>
          </cell>
        </row>
        <row r="30">
          <cell r="A30" t="str">
            <v>1. 수목식재공사</v>
          </cell>
        </row>
        <row r="31">
          <cell r="A31" t="str">
            <v>1) 어린이공원 Ⅰ</v>
          </cell>
        </row>
        <row r="32">
          <cell r="A32" t="str">
            <v>2) 어린이공원 Ⅱ</v>
          </cell>
        </row>
        <row r="33">
          <cell r="A33" t="str">
            <v>3) 어린이공원 Ⅲ</v>
          </cell>
        </row>
        <row r="34">
          <cell r="A34" t="str">
            <v>4) 어린이공원 Ⅳ</v>
          </cell>
        </row>
        <row r="35">
          <cell r="A35" t="str">
            <v>5) 어린이공원 Ⅴ</v>
          </cell>
        </row>
        <row r="36">
          <cell r="A36" t="str">
            <v>6) 어린이공원 Ⅶ</v>
          </cell>
        </row>
        <row r="37">
          <cell r="A37" t="str">
            <v>7)10M시설녹지 1지역</v>
          </cell>
        </row>
        <row r="38">
          <cell r="A38" t="str">
            <v>8)10M시설녹지2지역</v>
          </cell>
        </row>
        <row r="39">
          <cell r="A39" t="str">
            <v>9) 가로수</v>
          </cell>
        </row>
        <row r="40">
          <cell r="A40" t="str">
            <v>10) 보행자전용도로</v>
          </cell>
        </row>
        <row r="41">
          <cell r="A41" t="str">
            <v>11) 경관녹지 Ⅰ</v>
          </cell>
        </row>
        <row r="42">
          <cell r="A42" t="str">
            <v>12) 경관녹지 Ⅱ</v>
          </cell>
        </row>
        <row r="43">
          <cell r="A43" t="str">
            <v>13) 경관녹지 Ⅲ</v>
          </cell>
        </row>
        <row r="44">
          <cell r="A44" t="str">
            <v>14) 경관녹지 Ⅳ</v>
          </cell>
        </row>
        <row r="45">
          <cell r="A45" t="str">
            <v>15)100M시설녹지</v>
          </cell>
        </row>
        <row r="46">
          <cell r="A46" t="str">
            <v>◎ 지주목</v>
          </cell>
        </row>
        <row r="51">
          <cell r="A51" t="str">
            <v>◎ 유기질비료</v>
          </cell>
        </row>
        <row r="53">
          <cell r="A53" t="str">
            <v>1) 어린이공원 Ⅰ</v>
          </cell>
        </row>
        <row r="54">
          <cell r="A54" t="str">
            <v>감나무</v>
          </cell>
        </row>
        <row r="55">
          <cell r="A55" t="str">
            <v>고로쇠나무</v>
          </cell>
        </row>
        <row r="56">
          <cell r="A56" t="str">
            <v>때죽나무</v>
          </cell>
        </row>
        <row r="57">
          <cell r="A57" t="str">
            <v>모감주나무</v>
          </cell>
        </row>
        <row r="58">
          <cell r="A58" t="str">
            <v>살구나무</v>
          </cell>
        </row>
        <row r="59">
          <cell r="A59" t="str">
            <v>신갈나무</v>
          </cell>
        </row>
        <row r="60">
          <cell r="A60" t="str">
            <v>청단풍</v>
          </cell>
        </row>
        <row r="61">
          <cell r="A61" t="str">
            <v>눈주목</v>
          </cell>
        </row>
        <row r="62">
          <cell r="A62" t="str">
            <v>회양목</v>
          </cell>
        </row>
        <row r="63">
          <cell r="A63" t="str">
            <v>진달래</v>
          </cell>
        </row>
        <row r="64">
          <cell r="A64" t="str">
            <v>잔  디</v>
          </cell>
        </row>
        <row r="67">
          <cell r="A67" t="str">
            <v>2) 어린이공원 Ⅱ</v>
          </cell>
        </row>
        <row r="68">
          <cell r="A68" t="str">
            <v>살구나무</v>
          </cell>
        </row>
        <row r="69">
          <cell r="A69" t="str">
            <v>참느릅나무</v>
          </cell>
        </row>
        <row r="70">
          <cell r="A70" t="str">
            <v>참느릅나무               (사각지주목)</v>
          </cell>
        </row>
        <row r="71">
          <cell r="A71" t="str">
            <v>수수꽃다리</v>
          </cell>
        </row>
        <row r="72">
          <cell r="A72" t="str">
            <v>진달래</v>
          </cell>
        </row>
        <row r="73">
          <cell r="A73" t="str">
            <v>흰말채나무</v>
          </cell>
        </row>
        <row r="74">
          <cell r="A74" t="str">
            <v>잔디</v>
          </cell>
        </row>
        <row r="76">
          <cell r="A76" t="str">
            <v>3) 어린이공원 Ⅲ</v>
          </cell>
        </row>
        <row r="77">
          <cell r="A77" t="str">
            <v>감나무</v>
          </cell>
        </row>
        <row r="78">
          <cell r="A78" t="str">
            <v>고로쇠나무</v>
          </cell>
        </row>
        <row r="79">
          <cell r="A79" t="str">
            <v>산목련</v>
          </cell>
        </row>
        <row r="80">
          <cell r="A80" t="str">
            <v>왕벚나무</v>
          </cell>
        </row>
        <row r="81">
          <cell r="A81" t="str">
            <v>자귀나무</v>
          </cell>
        </row>
        <row r="82">
          <cell r="A82" t="str">
            <v>층층나무</v>
          </cell>
        </row>
        <row r="83">
          <cell r="A83" t="str">
            <v>팽나무</v>
          </cell>
        </row>
        <row r="84">
          <cell r="A84" t="str">
            <v>산철쭉</v>
          </cell>
        </row>
        <row r="85">
          <cell r="A85" t="str">
            <v>앵도나무</v>
          </cell>
        </row>
        <row r="86">
          <cell r="A86" t="str">
            <v>자산홍</v>
          </cell>
        </row>
        <row r="87">
          <cell r="A87" t="str">
            <v>조팝나무</v>
          </cell>
        </row>
        <row r="88">
          <cell r="A88" t="str">
            <v>좀작살나무</v>
          </cell>
        </row>
        <row r="89">
          <cell r="A89" t="str">
            <v>잔  디</v>
          </cell>
        </row>
        <row r="92">
          <cell r="A92" t="str">
            <v>4) 어린이공원 Ⅳ</v>
          </cell>
        </row>
        <row r="93">
          <cell r="A93" t="str">
            <v>고로쇠나무</v>
          </cell>
        </row>
        <row r="94">
          <cell r="A94" t="str">
            <v>노각나무</v>
          </cell>
        </row>
        <row r="95">
          <cell r="A95" t="str">
            <v>느티나무(사각지주목)</v>
          </cell>
        </row>
        <row r="96">
          <cell r="A96" t="str">
            <v>때죽나무</v>
          </cell>
        </row>
        <row r="97">
          <cell r="A97" t="str">
            <v>산목련</v>
          </cell>
        </row>
        <row r="98">
          <cell r="A98" t="str">
            <v>살구나무</v>
          </cell>
        </row>
        <row r="99">
          <cell r="A99" t="str">
            <v>왕벚나무</v>
          </cell>
        </row>
        <row r="100">
          <cell r="A100" t="str">
            <v>쪽동백</v>
          </cell>
        </row>
        <row r="101">
          <cell r="A101" t="str">
            <v>참느릅나무</v>
          </cell>
        </row>
        <row r="102">
          <cell r="A102" t="str">
            <v>홍단풍</v>
          </cell>
        </row>
        <row r="103">
          <cell r="A103" t="str">
            <v>개나리</v>
          </cell>
        </row>
        <row r="104">
          <cell r="A104" t="str">
            <v>낙상홍</v>
          </cell>
        </row>
        <row r="105">
          <cell r="A105" t="str">
            <v>영산홍</v>
          </cell>
        </row>
        <row r="106">
          <cell r="A106" t="str">
            <v>진달래</v>
          </cell>
        </row>
        <row r="107">
          <cell r="A107" t="str">
            <v>잔  디</v>
          </cell>
        </row>
        <row r="110">
          <cell r="A110" t="str">
            <v>5) 어린이공원 Ⅴ</v>
          </cell>
        </row>
        <row r="111">
          <cell r="A111" t="str">
            <v>감나무</v>
          </cell>
        </row>
        <row r="112">
          <cell r="A112" t="str">
            <v>고로쇠나무</v>
          </cell>
        </row>
        <row r="113">
          <cell r="A113" t="str">
            <v>때죽나무</v>
          </cell>
        </row>
        <row r="114">
          <cell r="A114" t="str">
            <v>모감주나무</v>
          </cell>
        </row>
        <row r="115">
          <cell r="A115" t="str">
            <v>살구나무</v>
          </cell>
        </row>
        <row r="116">
          <cell r="A116" t="str">
            <v>신갈나무</v>
          </cell>
        </row>
        <row r="117">
          <cell r="A117" t="str">
            <v>청단풍</v>
          </cell>
        </row>
        <row r="118">
          <cell r="A118" t="str">
            <v>조팝나무</v>
          </cell>
        </row>
        <row r="119">
          <cell r="A119" t="str">
            <v>잔디</v>
          </cell>
        </row>
        <row r="122">
          <cell r="A122" t="str">
            <v>6) 어린이공원 Ⅶ</v>
          </cell>
        </row>
        <row r="123">
          <cell r="A123" t="str">
            <v>고로쇠나무</v>
          </cell>
        </row>
        <row r="124">
          <cell r="A124" t="str">
            <v>노각나무</v>
          </cell>
        </row>
        <row r="125">
          <cell r="A125" t="str">
            <v>모감주나무</v>
          </cell>
        </row>
        <row r="126">
          <cell r="A126" t="str">
            <v>왕벚나무</v>
          </cell>
        </row>
        <row r="127">
          <cell r="A127" t="str">
            <v>층층나무</v>
          </cell>
        </row>
        <row r="128">
          <cell r="A128" t="str">
            <v>팥배나무</v>
          </cell>
        </row>
        <row r="129">
          <cell r="A129" t="str">
            <v>팽나무</v>
          </cell>
        </row>
        <row r="130">
          <cell r="A130" t="str">
            <v>까침박달</v>
          </cell>
        </row>
        <row r="131">
          <cell r="A131" t="str">
            <v>영산홍</v>
          </cell>
        </row>
        <row r="132">
          <cell r="A132" t="str">
            <v>황매화</v>
          </cell>
        </row>
        <row r="133">
          <cell r="A133" t="str">
            <v>잔  디</v>
          </cell>
        </row>
        <row r="136">
          <cell r="A136" t="str">
            <v>7)10M 시설녹지1지역</v>
          </cell>
        </row>
        <row r="137">
          <cell r="A137" t="str">
            <v>느티나무</v>
          </cell>
        </row>
        <row r="138">
          <cell r="A138" t="str">
            <v>산벚나무</v>
          </cell>
        </row>
        <row r="139">
          <cell r="A139" t="str">
            <v>때죽나무</v>
          </cell>
        </row>
        <row r="140">
          <cell r="A140" t="str">
            <v>산딸나무</v>
          </cell>
        </row>
        <row r="141">
          <cell r="A141" t="str">
            <v>팥배나무</v>
          </cell>
        </row>
        <row r="142">
          <cell r="A142" t="str">
            <v>개쉬땅나무</v>
          </cell>
        </row>
        <row r="143">
          <cell r="A143" t="str">
            <v>백철쭉</v>
          </cell>
        </row>
        <row r="144">
          <cell r="A144" t="str">
            <v>산철쭉</v>
          </cell>
        </row>
        <row r="145">
          <cell r="A145" t="str">
            <v>눈섬개야광나무</v>
          </cell>
        </row>
        <row r="146">
          <cell r="A146" t="str">
            <v>영산홍</v>
          </cell>
        </row>
        <row r="147">
          <cell r="A147" t="str">
            <v>흰말채나무</v>
          </cell>
        </row>
        <row r="148">
          <cell r="A148" t="str">
            <v>Seed Spray</v>
          </cell>
        </row>
        <row r="151">
          <cell r="A151" t="str">
            <v>8) 10M시설녹지2지역</v>
          </cell>
        </row>
        <row r="152">
          <cell r="A152" t="str">
            <v>고로쇠나무</v>
          </cell>
        </row>
        <row r="153">
          <cell r="A153" t="str">
            <v>때죽나무</v>
          </cell>
        </row>
        <row r="154">
          <cell r="A154" t="str">
            <v>모감주나무</v>
          </cell>
        </row>
        <row r="155">
          <cell r="A155" t="str">
            <v>산딸나무</v>
          </cell>
        </row>
        <row r="156">
          <cell r="A156" t="str">
            <v>왕벚나무</v>
          </cell>
        </row>
        <row r="157">
          <cell r="A157" t="str">
            <v>이팝나무</v>
          </cell>
        </row>
        <row r="158">
          <cell r="A158" t="str">
            <v>자귀나무</v>
          </cell>
        </row>
        <row r="159">
          <cell r="A159" t="str">
            <v>참느릅나무</v>
          </cell>
        </row>
        <row r="160">
          <cell r="A160" t="str">
            <v>사철나무</v>
          </cell>
        </row>
        <row r="161">
          <cell r="A161" t="str">
            <v>말발도리</v>
          </cell>
        </row>
        <row r="162">
          <cell r="A162" t="str">
            <v>백철쭉</v>
          </cell>
        </row>
        <row r="163">
          <cell r="A163" t="str">
            <v>산철쭉</v>
          </cell>
        </row>
        <row r="164">
          <cell r="A164" t="str">
            <v>눈섬개야광나무</v>
          </cell>
        </row>
        <row r="165">
          <cell r="A165" t="str">
            <v>영산홍</v>
          </cell>
        </row>
        <row r="166">
          <cell r="A166" t="str">
            <v>흰말채나무</v>
          </cell>
        </row>
        <row r="167">
          <cell r="A167" t="str">
            <v>Seed Spray</v>
          </cell>
        </row>
        <row r="168">
          <cell r="A168" t="str">
            <v>9) 가로수</v>
          </cell>
        </row>
        <row r="169">
          <cell r="A169" t="str">
            <v>느티나무(사각지주목)</v>
          </cell>
        </row>
        <row r="170">
          <cell r="A170" t="str">
            <v>왕벚나무(사각지주목)</v>
          </cell>
        </row>
        <row r="173">
          <cell r="A173" t="str">
            <v>10) 보행자전용도로</v>
          </cell>
        </row>
        <row r="174">
          <cell r="A174" t="str">
            <v>회화나무(사각지주목)</v>
          </cell>
        </row>
        <row r="177">
          <cell r="A177" t="str">
            <v>11) 경관녹지 Ⅰ</v>
          </cell>
        </row>
        <row r="178">
          <cell r="A178" t="str">
            <v>고로쇠나무</v>
          </cell>
        </row>
        <row r="179">
          <cell r="A179" t="str">
            <v>꽃복숭아</v>
          </cell>
        </row>
        <row r="180">
          <cell r="A180" t="str">
            <v>노각나무</v>
          </cell>
        </row>
        <row r="181">
          <cell r="A181" t="str">
            <v>느티나무(광장용)</v>
          </cell>
        </row>
        <row r="182">
          <cell r="A182" t="str">
            <v>때죽나무</v>
          </cell>
        </row>
        <row r="183">
          <cell r="A183" t="str">
            <v>신나무</v>
          </cell>
        </row>
        <row r="184">
          <cell r="A184" t="str">
            <v>왕벚나무</v>
          </cell>
        </row>
        <row r="185">
          <cell r="A185" t="str">
            <v>청단풍</v>
          </cell>
        </row>
        <row r="186">
          <cell r="A186" t="str">
            <v>청단풍</v>
          </cell>
        </row>
        <row r="187">
          <cell r="A187" t="str">
            <v>층층나무</v>
          </cell>
        </row>
        <row r="188">
          <cell r="A188" t="str">
            <v>눈주목</v>
          </cell>
        </row>
        <row r="189">
          <cell r="A189" t="str">
            <v>사철나무</v>
          </cell>
        </row>
        <row r="190">
          <cell r="A190" t="str">
            <v>회양목</v>
          </cell>
        </row>
        <row r="191">
          <cell r="A191" t="str">
            <v>개나리</v>
          </cell>
        </row>
        <row r="192">
          <cell r="A192" t="str">
            <v>낙상홍</v>
          </cell>
        </row>
        <row r="193">
          <cell r="A193" t="str">
            <v>명자나무</v>
          </cell>
        </row>
        <row r="194">
          <cell r="A194" t="str">
            <v>박태기</v>
          </cell>
        </row>
        <row r="195">
          <cell r="A195" t="str">
            <v>산철쭉</v>
          </cell>
        </row>
        <row r="196">
          <cell r="A196" t="str">
            <v>수수꽃다리</v>
          </cell>
        </row>
        <row r="197">
          <cell r="A197" t="str">
            <v>앵도나무</v>
          </cell>
        </row>
        <row r="198">
          <cell r="A198" t="str">
            <v>영산홍</v>
          </cell>
        </row>
        <row r="199">
          <cell r="A199" t="str">
            <v>자산홍</v>
          </cell>
        </row>
        <row r="200">
          <cell r="A200" t="str">
            <v>조팝나무</v>
          </cell>
        </row>
        <row r="201">
          <cell r="A201" t="str">
            <v>화살나무</v>
          </cell>
        </row>
        <row r="202">
          <cell r="A202" t="str">
            <v>잔  디</v>
          </cell>
        </row>
        <row r="205">
          <cell r="A205" t="str">
            <v>12) 경관녹지 Ⅱ</v>
          </cell>
        </row>
        <row r="206">
          <cell r="A206" t="str">
            <v>고로쇠나무</v>
          </cell>
        </row>
        <row r="207">
          <cell r="A207" t="str">
            <v>노각나무</v>
          </cell>
        </row>
        <row r="208">
          <cell r="A208" t="str">
            <v>느티나무</v>
          </cell>
        </row>
        <row r="209">
          <cell r="A209" t="str">
            <v>때죽나무</v>
          </cell>
        </row>
        <row r="210">
          <cell r="A210" t="str">
            <v>붉나무</v>
          </cell>
        </row>
        <row r="211">
          <cell r="A211" t="str">
            <v>산딸나무</v>
          </cell>
        </row>
        <row r="212">
          <cell r="A212" t="str">
            <v>산목련</v>
          </cell>
        </row>
        <row r="213">
          <cell r="A213" t="str">
            <v>신나무</v>
          </cell>
        </row>
        <row r="214">
          <cell r="A214" t="str">
            <v>왕벚나무</v>
          </cell>
        </row>
        <row r="215">
          <cell r="A215" t="str">
            <v>자귀나무</v>
          </cell>
        </row>
        <row r="216">
          <cell r="A216" t="str">
            <v>쪽동백</v>
          </cell>
        </row>
        <row r="217">
          <cell r="A217" t="str">
            <v>청단풍</v>
          </cell>
        </row>
        <row r="218">
          <cell r="A218" t="str">
            <v>청단풍(사각지주목)</v>
          </cell>
        </row>
        <row r="219">
          <cell r="A219" t="str">
            <v>층층나무</v>
          </cell>
        </row>
        <row r="220">
          <cell r="A220" t="str">
            <v>홍단풍</v>
          </cell>
        </row>
        <row r="221">
          <cell r="A221" t="str">
            <v>눈주목</v>
          </cell>
        </row>
        <row r="222">
          <cell r="A222" t="str">
            <v>사철나무</v>
          </cell>
        </row>
        <row r="223">
          <cell r="A223" t="str">
            <v>피라칸사스</v>
          </cell>
        </row>
        <row r="224">
          <cell r="A224" t="str">
            <v>회양목</v>
          </cell>
        </row>
        <row r="225">
          <cell r="A225" t="str">
            <v>까침박달</v>
          </cell>
        </row>
        <row r="226">
          <cell r="A226" t="str">
            <v>낙상홍</v>
          </cell>
        </row>
        <row r="227">
          <cell r="A227" t="str">
            <v>명자나무</v>
          </cell>
        </row>
        <row r="228">
          <cell r="A228" t="str">
            <v>박태기</v>
          </cell>
        </row>
        <row r="229">
          <cell r="A229" t="str">
            <v>백철쭉</v>
          </cell>
        </row>
        <row r="230">
          <cell r="A230" t="str">
            <v>산철쭉</v>
          </cell>
        </row>
        <row r="231">
          <cell r="A231" t="str">
            <v>생강나무</v>
          </cell>
        </row>
        <row r="232">
          <cell r="A232" t="str">
            <v>수수꽃다리</v>
          </cell>
        </row>
        <row r="233">
          <cell r="A233" t="str">
            <v>영산홍</v>
          </cell>
        </row>
        <row r="234">
          <cell r="A234" t="str">
            <v>자산홍</v>
          </cell>
        </row>
        <row r="235">
          <cell r="A235" t="str">
            <v>조팝나무</v>
          </cell>
        </row>
        <row r="236">
          <cell r="A236" t="str">
            <v>해당화</v>
          </cell>
        </row>
        <row r="237">
          <cell r="A237" t="str">
            <v>홍매</v>
          </cell>
        </row>
        <row r="238">
          <cell r="A238" t="str">
            <v>화살나무</v>
          </cell>
        </row>
        <row r="239">
          <cell r="A239" t="str">
            <v>잔  디</v>
          </cell>
        </row>
        <row r="242">
          <cell r="A242" t="str">
            <v>13) 경관녹지 Ⅲ</v>
          </cell>
        </row>
        <row r="243">
          <cell r="A243" t="str">
            <v>고로쇠나무</v>
          </cell>
        </row>
        <row r="244">
          <cell r="A244" t="str">
            <v>꽃복숭아</v>
          </cell>
        </row>
        <row r="245">
          <cell r="A245" t="str">
            <v>노각나무</v>
          </cell>
        </row>
        <row r="246">
          <cell r="A246" t="str">
            <v>때죽나무</v>
          </cell>
        </row>
        <row r="247">
          <cell r="A247" t="str">
            <v>모감주나무</v>
          </cell>
        </row>
        <row r="248">
          <cell r="A248" t="str">
            <v>붉나무</v>
          </cell>
        </row>
        <row r="249">
          <cell r="A249" t="str">
            <v>산딸나무</v>
          </cell>
        </row>
        <row r="250">
          <cell r="A250" t="str">
            <v>신갈나무</v>
          </cell>
        </row>
        <row r="251">
          <cell r="A251" t="str">
            <v>신나무</v>
          </cell>
        </row>
        <row r="252">
          <cell r="A252" t="str">
            <v>왕벚나무</v>
          </cell>
        </row>
        <row r="253">
          <cell r="A253" t="str">
            <v>자귀나무</v>
          </cell>
        </row>
        <row r="254">
          <cell r="A254" t="str">
            <v>쪽동백</v>
          </cell>
        </row>
        <row r="255">
          <cell r="A255" t="str">
            <v>청단풍</v>
          </cell>
        </row>
        <row r="256">
          <cell r="A256" t="str">
            <v>청단풍</v>
          </cell>
        </row>
        <row r="257">
          <cell r="A257" t="str">
            <v>청단풍(사각지주목)</v>
          </cell>
        </row>
        <row r="258">
          <cell r="A258" t="str">
            <v>층층나무</v>
          </cell>
        </row>
        <row r="259">
          <cell r="A259" t="str">
            <v>팽나무</v>
          </cell>
        </row>
        <row r="260">
          <cell r="A260" t="str">
            <v>복자기나무</v>
          </cell>
        </row>
        <row r="261">
          <cell r="A261" t="str">
            <v>홍단풍</v>
          </cell>
        </row>
        <row r="262">
          <cell r="A262" t="str">
            <v>눈주목</v>
          </cell>
        </row>
        <row r="263">
          <cell r="A263" t="str">
            <v>사철나무</v>
          </cell>
        </row>
        <row r="264">
          <cell r="A264" t="str">
            <v>회양목</v>
          </cell>
        </row>
        <row r="265">
          <cell r="A265" t="str">
            <v>까침박달</v>
          </cell>
        </row>
        <row r="266">
          <cell r="A266" t="str">
            <v>낙상홍</v>
          </cell>
        </row>
        <row r="267">
          <cell r="A267" t="str">
            <v>명자나무</v>
          </cell>
        </row>
        <row r="268">
          <cell r="A268" t="str">
            <v>박태기</v>
          </cell>
        </row>
        <row r="269">
          <cell r="A269" t="str">
            <v>백철쭉</v>
          </cell>
        </row>
        <row r="270">
          <cell r="A270" t="str">
            <v>산철쭉</v>
          </cell>
        </row>
        <row r="271">
          <cell r="A271" t="str">
            <v>수수꽃다리</v>
          </cell>
        </row>
        <row r="272">
          <cell r="A272" t="str">
            <v>앵도나무</v>
          </cell>
        </row>
        <row r="273">
          <cell r="A273" t="str">
            <v>영산홍</v>
          </cell>
        </row>
        <row r="274">
          <cell r="A274" t="str">
            <v>자산홍</v>
          </cell>
        </row>
        <row r="275">
          <cell r="A275" t="str">
            <v>조팝나무</v>
          </cell>
        </row>
        <row r="276">
          <cell r="A276" t="str">
            <v>콩배나무</v>
          </cell>
        </row>
        <row r="277">
          <cell r="A277" t="str">
            <v>화살나무</v>
          </cell>
        </row>
        <row r="278">
          <cell r="A278" t="str">
            <v>잔  디</v>
          </cell>
        </row>
        <row r="283">
          <cell r="A283" t="str">
            <v>14) 경관녹지 Ⅳ</v>
          </cell>
        </row>
        <row r="284">
          <cell r="A284" t="str">
            <v>느티나무</v>
          </cell>
        </row>
        <row r="285">
          <cell r="A285" t="str">
            <v>단풍나무</v>
          </cell>
        </row>
        <row r="286">
          <cell r="A286" t="str">
            <v>때죽나무</v>
          </cell>
        </row>
        <row r="287">
          <cell r="A287" t="str">
            <v>산벚나무</v>
          </cell>
        </row>
        <row r="288">
          <cell r="A288" t="str">
            <v>살구나무</v>
          </cell>
        </row>
        <row r="289">
          <cell r="A289" t="str">
            <v>오동나무</v>
          </cell>
        </row>
        <row r="290">
          <cell r="A290" t="str">
            <v>왕벚나무</v>
          </cell>
        </row>
        <row r="291">
          <cell r="A291" t="str">
            <v>은행나무</v>
          </cell>
        </row>
        <row r="292">
          <cell r="A292" t="str">
            <v>이팝나무</v>
          </cell>
        </row>
        <row r="293">
          <cell r="A293" t="str">
            <v>자귀나무</v>
          </cell>
        </row>
        <row r="294">
          <cell r="A294" t="str">
            <v>참느릅나무</v>
          </cell>
        </row>
        <row r="295">
          <cell r="A295" t="str">
            <v>팥배나무</v>
          </cell>
        </row>
        <row r="296">
          <cell r="A296" t="str">
            <v>Seed Spray</v>
          </cell>
        </row>
        <row r="299">
          <cell r="A299" t="str">
            <v>15) 100M 시설녹지</v>
          </cell>
        </row>
        <row r="300">
          <cell r="A300" t="str">
            <v>느티나무</v>
          </cell>
        </row>
        <row r="301">
          <cell r="A301" t="str">
            <v>단풍나무</v>
          </cell>
        </row>
        <row r="302">
          <cell r="A302" t="str">
            <v>때죽나무</v>
          </cell>
        </row>
        <row r="303">
          <cell r="A303" t="str">
            <v>살구나무</v>
          </cell>
        </row>
        <row r="304">
          <cell r="A304" t="str">
            <v>아까시나무</v>
          </cell>
        </row>
        <row r="305">
          <cell r="A305" t="str">
            <v>오동나무</v>
          </cell>
        </row>
        <row r="306">
          <cell r="A306" t="str">
            <v>왕벚나무</v>
          </cell>
        </row>
        <row r="307">
          <cell r="A307" t="str">
            <v>왕벚나무</v>
          </cell>
        </row>
        <row r="308">
          <cell r="A308" t="str">
            <v>은행나무</v>
          </cell>
        </row>
        <row r="309">
          <cell r="A309" t="str">
            <v>이팝나무</v>
          </cell>
        </row>
        <row r="310">
          <cell r="A310" t="str">
            <v>참느릅나무</v>
          </cell>
        </row>
        <row r="311">
          <cell r="A311" t="str">
            <v>팥배나무</v>
          </cell>
        </row>
        <row r="312">
          <cell r="A312" t="str">
            <v>개나리</v>
          </cell>
        </row>
        <row r="313">
          <cell r="A313" t="str">
            <v>무궁화</v>
          </cell>
        </row>
        <row r="314">
          <cell r="A314" t="str">
            <v>조팝나무</v>
          </cell>
        </row>
        <row r="315">
          <cell r="A315" t="str">
            <v>진달래</v>
          </cell>
        </row>
        <row r="316">
          <cell r="A316" t="str">
            <v>해당화</v>
          </cell>
        </row>
        <row r="317">
          <cell r="A317" t="str">
            <v>Seed Spray</v>
          </cell>
        </row>
        <row r="329">
          <cell r="A329" t="str">
            <v>2. 수목이식공사</v>
          </cell>
        </row>
        <row r="330">
          <cell r="A330" t="str">
            <v>1) 수목확보공사</v>
          </cell>
        </row>
        <row r="331">
          <cell r="A331" t="str">
            <v>2) 가식장수목이식</v>
          </cell>
        </row>
        <row r="332">
          <cell r="A332" t="str">
            <v>3) 기타공사</v>
          </cell>
        </row>
        <row r="335">
          <cell r="A335" t="str">
            <v>1) 수목확보공사</v>
          </cell>
        </row>
        <row r="336">
          <cell r="A336" t="str">
            <v>가)어린이공원 Ⅰ</v>
          </cell>
        </row>
        <row r="337">
          <cell r="A337" t="str">
            <v>나)어린이공원 Ⅱ</v>
          </cell>
        </row>
        <row r="338">
          <cell r="A338" t="str">
            <v>다)어린이공원 Ⅲ</v>
          </cell>
        </row>
        <row r="339">
          <cell r="A339" t="str">
            <v>라)어린이공원 Ⅳ</v>
          </cell>
        </row>
        <row r="340">
          <cell r="A340" t="str">
            <v>마)어린이공원 Ⅴ</v>
          </cell>
        </row>
        <row r="341">
          <cell r="A341" t="str">
            <v>바)어린이공원 Ⅶ</v>
          </cell>
        </row>
        <row r="342">
          <cell r="A342" t="str">
            <v>사)10M시설녹지1지역</v>
          </cell>
        </row>
        <row r="343">
          <cell r="A343" t="str">
            <v>아)10M시설녹지2지역</v>
          </cell>
        </row>
        <row r="344">
          <cell r="A344" t="str">
            <v>자)경관녹지 Ⅰ</v>
          </cell>
        </row>
        <row r="345">
          <cell r="A345" t="str">
            <v>차)경관녹지 Ⅱ</v>
          </cell>
        </row>
        <row r="346">
          <cell r="A346" t="str">
            <v>카)경관녹지 Ⅲ</v>
          </cell>
        </row>
        <row r="347">
          <cell r="A347" t="str">
            <v>타)경관녹지 Ⅳ</v>
          </cell>
        </row>
        <row r="352">
          <cell r="A352" t="str">
            <v>가)어린이공원 Ⅰ</v>
          </cell>
        </row>
        <row r="353">
          <cell r="A353" t="str">
            <v>해  송</v>
          </cell>
        </row>
        <row r="354">
          <cell r="A354" t="str">
            <v>해  송</v>
          </cell>
        </row>
        <row r="355">
          <cell r="A355" t="str">
            <v>소사나무</v>
          </cell>
        </row>
        <row r="357">
          <cell r="A357" t="str">
            <v>나)어린이공원 Ⅱ</v>
          </cell>
        </row>
        <row r="358">
          <cell r="A358" t="str">
            <v>해  송</v>
          </cell>
        </row>
        <row r="359">
          <cell r="A359" t="str">
            <v>때죽나무</v>
          </cell>
        </row>
        <row r="360">
          <cell r="A360" t="str">
            <v>소사나무</v>
          </cell>
        </row>
        <row r="361">
          <cell r="A361" t="str">
            <v>참나무</v>
          </cell>
        </row>
        <row r="362">
          <cell r="A362" t="str">
            <v>팥배나무</v>
          </cell>
        </row>
        <row r="364">
          <cell r="A364" t="str">
            <v>다)어린이공원 Ⅲ</v>
          </cell>
        </row>
        <row r="365">
          <cell r="A365" t="str">
            <v>해  송</v>
          </cell>
        </row>
        <row r="366">
          <cell r="A366" t="str">
            <v>해  송</v>
          </cell>
        </row>
        <row r="368">
          <cell r="A368" t="str">
            <v>라)어린이공원 Ⅳ</v>
          </cell>
        </row>
        <row r="369">
          <cell r="A369" t="str">
            <v>해  송</v>
          </cell>
        </row>
        <row r="371">
          <cell r="A371" t="str">
            <v>마)어린이공원 Ⅴ</v>
          </cell>
        </row>
        <row r="372">
          <cell r="A372" t="str">
            <v>해  송</v>
          </cell>
        </row>
        <row r="373">
          <cell r="A373" t="str">
            <v>바)어린이공원 Ⅶ</v>
          </cell>
        </row>
        <row r="374">
          <cell r="A374" t="str">
            <v>해  송</v>
          </cell>
        </row>
        <row r="375">
          <cell r="A375" t="str">
            <v>사)10M시설녹지 1지역</v>
          </cell>
        </row>
        <row r="376">
          <cell r="A376" t="str">
            <v>해  송</v>
          </cell>
        </row>
        <row r="377">
          <cell r="A377" t="str">
            <v>해  송</v>
          </cell>
        </row>
        <row r="378">
          <cell r="A378" t="str">
            <v>해  송</v>
          </cell>
        </row>
        <row r="379">
          <cell r="A379" t="str">
            <v>해  송</v>
          </cell>
        </row>
        <row r="380">
          <cell r="A380" t="str">
            <v>참나무</v>
          </cell>
        </row>
        <row r="381">
          <cell r="A381" t="str">
            <v>참나무</v>
          </cell>
        </row>
        <row r="382">
          <cell r="A382" t="str">
            <v>참나무</v>
          </cell>
        </row>
        <row r="383">
          <cell r="A383" t="str">
            <v>참나무</v>
          </cell>
        </row>
        <row r="384">
          <cell r="A384" t="str">
            <v>참나무</v>
          </cell>
        </row>
        <row r="385">
          <cell r="A385" t="str">
            <v>참나무</v>
          </cell>
        </row>
        <row r="386">
          <cell r="A386" t="str">
            <v>참나무</v>
          </cell>
        </row>
        <row r="387">
          <cell r="A387" t="str">
            <v>참나무</v>
          </cell>
        </row>
        <row r="388">
          <cell r="A388" t="str">
            <v>참나무</v>
          </cell>
        </row>
        <row r="389">
          <cell r="A389" t="str">
            <v>참나무</v>
          </cell>
        </row>
        <row r="390">
          <cell r="A390" t="str">
            <v>아)10M시설녹지2지역</v>
          </cell>
        </row>
        <row r="391">
          <cell r="A391" t="str">
            <v>소나무</v>
          </cell>
        </row>
        <row r="392">
          <cell r="A392" t="str">
            <v>소나무</v>
          </cell>
        </row>
        <row r="393">
          <cell r="A393" t="str">
            <v>소나무</v>
          </cell>
        </row>
        <row r="394">
          <cell r="A394" t="str">
            <v>소나무</v>
          </cell>
        </row>
        <row r="395">
          <cell r="A395" t="str">
            <v>해  송</v>
          </cell>
        </row>
        <row r="396">
          <cell r="A396" t="str">
            <v>해  송</v>
          </cell>
        </row>
        <row r="397">
          <cell r="A397" t="str">
            <v>해  송</v>
          </cell>
        </row>
        <row r="398">
          <cell r="A398" t="str">
            <v>자)경관녹지 Ⅰ</v>
          </cell>
        </row>
        <row r="399">
          <cell r="A399" t="str">
            <v>리기다소나무</v>
          </cell>
        </row>
        <row r="400">
          <cell r="A400" t="str">
            <v>리기다소나무</v>
          </cell>
        </row>
        <row r="401">
          <cell r="A401" t="str">
            <v>리기다소나무</v>
          </cell>
        </row>
        <row r="402">
          <cell r="A402" t="str">
            <v>리기다소나무</v>
          </cell>
        </row>
        <row r="403">
          <cell r="A403" t="str">
            <v>해  송</v>
          </cell>
        </row>
        <row r="404">
          <cell r="A404" t="str">
            <v>해  송</v>
          </cell>
        </row>
        <row r="405">
          <cell r="A405" t="str">
            <v>해  송</v>
          </cell>
        </row>
        <row r="406">
          <cell r="A406" t="str">
            <v>해  송</v>
          </cell>
        </row>
        <row r="407">
          <cell r="A407" t="str">
            <v>소사나무</v>
          </cell>
        </row>
        <row r="409">
          <cell r="A409" t="str">
            <v>차)경관녹지 Ⅱ</v>
          </cell>
        </row>
        <row r="410">
          <cell r="A410" t="str">
            <v>리기다소나무</v>
          </cell>
        </row>
        <row r="411">
          <cell r="A411" t="str">
            <v>리기다소나무</v>
          </cell>
        </row>
        <row r="412">
          <cell r="A412" t="str">
            <v>리기다소나무</v>
          </cell>
        </row>
        <row r="413">
          <cell r="A413" t="str">
            <v>리기다소나무</v>
          </cell>
        </row>
        <row r="414">
          <cell r="A414" t="str">
            <v>리기다소나무</v>
          </cell>
        </row>
        <row r="415">
          <cell r="A415" t="str">
            <v>소나무</v>
          </cell>
        </row>
        <row r="416">
          <cell r="A416" t="str">
            <v>소나무</v>
          </cell>
        </row>
        <row r="417">
          <cell r="A417" t="str">
            <v>소나무</v>
          </cell>
        </row>
        <row r="418">
          <cell r="A418" t="str">
            <v>소나무</v>
          </cell>
        </row>
        <row r="419">
          <cell r="A419" t="str">
            <v>해  송</v>
          </cell>
        </row>
        <row r="420">
          <cell r="A420" t="str">
            <v>해  송</v>
          </cell>
        </row>
        <row r="421">
          <cell r="A421" t="str">
            <v>해  송</v>
          </cell>
        </row>
        <row r="422">
          <cell r="A422" t="str">
            <v>해  송</v>
          </cell>
        </row>
        <row r="423">
          <cell r="A423" t="str">
            <v>해  송</v>
          </cell>
        </row>
        <row r="424">
          <cell r="A424" t="str">
            <v>해  송</v>
          </cell>
        </row>
        <row r="425">
          <cell r="A425" t="str">
            <v>해  송</v>
          </cell>
        </row>
        <row r="426">
          <cell r="A426" t="str">
            <v>해  송</v>
          </cell>
        </row>
        <row r="427">
          <cell r="A427" t="str">
            <v>소사나무</v>
          </cell>
        </row>
        <row r="429">
          <cell r="A429" t="str">
            <v>카)경관녹지 Ⅲ</v>
          </cell>
        </row>
        <row r="430">
          <cell r="A430" t="str">
            <v>리기다소나무</v>
          </cell>
        </row>
        <row r="431">
          <cell r="A431" t="str">
            <v>리기다소나무</v>
          </cell>
        </row>
        <row r="432">
          <cell r="A432" t="str">
            <v>리기다소나무</v>
          </cell>
        </row>
        <row r="433">
          <cell r="A433" t="str">
            <v>리기다소나무</v>
          </cell>
        </row>
        <row r="434">
          <cell r="A434" t="str">
            <v>리기다소나무</v>
          </cell>
        </row>
        <row r="435">
          <cell r="A435" t="str">
            <v>소나무</v>
          </cell>
        </row>
        <row r="436">
          <cell r="A436" t="str">
            <v>소나무</v>
          </cell>
        </row>
        <row r="437">
          <cell r="A437" t="str">
            <v>소나무</v>
          </cell>
        </row>
        <row r="438">
          <cell r="A438" t="str">
            <v>해  송</v>
          </cell>
        </row>
        <row r="439">
          <cell r="A439" t="str">
            <v>해  송</v>
          </cell>
        </row>
        <row r="440">
          <cell r="A440" t="str">
            <v>해  송</v>
          </cell>
        </row>
        <row r="441">
          <cell r="A441" t="str">
            <v>해  송</v>
          </cell>
        </row>
        <row r="442">
          <cell r="A442" t="str">
            <v>해  송</v>
          </cell>
        </row>
        <row r="443">
          <cell r="A443" t="str">
            <v>해  송</v>
          </cell>
        </row>
        <row r="444">
          <cell r="A444" t="str">
            <v>타)경관녹지 Ⅳ</v>
          </cell>
        </row>
        <row r="445">
          <cell r="A445" t="str">
            <v>리기다소나무</v>
          </cell>
        </row>
        <row r="446">
          <cell r="A446" t="str">
            <v>리기다소나무</v>
          </cell>
        </row>
        <row r="447">
          <cell r="A447" t="str">
            <v>리기다소나무</v>
          </cell>
        </row>
        <row r="448">
          <cell r="A448" t="str">
            <v>리기다소나무</v>
          </cell>
        </row>
        <row r="449">
          <cell r="A449" t="str">
            <v>리기다소나무</v>
          </cell>
        </row>
        <row r="450">
          <cell r="A450" t="str">
            <v>소나무</v>
          </cell>
        </row>
        <row r="451">
          <cell r="A451" t="str">
            <v>소나무</v>
          </cell>
        </row>
        <row r="452">
          <cell r="A452" t="str">
            <v>소나무</v>
          </cell>
        </row>
        <row r="453">
          <cell r="A453" t="str">
            <v>해  송</v>
          </cell>
        </row>
        <row r="454">
          <cell r="A454" t="str">
            <v>해  송</v>
          </cell>
        </row>
        <row r="455">
          <cell r="A455" t="str">
            <v>해  송</v>
          </cell>
        </row>
        <row r="456">
          <cell r="A456" t="str">
            <v>해  송</v>
          </cell>
        </row>
        <row r="457">
          <cell r="A457" t="str">
            <v>해  송</v>
          </cell>
        </row>
        <row r="458">
          <cell r="A458" t="str">
            <v>해  송</v>
          </cell>
        </row>
        <row r="467">
          <cell r="A467" t="str">
            <v>2) 가식장수목이식</v>
          </cell>
        </row>
        <row r="468">
          <cell r="A468" t="str">
            <v>가)어린이공원 Ⅰ</v>
          </cell>
        </row>
        <row r="469">
          <cell r="A469" t="str">
            <v>나)어린이공원 Ⅱ</v>
          </cell>
        </row>
        <row r="470">
          <cell r="A470" t="str">
            <v>다)어린이공원 Ⅲ</v>
          </cell>
        </row>
        <row r="471">
          <cell r="A471" t="str">
            <v>라)어린이공원 Ⅳ</v>
          </cell>
        </row>
        <row r="472">
          <cell r="A472" t="str">
            <v>마)어린이공원 Ⅴ</v>
          </cell>
        </row>
        <row r="473">
          <cell r="A473" t="str">
            <v>바)어린이공원 Ⅶ</v>
          </cell>
        </row>
        <row r="474">
          <cell r="A474" t="str">
            <v>사)10M시설녹지1지역</v>
          </cell>
        </row>
        <row r="475">
          <cell r="A475" t="str">
            <v>아)10M시설녹지2지역</v>
          </cell>
        </row>
        <row r="476">
          <cell r="A476" t="str">
            <v>자)경관녹지 Ⅰ</v>
          </cell>
        </row>
        <row r="477">
          <cell r="A477" t="str">
            <v>차)경관녹지 Ⅱ</v>
          </cell>
        </row>
        <row r="478">
          <cell r="A478" t="str">
            <v>카)경관녹지 Ⅲ</v>
          </cell>
        </row>
        <row r="479">
          <cell r="A479" t="str">
            <v>타)경관녹지 Ⅳ</v>
          </cell>
        </row>
        <row r="482">
          <cell r="A482" t="str">
            <v>가)어린이공원 Ⅰ</v>
          </cell>
        </row>
        <row r="483">
          <cell r="A483" t="str">
            <v>해  송</v>
          </cell>
        </row>
        <row r="484">
          <cell r="A484" t="str">
            <v>해  송</v>
          </cell>
        </row>
        <row r="485">
          <cell r="A485" t="str">
            <v>소사나무</v>
          </cell>
        </row>
        <row r="487">
          <cell r="A487" t="str">
            <v>나)어린이공원 Ⅱ</v>
          </cell>
        </row>
        <row r="488">
          <cell r="A488" t="str">
            <v>해  송</v>
          </cell>
        </row>
        <row r="489">
          <cell r="A489" t="str">
            <v>때죽나무</v>
          </cell>
        </row>
        <row r="490">
          <cell r="A490" t="str">
            <v>소사나무</v>
          </cell>
        </row>
        <row r="491">
          <cell r="A491" t="str">
            <v>참나무</v>
          </cell>
        </row>
        <row r="492">
          <cell r="A492" t="str">
            <v>팥배나무</v>
          </cell>
        </row>
        <row r="494">
          <cell r="A494" t="str">
            <v>다)어린이공원 Ⅲ</v>
          </cell>
        </row>
        <row r="495">
          <cell r="A495" t="str">
            <v>해  송</v>
          </cell>
        </row>
        <row r="496">
          <cell r="A496" t="str">
            <v>해  송</v>
          </cell>
        </row>
        <row r="498">
          <cell r="A498" t="str">
            <v>라)어린이공원 Ⅳ</v>
          </cell>
        </row>
        <row r="499">
          <cell r="A499" t="str">
            <v>해  송</v>
          </cell>
        </row>
        <row r="501">
          <cell r="A501" t="str">
            <v>마)어린이공원 Ⅴ</v>
          </cell>
        </row>
        <row r="502">
          <cell r="A502" t="str">
            <v>해  송</v>
          </cell>
        </row>
        <row r="504">
          <cell r="A504" t="str">
            <v>바)어린이공원 Ⅶ</v>
          </cell>
        </row>
        <row r="505">
          <cell r="A505" t="str">
            <v>해  송</v>
          </cell>
        </row>
        <row r="507">
          <cell r="A507" t="str">
            <v>사)10M시설녹지1지역</v>
          </cell>
        </row>
        <row r="508">
          <cell r="A508" t="str">
            <v>해  송</v>
          </cell>
        </row>
        <row r="509">
          <cell r="A509" t="str">
            <v>해  송</v>
          </cell>
        </row>
        <row r="510">
          <cell r="A510" t="str">
            <v>해  송</v>
          </cell>
        </row>
        <row r="511">
          <cell r="A511" t="str">
            <v>해  송</v>
          </cell>
        </row>
        <row r="512">
          <cell r="A512" t="str">
            <v>참나무</v>
          </cell>
        </row>
        <row r="513">
          <cell r="A513" t="str">
            <v>참나무</v>
          </cell>
        </row>
        <row r="514">
          <cell r="A514" t="str">
            <v>참나무</v>
          </cell>
        </row>
        <row r="515">
          <cell r="A515" t="str">
            <v>참나무</v>
          </cell>
        </row>
        <row r="516">
          <cell r="A516" t="str">
            <v>참나무</v>
          </cell>
        </row>
        <row r="517">
          <cell r="A517" t="str">
            <v>참나무</v>
          </cell>
        </row>
        <row r="518">
          <cell r="A518" t="str">
            <v>참나무</v>
          </cell>
        </row>
        <row r="519">
          <cell r="A519" t="str">
            <v>참나무</v>
          </cell>
        </row>
        <row r="520">
          <cell r="A520" t="str">
            <v>참나무</v>
          </cell>
        </row>
        <row r="521">
          <cell r="A521" t="str">
            <v>참나무</v>
          </cell>
        </row>
        <row r="523">
          <cell r="A523" t="str">
            <v>아)10M시설녹지2지역</v>
          </cell>
        </row>
        <row r="524">
          <cell r="A524" t="str">
            <v>소나무</v>
          </cell>
        </row>
        <row r="525">
          <cell r="A525" t="str">
            <v>소나무</v>
          </cell>
        </row>
        <row r="526">
          <cell r="A526" t="str">
            <v>소나무</v>
          </cell>
        </row>
        <row r="527">
          <cell r="A527" t="str">
            <v>소나무</v>
          </cell>
        </row>
        <row r="528">
          <cell r="A528" t="str">
            <v>해  송</v>
          </cell>
        </row>
        <row r="529">
          <cell r="A529" t="str">
            <v>해  송</v>
          </cell>
        </row>
        <row r="530">
          <cell r="A530" t="str">
            <v>해  송</v>
          </cell>
        </row>
        <row r="532">
          <cell r="A532" t="str">
            <v>자)경관녹지 Ⅰ</v>
          </cell>
        </row>
        <row r="533">
          <cell r="A533" t="str">
            <v>리기다소나무</v>
          </cell>
        </row>
        <row r="534">
          <cell r="A534" t="str">
            <v>리기다소나무</v>
          </cell>
        </row>
        <row r="535">
          <cell r="A535" t="str">
            <v>리기다소나무</v>
          </cell>
        </row>
        <row r="536">
          <cell r="A536" t="str">
            <v>리기다소나무</v>
          </cell>
        </row>
        <row r="537">
          <cell r="A537" t="str">
            <v>해  송</v>
          </cell>
        </row>
        <row r="538">
          <cell r="A538" t="str">
            <v>해  송</v>
          </cell>
        </row>
        <row r="539">
          <cell r="A539" t="str">
            <v>해  송</v>
          </cell>
        </row>
        <row r="540">
          <cell r="A540" t="str">
            <v>해  송</v>
          </cell>
        </row>
        <row r="541">
          <cell r="A541" t="str">
            <v>소사나무</v>
          </cell>
        </row>
        <row r="543">
          <cell r="A543" t="str">
            <v>차)경관녹지 Ⅱ</v>
          </cell>
        </row>
        <row r="544">
          <cell r="A544" t="str">
            <v>리기다소나무</v>
          </cell>
        </row>
        <row r="545">
          <cell r="A545" t="str">
            <v>리기다소나무</v>
          </cell>
        </row>
        <row r="546">
          <cell r="A546" t="str">
            <v>리기다소나무</v>
          </cell>
        </row>
        <row r="547">
          <cell r="A547" t="str">
            <v>리기다소나무</v>
          </cell>
        </row>
        <row r="548">
          <cell r="A548" t="str">
            <v>리기다소나무</v>
          </cell>
        </row>
        <row r="549">
          <cell r="A549" t="str">
            <v>소나무</v>
          </cell>
        </row>
        <row r="550">
          <cell r="A550" t="str">
            <v>소나무</v>
          </cell>
        </row>
        <row r="551">
          <cell r="A551" t="str">
            <v>소나무</v>
          </cell>
        </row>
        <row r="552">
          <cell r="A552" t="str">
            <v>소나무</v>
          </cell>
        </row>
        <row r="553">
          <cell r="A553" t="str">
            <v>해  송</v>
          </cell>
        </row>
        <row r="554">
          <cell r="A554" t="str">
            <v>해  송</v>
          </cell>
        </row>
        <row r="555">
          <cell r="A555" t="str">
            <v>해  송</v>
          </cell>
        </row>
        <row r="556">
          <cell r="A556" t="str">
            <v>해  송</v>
          </cell>
        </row>
        <row r="557">
          <cell r="A557" t="str">
            <v>해  송</v>
          </cell>
        </row>
        <row r="558">
          <cell r="A558" t="str">
            <v>해  송</v>
          </cell>
        </row>
        <row r="559">
          <cell r="A559" t="str">
            <v>해  송</v>
          </cell>
        </row>
        <row r="560">
          <cell r="A560" t="str">
            <v>해  송</v>
          </cell>
        </row>
        <row r="561">
          <cell r="A561" t="str">
            <v>소사나무</v>
          </cell>
        </row>
        <row r="563">
          <cell r="A563" t="str">
            <v>카)경관녹지 Ⅲ</v>
          </cell>
        </row>
        <row r="564">
          <cell r="A564" t="str">
            <v>리기다소나무</v>
          </cell>
        </row>
        <row r="565">
          <cell r="A565" t="str">
            <v>리기다소나무</v>
          </cell>
        </row>
        <row r="566">
          <cell r="A566" t="str">
            <v>리기다소나무</v>
          </cell>
        </row>
        <row r="567">
          <cell r="A567" t="str">
            <v>리기다소나무</v>
          </cell>
        </row>
        <row r="568">
          <cell r="A568" t="str">
            <v>리기다소나무</v>
          </cell>
        </row>
        <row r="569">
          <cell r="A569" t="str">
            <v>소나무</v>
          </cell>
        </row>
        <row r="570">
          <cell r="A570" t="str">
            <v>소나무</v>
          </cell>
        </row>
        <row r="571">
          <cell r="A571" t="str">
            <v>소나무</v>
          </cell>
        </row>
        <row r="572">
          <cell r="A572" t="str">
            <v>해  송</v>
          </cell>
        </row>
        <row r="573">
          <cell r="A573" t="str">
            <v>해  송</v>
          </cell>
        </row>
        <row r="574">
          <cell r="A574" t="str">
            <v>해  송</v>
          </cell>
        </row>
        <row r="575">
          <cell r="A575" t="str">
            <v>해  송</v>
          </cell>
        </row>
        <row r="576">
          <cell r="A576" t="str">
            <v>해  송</v>
          </cell>
        </row>
        <row r="577">
          <cell r="A577" t="str">
            <v>해  송</v>
          </cell>
        </row>
        <row r="579">
          <cell r="A579" t="str">
            <v>타)경관녹지 Ⅳ</v>
          </cell>
        </row>
        <row r="580">
          <cell r="A580" t="str">
            <v>리기다소나무</v>
          </cell>
        </row>
        <row r="581">
          <cell r="A581" t="str">
            <v>리기다소나무</v>
          </cell>
        </row>
        <row r="582">
          <cell r="A582" t="str">
            <v>리기다소나무</v>
          </cell>
        </row>
        <row r="583">
          <cell r="A583" t="str">
            <v>리기다소나무</v>
          </cell>
        </row>
        <row r="584">
          <cell r="A584" t="str">
            <v>리기다소나무</v>
          </cell>
        </row>
        <row r="585">
          <cell r="A585" t="str">
            <v>소나무</v>
          </cell>
        </row>
        <row r="586">
          <cell r="A586" t="str">
            <v>소나무</v>
          </cell>
        </row>
        <row r="587">
          <cell r="A587" t="str">
            <v>소나무</v>
          </cell>
        </row>
        <row r="588">
          <cell r="A588" t="str">
            <v>해  송</v>
          </cell>
        </row>
        <row r="589">
          <cell r="A589" t="str">
            <v>해  송</v>
          </cell>
        </row>
        <row r="590">
          <cell r="A590" t="str">
            <v>해  송</v>
          </cell>
        </row>
        <row r="591">
          <cell r="A591" t="str">
            <v>해  송</v>
          </cell>
        </row>
        <row r="592">
          <cell r="A592" t="str">
            <v>해  송</v>
          </cell>
        </row>
        <row r="593">
          <cell r="A593" t="str">
            <v>해  송</v>
          </cell>
        </row>
        <row r="596">
          <cell r="A596" t="str">
            <v>3) 기타공사</v>
          </cell>
        </row>
        <row r="597">
          <cell r="A597" t="str">
            <v>삼각지주목</v>
          </cell>
        </row>
        <row r="598">
          <cell r="A598" t="str">
            <v>삼각지주목</v>
          </cell>
        </row>
        <row r="599">
          <cell r="A599" t="str">
            <v>대나무 지주목</v>
          </cell>
        </row>
        <row r="600">
          <cell r="A600" t="str">
            <v>토양개량제 A</v>
          </cell>
        </row>
        <row r="601">
          <cell r="A601" t="str">
            <v>토양개량제 B</v>
          </cell>
        </row>
        <row r="605">
          <cell r="A605" t="str">
            <v>3. 시설물공사</v>
          </cell>
        </row>
        <row r="606">
          <cell r="A606" t="str">
            <v>1) 어린이공원 Ⅰ</v>
          </cell>
        </row>
        <row r="607">
          <cell r="A607" t="str">
            <v>2) 어린이공원 Ⅱ</v>
          </cell>
        </row>
        <row r="608">
          <cell r="A608" t="str">
            <v>3) 어린이공원 Ⅲ</v>
          </cell>
        </row>
        <row r="609">
          <cell r="A609" t="str">
            <v>4) 어린이공원 Ⅳ</v>
          </cell>
        </row>
        <row r="610">
          <cell r="A610" t="str">
            <v>5) 어린이공원 Ⅴ</v>
          </cell>
        </row>
        <row r="611">
          <cell r="A611" t="str">
            <v>6) 어린이공원 Ⅶ</v>
          </cell>
        </row>
        <row r="612">
          <cell r="A612" t="str">
            <v>7) 경관녹지 Ⅰ</v>
          </cell>
        </row>
        <row r="613">
          <cell r="A613" t="str">
            <v>8) 경관녹지 Ⅱ</v>
          </cell>
        </row>
        <row r="614">
          <cell r="A614" t="str">
            <v>9) 경관녹지 Ⅲ</v>
          </cell>
        </row>
        <row r="615">
          <cell r="A615" t="str">
            <v>10) 보행자전용도로</v>
          </cell>
        </row>
        <row r="618">
          <cell r="A618" t="str">
            <v>1) 어린이공원 Ⅰ</v>
          </cell>
        </row>
        <row r="619">
          <cell r="A619" t="str">
            <v>쉘  터</v>
          </cell>
        </row>
        <row r="620">
          <cell r="A620" t="str">
            <v>등의자</v>
          </cell>
        </row>
        <row r="621">
          <cell r="A621" t="str">
            <v>평의자</v>
          </cell>
        </row>
        <row r="622">
          <cell r="A622" t="str">
            <v>휴지통</v>
          </cell>
        </row>
        <row r="623">
          <cell r="A623" t="str">
            <v>자전거보관대</v>
          </cell>
        </row>
        <row r="624">
          <cell r="A624" t="str">
            <v>종합안내판</v>
          </cell>
        </row>
        <row r="625">
          <cell r="A625" t="str">
            <v>조합놀이대 E형</v>
          </cell>
        </row>
        <row r="626">
          <cell r="A626" t="str">
            <v>자연석입간판              (기채취용)</v>
          </cell>
        </row>
        <row r="628">
          <cell r="A628" t="str">
            <v>2) 어린이공원 Ⅱ</v>
          </cell>
        </row>
        <row r="629">
          <cell r="A629" t="str">
            <v>쉘  터</v>
          </cell>
        </row>
        <row r="630">
          <cell r="A630" t="str">
            <v>등의자</v>
          </cell>
        </row>
        <row r="631">
          <cell r="A631" t="str">
            <v>평의자</v>
          </cell>
        </row>
        <row r="632">
          <cell r="A632" t="str">
            <v>휴지통</v>
          </cell>
        </row>
        <row r="633">
          <cell r="A633" t="str">
            <v>종합안내판</v>
          </cell>
        </row>
        <row r="634">
          <cell r="A634" t="str">
            <v>조합놀이대 F형</v>
          </cell>
        </row>
        <row r="635">
          <cell r="A635" t="str">
            <v>수목보호홀덮개</v>
          </cell>
        </row>
        <row r="636">
          <cell r="A636" t="str">
            <v>자연석입간판              (기채취용)</v>
          </cell>
        </row>
        <row r="638">
          <cell r="A638" t="str">
            <v>3) 어린이공원 Ⅲ</v>
          </cell>
        </row>
        <row r="639">
          <cell r="A639" t="str">
            <v>쉘  터</v>
          </cell>
        </row>
        <row r="640">
          <cell r="A640" t="str">
            <v>평의자</v>
          </cell>
        </row>
        <row r="641">
          <cell r="A641" t="str">
            <v>휴지통</v>
          </cell>
        </row>
        <row r="642">
          <cell r="A642" t="str">
            <v>자전거보관대</v>
          </cell>
        </row>
        <row r="643">
          <cell r="A643" t="str">
            <v>종합안내판</v>
          </cell>
        </row>
        <row r="644">
          <cell r="A644" t="str">
            <v>농구대(야외이동식)</v>
          </cell>
        </row>
        <row r="645">
          <cell r="A645" t="str">
            <v>조합놀이대 A형</v>
          </cell>
        </row>
        <row r="646">
          <cell r="A646" t="str">
            <v>자연석입간판              (기채취용)</v>
          </cell>
        </row>
        <row r="648">
          <cell r="A648" t="str">
            <v>4) 어린이공원 Ⅳ</v>
          </cell>
        </row>
        <row r="649">
          <cell r="A649" t="str">
            <v>쉘  터</v>
          </cell>
        </row>
        <row r="650">
          <cell r="A650" t="str">
            <v>등의자</v>
          </cell>
        </row>
        <row r="651">
          <cell r="A651" t="str">
            <v>평의자</v>
          </cell>
        </row>
        <row r="652">
          <cell r="A652" t="str">
            <v>휴지통</v>
          </cell>
        </row>
        <row r="653">
          <cell r="A653" t="str">
            <v>종합안내판</v>
          </cell>
        </row>
        <row r="654">
          <cell r="A654" t="str">
            <v>조합놀이대 C형</v>
          </cell>
        </row>
        <row r="655">
          <cell r="A655" t="str">
            <v>수목보호홀덮개</v>
          </cell>
        </row>
        <row r="656">
          <cell r="A656" t="str">
            <v>자연석입간판              (기채취용)</v>
          </cell>
        </row>
        <row r="658">
          <cell r="A658" t="str">
            <v>5) 어린이공원 Ⅴ</v>
          </cell>
        </row>
        <row r="659">
          <cell r="A659" t="str">
            <v>쉘  터</v>
          </cell>
        </row>
        <row r="660">
          <cell r="A660" t="str">
            <v>등의자</v>
          </cell>
        </row>
        <row r="661">
          <cell r="A661" t="str">
            <v>평의자</v>
          </cell>
        </row>
        <row r="662">
          <cell r="A662" t="str">
            <v>휴지통</v>
          </cell>
        </row>
        <row r="663">
          <cell r="A663" t="str">
            <v>자전거보관대</v>
          </cell>
        </row>
        <row r="664">
          <cell r="A664" t="str">
            <v>종합안내판</v>
          </cell>
        </row>
        <row r="665">
          <cell r="A665" t="str">
            <v>조합놀이대 D형</v>
          </cell>
        </row>
        <row r="666">
          <cell r="A666" t="str">
            <v>자연석입간판              (기채취용)</v>
          </cell>
        </row>
        <row r="668">
          <cell r="A668" t="str">
            <v>6) 어린이공원 Ⅶ</v>
          </cell>
        </row>
        <row r="669">
          <cell r="A669" t="str">
            <v>쉘  터</v>
          </cell>
        </row>
        <row r="670">
          <cell r="A670" t="str">
            <v>등의자</v>
          </cell>
        </row>
        <row r="671">
          <cell r="A671" t="str">
            <v>평의자</v>
          </cell>
        </row>
        <row r="672">
          <cell r="A672" t="str">
            <v>휴지통</v>
          </cell>
        </row>
        <row r="673">
          <cell r="A673" t="str">
            <v>종합안내판</v>
          </cell>
        </row>
        <row r="674">
          <cell r="A674" t="str">
            <v>조합놀이대 G형</v>
          </cell>
        </row>
        <row r="675">
          <cell r="A675" t="str">
            <v>자연석입간판              (기채취용)</v>
          </cell>
        </row>
        <row r="676">
          <cell r="A676" t="str">
            <v>7) 경관녹지 Ⅰ</v>
          </cell>
        </row>
        <row r="677">
          <cell r="A677" t="str">
            <v>등의자</v>
          </cell>
        </row>
        <row r="678">
          <cell r="A678" t="str">
            <v>휴지통</v>
          </cell>
        </row>
        <row r="679">
          <cell r="A679" t="str">
            <v>수목보호홀덮개</v>
          </cell>
        </row>
        <row r="681">
          <cell r="A681" t="str">
            <v>8) 경관녹지 Ⅱ</v>
          </cell>
        </row>
        <row r="682">
          <cell r="A682" t="str">
            <v>등의자</v>
          </cell>
        </row>
        <row r="683">
          <cell r="A683" t="str">
            <v>평의자</v>
          </cell>
        </row>
        <row r="684">
          <cell r="A684" t="str">
            <v>휴지통</v>
          </cell>
        </row>
        <row r="685">
          <cell r="A685" t="str">
            <v>자전거보관대</v>
          </cell>
        </row>
        <row r="686">
          <cell r="A686" t="str">
            <v>방향안내판</v>
          </cell>
        </row>
        <row r="687">
          <cell r="A687" t="str">
            <v>수목보호홀덮개</v>
          </cell>
        </row>
        <row r="689">
          <cell r="A689" t="str">
            <v>9) 경관녹지 Ⅲ</v>
          </cell>
        </row>
        <row r="690">
          <cell r="A690" t="str">
            <v>등의자</v>
          </cell>
        </row>
        <row r="691">
          <cell r="A691" t="str">
            <v>평의자</v>
          </cell>
        </row>
        <row r="692">
          <cell r="A692" t="str">
            <v>휴지통</v>
          </cell>
        </row>
        <row r="693">
          <cell r="A693" t="str">
            <v>자전거보관대</v>
          </cell>
        </row>
        <row r="694">
          <cell r="A694" t="str">
            <v>방향안내판</v>
          </cell>
        </row>
        <row r="695">
          <cell r="A695" t="str">
            <v>수목보호홀덮개</v>
          </cell>
        </row>
        <row r="697">
          <cell r="A697" t="str">
            <v>10) 보행자전용도로</v>
          </cell>
        </row>
        <row r="698">
          <cell r="A698" t="str">
            <v>수목보호홀덮개</v>
          </cell>
        </row>
        <row r="699">
          <cell r="A699" t="str">
            <v>4. 포장공사</v>
          </cell>
        </row>
        <row r="700">
          <cell r="A700" t="str">
            <v>1) 어린이공원 Ⅰ</v>
          </cell>
        </row>
        <row r="701">
          <cell r="A701" t="str">
            <v>2) 어린이공원 Ⅱ</v>
          </cell>
        </row>
        <row r="702">
          <cell r="A702" t="str">
            <v>3) 어린이공원 Ⅲ</v>
          </cell>
        </row>
        <row r="703">
          <cell r="A703" t="str">
            <v>4) 어린이공원 Ⅳ</v>
          </cell>
        </row>
        <row r="704">
          <cell r="A704" t="str">
            <v>5) 어린이공원 Ⅴ</v>
          </cell>
        </row>
        <row r="705">
          <cell r="A705" t="str">
            <v>6) 어린이공원 Ⅶ</v>
          </cell>
        </row>
        <row r="706">
          <cell r="A706" t="str">
            <v>7) 경관녹지 Ⅰ</v>
          </cell>
        </row>
        <row r="707">
          <cell r="A707" t="str">
            <v>8) 경관녹지 Ⅱ</v>
          </cell>
        </row>
        <row r="708">
          <cell r="A708" t="str">
            <v>9) 경관녹지 Ⅲ</v>
          </cell>
        </row>
        <row r="711">
          <cell r="A711" t="str">
            <v>1) 어린이공원 Ⅰ</v>
          </cell>
        </row>
        <row r="712">
          <cell r="A712" t="str">
            <v>콘크리트경계블럭A형</v>
          </cell>
        </row>
        <row r="713">
          <cell r="A713" t="str">
            <v>소형고압블럭포장       (I형)</v>
          </cell>
        </row>
        <row r="714">
          <cell r="A714" t="str">
            <v>모래포설</v>
          </cell>
        </row>
        <row r="716">
          <cell r="A716" t="str">
            <v>2) 어린이공원 Ⅱ</v>
          </cell>
        </row>
        <row r="717">
          <cell r="A717" t="str">
            <v>콘크리트경계블럭A형</v>
          </cell>
        </row>
        <row r="718">
          <cell r="A718" t="str">
            <v>소형고압블럭경계</v>
          </cell>
        </row>
        <row r="719">
          <cell r="A719" t="str">
            <v>소형고압블럭포장       (I형)</v>
          </cell>
        </row>
        <row r="720">
          <cell r="A720" t="str">
            <v>모래포설</v>
          </cell>
        </row>
        <row r="722">
          <cell r="A722" t="str">
            <v>3) 어린이공원 Ⅲ</v>
          </cell>
        </row>
        <row r="723">
          <cell r="A723" t="str">
            <v>콘크리트경계블럭A형</v>
          </cell>
        </row>
        <row r="724">
          <cell r="A724" t="str">
            <v>소형고압블럭포장       (I형)</v>
          </cell>
        </row>
        <row r="725">
          <cell r="A725" t="str">
            <v>마사다짐</v>
          </cell>
        </row>
        <row r="726">
          <cell r="A726" t="str">
            <v>모래포설</v>
          </cell>
        </row>
        <row r="728">
          <cell r="A728" t="str">
            <v>4) 어린이공원 Ⅳ</v>
          </cell>
        </row>
        <row r="729">
          <cell r="A729" t="str">
            <v>콘크리트경계블럭A형</v>
          </cell>
        </row>
        <row r="730">
          <cell r="A730" t="str">
            <v>소형고압블럭경계</v>
          </cell>
        </row>
        <row r="731">
          <cell r="A731" t="str">
            <v>소형고압블럭포장       (I형)</v>
          </cell>
        </row>
        <row r="732">
          <cell r="A732" t="str">
            <v>모래포설</v>
          </cell>
        </row>
        <row r="734">
          <cell r="A734" t="str">
            <v>5) 어린이공원 Ⅴ</v>
          </cell>
        </row>
        <row r="735">
          <cell r="A735" t="str">
            <v>콘크리트경계블럭A형</v>
          </cell>
        </row>
        <row r="736">
          <cell r="A736" t="str">
            <v>소형고압블럭포장       (I형)</v>
          </cell>
        </row>
        <row r="737">
          <cell r="A737" t="str">
            <v>모래포설</v>
          </cell>
        </row>
        <row r="739">
          <cell r="A739" t="str">
            <v>6) 어린이공원 Ⅶ</v>
          </cell>
        </row>
        <row r="740">
          <cell r="A740" t="str">
            <v>콘크리트경계블럭A형</v>
          </cell>
        </row>
        <row r="741">
          <cell r="A741" t="str">
            <v>소형고압블럭경계</v>
          </cell>
        </row>
        <row r="742">
          <cell r="A742" t="str">
            <v>소형고압블럭포장       (I형)</v>
          </cell>
        </row>
        <row r="743">
          <cell r="A743" t="str">
            <v>모래포설</v>
          </cell>
        </row>
        <row r="745">
          <cell r="A745" t="str">
            <v>7) 경관녹지 Ⅰ</v>
          </cell>
        </row>
        <row r="746">
          <cell r="A746" t="str">
            <v>콘크리트경계블럭A형</v>
          </cell>
        </row>
        <row r="747">
          <cell r="A747" t="str">
            <v>콘크리트경계블럭B형</v>
          </cell>
        </row>
        <row r="748">
          <cell r="A748" t="str">
            <v>칼라투수콘크리트    포장</v>
          </cell>
        </row>
        <row r="749">
          <cell r="A749" t="str">
            <v>칼라투수콘크리트    포장</v>
          </cell>
        </row>
        <row r="751">
          <cell r="A751" t="str">
            <v>8) 경관녹지 Ⅱ</v>
          </cell>
        </row>
        <row r="752">
          <cell r="A752" t="str">
            <v>콘크리트경계블럭A형</v>
          </cell>
        </row>
        <row r="753">
          <cell r="A753" t="str">
            <v>콘크리트경계블럭B형</v>
          </cell>
        </row>
        <row r="754">
          <cell r="A754" t="str">
            <v>칼라투수콘크리트    포장</v>
          </cell>
        </row>
        <row r="755">
          <cell r="A755" t="str">
            <v>칼라투수콘크리트    포장</v>
          </cell>
        </row>
        <row r="757">
          <cell r="A757" t="str">
            <v>9) 경관녹지 Ⅲ</v>
          </cell>
        </row>
        <row r="758">
          <cell r="A758" t="str">
            <v>콘크리트경계블럭A형</v>
          </cell>
        </row>
        <row r="759">
          <cell r="A759" t="str">
            <v>콘크리트경계블럭B형</v>
          </cell>
        </row>
        <row r="760">
          <cell r="A760" t="str">
            <v>칼라투수콘크리트    포장</v>
          </cell>
        </row>
        <row r="761">
          <cell r="A761" t="str">
            <v>칼라투수콘크리트    포장</v>
          </cell>
        </row>
        <row r="768">
          <cell r="A768" t="str">
            <v>5. 우배수공사</v>
          </cell>
        </row>
        <row r="769">
          <cell r="A769" t="str">
            <v>1) 어린이공원 Ⅰ</v>
          </cell>
        </row>
        <row r="770">
          <cell r="A770" t="str">
            <v>2) 어린이공원 Ⅱ</v>
          </cell>
        </row>
        <row r="771">
          <cell r="A771" t="str">
            <v>3) 어린이공원 Ⅲ</v>
          </cell>
        </row>
        <row r="772">
          <cell r="A772" t="str">
            <v>4) 어린이공원 Ⅳ</v>
          </cell>
        </row>
        <row r="773">
          <cell r="A773" t="str">
            <v>5) 어린이공원 Ⅴ</v>
          </cell>
        </row>
        <row r="774">
          <cell r="A774" t="str">
            <v>6) 어린이공원 Ⅶ</v>
          </cell>
        </row>
        <row r="775">
          <cell r="A775" t="str">
            <v>7) 경관녹지 Ⅰ</v>
          </cell>
        </row>
        <row r="776">
          <cell r="A776" t="str">
            <v>8) 경관녹지 Ⅱ</v>
          </cell>
        </row>
        <row r="777">
          <cell r="A777" t="str">
            <v>9) 경관녹지 Ⅲ</v>
          </cell>
        </row>
        <row r="778">
          <cell r="A778" t="str">
            <v>10) 가로수</v>
          </cell>
        </row>
        <row r="779">
          <cell r="A779" t="str">
            <v>11) 시설녹지(100M)</v>
          </cell>
        </row>
        <row r="782">
          <cell r="A782" t="str">
            <v>1) 어린이공원 Ⅰ</v>
          </cell>
        </row>
        <row r="783">
          <cell r="A783" t="str">
            <v>집수정 A</v>
          </cell>
        </row>
        <row r="784">
          <cell r="A784" t="str">
            <v>집수정 B</v>
          </cell>
        </row>
        <row r="785">
          <cell r="A785" t="str">
            <v>우수관 (PE강관)</v>
          </cell>
        </row>
        <row r="786">
          <cell r="A786" t="str">
            <v>맹암거 (본선)</v>
          </cell>
        </row>
        <row r="787">
          <cell r="A787" t="str">
            <v>맹암거 (지선)</v>
          </cell>
        </row>
        <row r="789">
          <cell r="A789" t="str">
            <v>2) 어린이공원 Ⅱ</v>
          </cell>
        </row>
        <row r="790">
          <cell r="A790" t="str">
            <v>집수정 A</v>
          </cell>
        </row>
        <row r="791">
          <cell r="A791" t="str">
            <v>집수정 B</v>
          </cell>
        </row>
        <row r="792">
          <cell r="A792" t="str">
            <v>우수관 (PE강관)</v>
          </cell>
        </row>
        <row r="793">
          <cell r="A793" t="str">
            <v>맹암거 (지선)</v>
          </cell>
        </row>
        <row r="794">
          <cell r="A794" t="str">
            <v>맹암거 (본선)</v>
          </cell>
        </row>
        <row r="796">
          <cell r="A796" t="str">
            <v>3) 어린이공원 Ⅲ</v>
          </cell>
        </row>
        <row r="797">
          <cell r="A797" t="str">
            <v>집수정 A</v>
          </cell>
        </row>
        <row r="798">
          <cell r="A798" t="str">
            <v>집수정 B</v>
          </cell>
        </row>
        <row r="799">
          <cell r="A799" t="str">
            <v>우수관 (PE강관)</v>
          </cell>
        </row>
        <row r="800">
          <cell r="A800" t="str">
            <v>맹암거 (지선)</v>
          </cell>
        </row>
        <row r="801">
          <cell r="A801" t="str">
            <v>맹암거 (본선)</v>
          </cell>
        </row>
        <row r="803">
          <cell r="A803" t="str">
            <v>4) 어린이공원 Ⅳ</v>
          </cell>
        </row>
        <row r="804">
          <cell r="A804" t="str">
            <v>집수정 A</v>
          </cell>
        </row>
        <row r="805">
          <cell r="A805" t="str">
            <v>집수정 B</v>
          </cell>
        </row>
        <row r="806">
          <cell r="A806" t="str">
            <v>우수관 (PE강관)</v>
          </cell>
        </row>
        <row r="807">
          <cell r="A807" t="str">
            <v>맹암거 (지선)</v>
          </cell>
        </row>
        <row r="808">
          <cell r="A808" t="str">
            <v>맹암거 (본선)</v>
          </cell>
        </row>
        <row r="810">
          <cell r="A810" t="str">
            <v>5) 어린이공원 Ⅴ</v>
          </cell>
        </row>
        <row r="811">
          <cell r="A811" t="str">
            <v>집수정 A</v>
          </cell>
        </row>
        <row r="812">
          <cell r="A812" t="str">
            <v>집수정 B</v>
          </cell>
        </row>
        <row r="813">
          <cell r="A813" t="str">
            <v>우수관 (PE강관)</v>
          </cell>
        </row>
        <row r="814">
          <cell r="A814" t="str">
            <v>맹암거 (지선)</v>
          </cell>
        </row>
        <row r="815">
          <cell r="A815" t="str">
            <v>맹암거 (본선)</v>
          </cell>
        </row>
        <row r="817">
          <cell r="A817" t="str">
            <v>6) 어린이공원 Ⅶ</v>
          </cell>
        </row>
        <row r="818">
          <cell r="A818" t="str">
            <v>집수정 A</v>
          </cell>
        </row>
        <row r="819">
          <cell r="A819" t="str">
            <v>집수정 B</v>
          </cell>
        </row>
        <row r="820">
          <cell r="A820" t="str">
            <v>우수관 (PE강관)</v>
          </cell>
        </row>
        <row r="821">
          <cell r="A821" t="str">
            <v>맹암거 (지선)</v>
          </cell>
        </row>
        <row r="822">
          <cell r="A822" t="str">
            <v>맹암거 (본선)</v>
          </cell>
        </row>
        <row r="824">
          <cell r="A824" t="str">
            <v>7) 경관녹지 Ⅰ</v>
          </cell>
        </row>
        <row r="825">
          <cell r="A825" t="str">
            <v>집수정 A</v>
          </cell>
        </row>
        <row r="826">
          <cell r="A826" t="str">
            <v>집수정 B</v>
          </cell>
        </row>
        <row r="827">
          <cell r="A827" t="str">
            <v>우수관 (PE강관)</v>
          </cell>
        </row>
        <row r="828">
          <cell r="A828" t="str">
            <v>우수관 (PE강관)</v>
          </cell>
        </row>
        <row r="830">
          <cell r="A830" t="str">
            <v>8) 경관녹지 Ⅱ</v>
          </cell>
        </row>
        <row r="831">
          <cell r="A831" t="str">
            <v>집수정 A</v>
          </cell>
        </row>
        <row r="832">
          <cell r="A832" t="str">
            <v>집수정 B</v>
          </cell>
        </row>
        <row r="833">
          <cell r="A833" t="str">
            <v>우수관 (PE강관)</v>
          </cell>
        </row>
        <row r="834">
          <cell r="A834" t="str">
            <v>우수관 (PE강관)</v>
          </cell>
        </row>
        <row r="837">
          <cell r="A837" t="str">
            <v>9) 경관녹지 Ⅲ</v>
          </cell>
        </row>
        <row r="838">
          <cell r="A838" t="str">
            <v>집수정 A</v>
          </cell>
        </row>
        <row r="839">
          <cell r="A839" t="str">
            <v>집수정 B</v>
          </cell>
        </row>
        <row r="840">
          <cell r="A840" t="str">
            <v>우수관 (PE강관)</v>
          </cell>
        </row>
        <row r="841">
          <cell r="A841" t="str">
            <v>우수관 (PE강관)</v>
          </cell>
        </row>
        <row r="843">
          <cell r="A843" t="str">
            <v>10) 가로수</v>
          </cell>
        </row>
        <row r="844">
          <cell r="A844" t="str">
            <v>우수관 (PE강관)</v>
          </cell>
        </row>
        <row r="845">
          <cell r="A845" t="str">
            <v>PE 유공관</v>
          </cell>
        </row>
        <row r="847">
          <cell r="A847" t="str">
            <v>11) 시설녹지(100M)</v>
          </cell>
        </row>
        <row r="848">
          <cell r="A848" t="str">
            <v>집수정 A</v>
          </cell>
        </row>
        <row r="849">
          <cell r="A849" t="str">
            <v>집수정 B</v>
          </cell>
        </row>
        <row r="850">
          <cell r="A850" t="str">
            <v>U형 측구</v>
          </cell>
        </row>
        <row r="851">
          <cell r="A851" t="str">
            <v>우수관 (PE강관)</v>
          </cell>
        </row>
        <row r="852">
          <cell r="A852" t="str">
            <v>우수관 (PE강관)</v>
          </cell>
        </row>
        <row r="860">
          <cell r="A860" t="str">
            <v>6. 식재지조성공사</v>
          </cell>
        </row>
        <row r="861">
          <cell r="A861" t="str">
            <v>1) 어린이공원 Ⅰ</v>
          </cell>
        </row>
        <row r="862">
          <cell r="A862" t="str">
            <v>2) 어린이공원 Ⅱ</v>
          </cell>
        </row>
        <row r="863">
          <cell r="A863" t="str">
            <v>3) 어린이공원 Ⅲ</v>
          </cell>
        </row>
        <row r="864">
          <cell r="A864" t="str">
            <v>4) 어린이공원 Ⅳ</v>
          </cell>
        </row>
        <row r="865">
          <cell r="A865" t="str">
            <v>5) 어린이공원 Ⅴ</v>
          </cell>
        </row>
        <row r="866">
          <cell r="A866" t="str">
            <v>6) 어린이공원 Ⅶ</v>
          </cell>
        </row>
        <row r="867">
          <cell r="A867" t="str">
            <v>7) 10M시설녹지1지역</v>
          </cell>
        </row>
        <row r="868">
          <cell r="A868" t="str">
            <v>8) 10M시설녹지2지역</v>
          </cell>
        </row>
        <row r="869">
          <cell r="A869" t="str">
            <v>9) 경관녹지 Ⅰ</v>
          </cell>
        </row>
        <row r="870">
          <cell r="A870" t="str">
            <v>10) 경관녹지 Ⅱ</v>
          </cell>
        </row>
        <row r="871">
          <cell r="A871" t="str">
            <v>11) 경관녹지 Ⅲ</v>
          </cell>
        </row>
        <row r="872">
          <cell r="A872" t="str">
            <v>12) 가로수</v>
          </cell>
        </row>
        <row r="873">
          <cell r="A873" t="str">
            <v>13) 보행자전용도로</v>
          </cell>
        </row>
        <row r="876">
          <cell r="A876" t="str">
            <v>1) 어린이공원 Ⅰ</v>
          </cell>
        </row>
        <row r="877">
          <cell r="A877" t="str">
            <v>가. 토공</v>
          </cell>
        </row>
        <row r="878">
          <cell r="A878" t="str">
            <v>기계터파기(B.H0.7㎥)</v>
          </cell>
        </row>
        <row r="879">
          <cell r="A879" t="str">
            <v>기계잔토처리</v>
          </cell>
        </row>
        <row r="881">
          <cell r="A881" t="str">
            <v>나. 성토</v>
          </cell>
        </row>
        <row r="882">
          <cell r="A882" t="str">
            <v>절취 및 상차             (백호1.0㎥)</v>
          </cell>
        </row>
        <row r="883">
          <cell r="A883" t="str">
            <v>덤프운반                     (중앙공원-3공구)</v>
          </cell>
        </row>
        <row r="884">
          <cell r="A884" t="str">
            <v>단지정지</v>
          </cell>
        </row>
        <row r="886">
          <cell r="A886" t="str">
            <v>다. 환토</v>
          </cell>
        </row>
        <row r="887">
          <cell r="A887" t="str">
            <v>절취 및 상차             (백호1.0㎥)</v>
          </cell>
        </row>
        <row r="888">
          <cell r="A888" t="str">
            <v>덤프운반                     (중앙공원-3공구)</v>
          </cell>
        </row>
        <row r="889">
          <cell r="A889" t="str">
            <v>단지정지</v>
          </cell>
        </row>
        <row r="892">
          <cell r="A892" t="str">
            <v>2) 어린이공원 Ⅱ</v>
          </cell>
        </row>
        <row r="893">
          <cell r="A893" t="str">
            <v>가. 토공</v>
          </cell>
        </row>
        <row r="894">
          <cell r="A894" t="str">
            <v>기계터파기(B.H0.7㎥)</v>
          </cell>
        </row>
        <row r="895">
          <cell r="A895" t="str">
            <v>기계잔토처리</v>
          </cell>
        </row>
        <row r="897">
          <cell r="A897" t="str">
            <v>나. 성토</v>
          </cell>
        </row>
        <row r="898">
          <cell r="A898" t="str">
            <v>절취 및 상차             (백호1.0㎥)</v>
          </cell>
        </row>
        <row r="899">
          <cell r="A899" t="str">
            <v>덤프운반                     (중앙공원-3공구)</v>
          </cell>
        </row>
        <row r="900">
          <cell r="A900" t="str">
            <v>단지정지</v>
          </cell>
        </row>
        <row r="902">
          <cell r="A902" t="str">
            <v>다. 환토</v>
          </cell>
        </row>
        <row r="903">
          <cell r="A903" t="str">
            <v>절취 및 상차             (백호1.0㎥)</v>
          </cell>
        </row>
        <row r="904">
          <cell r="A904" t="str">
            <v>덤프운반                     (중앙공원-3공구)</v>
          </cell>
        </row>
        <row r="905">
          <cell r="A905" t="str">
            <v>단지정지</v>
          </cell>
        </row>
        <row r="906">
          <cell r="A906" t="str">
            <v>3) 어린이공원 Ⅲ</v>
          </cell>
        </row>
        <row r="907">
          <cell r="A907" t="str">
            <v>가. 토공</v>
          </cell>
        </row>
        <row r="908">
          <cell r="A908" t="str">
            <v>기계터파기(B.H0.7㎥)</v>
          </cell>
        </row>
        <row r="909">
          <cell r="A909" t="str">
            <v>기계잔토처리</v>
          </cell>
        </row>
        <row r="911">
          <cell r="A911" t="str">
            <v>나. 성토</v>
          </cell>
        </row>
        <row r="912">
          <cell r="A912" t="str">
            <v>절취 및 상차             (백호1.0㎥)</v>
          </cell>
        </row>
        <row r="913">
          <cell r="A913" t="str">
            <v>덤프운반                     (중앙공원-3공구)</v>
          </cell>
        </row>
        <row r="914">
          <cell r="A914" t="str">
            <v>단지정지</v>
          </cell>
        </row>
        <row r="916">
          <cell r="A916" t="str">
            <v>다. 환토</v>
          </cell>
        </row>
        <row r="917">
          <cell r="A917" t="str">
            <v>절취 및 상차             (백호1.0㎥)</v>
          </cell>
        </row>
        <row r="918">
          <cell r="A918" t="str">
            <v>덤프운반                     (중앙공원-3공구)</v>
          </cell>
        </row>
        <row r="919">
          <cell r="A919" t="str">
            <v>단지정지</v>
          </cell>
        </row>
        <row r="922">
          <cell r="A922" t="str">
            <v>4) 어린이공원 Ⅳ</v>
          </cell>
        </row>
        <row r="923">
          <cell r="A923" t="str">
            <v>가. 토공</v>
          </cell>
        </row>
        <row r="924">
          <cell r="A924" t="str">
            <v>기계터파기(B.H0.7㎥)</v>
          </cell>
        </row>
        <row r="925">
          <cell r="A925" t="str">
            <v>기계잔토처리</v>
          </cell>
        </row>
        <row r="927">
          <cell r="A927" t="str">
            <v>나. 성토</v>
          </cell>
        </row>
        <row r="928">
          <cell r="A928" t="str">
            <v>절취 및 상차             (백호1.0㎥)</v>
          </cell>
        </row>
        <row r="929">
          <cell r="A929" t="str">
            <v>덤프운반                     (중앙공원-3공구)</v>
          </cell>
        </row>
        <row r="930">
          <cell r="A930" t="str">
            <v>단지정지</v>
          </cell>
        </row>
        <row r="932">
          <cell r="A932" t="str">
            <v>다. 환토</v>
          </cell>
        </row>
        <row r="933">
          <cell r="A933" t="str">
            <v>절취 및 상차             (백호1.0㎥)</v>
          </cell>
        </row>
        <row r="934">
          <cell r="A934" t="str">
            <v>덤프운반                     (중앙공원-3공구)</v>
          </cell>
        </row>
        <row r="935">
          <cell r="A935" t="str">
            <v>단지정지</v>
          </cell>
        </row>
        <row r="938">
          <cell r="A938" t="str">
            <v>5) 어린이공원 Ⅴ</v>
          </cell>
        </row>
        <row r="939">
          <cell r="A939" t="str">
            <v>가. 토공</v>
          </cell>
        </row>
        <row r="940">
          <cell r="A940" t="str">
            <v>기계터파기(B.H0.7㎥)</v>
          </cell>
        </row>
        <row r="941">
          <cell r="A941" t="str">
            <v>기계잔토처리</v>
          </cell>
        </row>
        <row r="943">
          <cell r="A943" t="str">
            <v>나. 성토</v>
          </cell>
        </row>
        <row r="944">
          <cell r="A944" t="str">
            <v>절취 및 상차             (백호1.0㎥)</v>
          </cell>
        </row>
        <row r="945">
          <cell r="A945" t="str">
            <v>덤프운반                     (중앙공원-3공구)</v>
          </cell>
        </row>
        <row r="946">
          <cell r="A946" t="str">
            <v>단지정지</v>
          </cell>
        </row>
        <row r="948">
          <cell r="A948" t="str">
            <v>다. 환토</v>
          </cell>
        </row>
        <row r="949">
          <cell r="A949" t="str">
            <v>절취 및 상차             (백호1.0㎥)</v>
          </cell>
        </row>
        <row r="950">
          <cell r="A950" t="str">
            <v>덤프운반                     (중앙공원-3공구)</v>
          </cell>
        </row>
        <row r="951">
          <cell r="A951" t="str">
            <v>단지정지</v>
          </cell>
        </row>
        <row r="952">
          <cell r="A952" t="str">
            <v>6) 어린이공원 Ⅶ</v>
          </cell>
        </row>
        <row r="953">
          <cell r="A953" t="str">
            <v>가. 토공</v>
          </cell>
        </row>
        <row r="954">
          <cell r="A954" t="str">
            <v>기계터파기(B.H0.7㎥)</v>
          </cell>
        </row>
        <row r="955">
          <cell r="A955" t="str">
            <v>기계잔토처리</v>
          </cell>
        </row>
        <row r="957">
          <cell r="A957" t="str">
            <v>나. 성토</v>
          </cell>
        </row>
        <row r="958">
          <cell r="A958" t="str">
            <v>절취 및 상차             (백호1.0㎥)</v>
          </cell>
        </row>
        <row r="959">
          <cell r="A959" t="str">
            <v>덤프운반                     (중앙공원-3공구)</v>
          </cell>
        </row>
        <row r="960">
          <cell r="A960" t="str">
            <v>단지정지</v>
          </cell>
        </row>
        <row r="962">
          <cell r="A962" t="str">
            <v>다. 환토</v>
          </cell>
        </row>
        <row r="963">
          <cell r="A963" t="str">
            <v>절취 및 상차             (백호1.0㎥)</v>
          </cell>
        </row>
        <row r="964">
          <cell r="A964" t="str">
            <v>덤프운반                     (중앙공원-3공구)</v>
          </cell>
        </row>
        <row r="965">
          <cell r="A965" t="str">
            <v>단지정지</v>
          </cell>
        </row>
        <row r="968">
          <cell r="A968" t="str">
            <v>7) 10M시설녹지1지역</v>
          </cell>
        </row>
        <row r="969">
          <cell r="A969" t="str">
            <v>가. 토공</v>
          </cell>
        </row>
        <row r="970">
          <cell r="A970" t="str">
            <v>기계터파기(B.H0.7㎥)</v>
          </cell>
        </row>
        <row r="971">
          <cell r="A971" t="str">
            <v>기계잔토처리</v>
          </cell>
        </row>
        <row r="973">
          <cell r="A973" t="str">
            <v>나. 성토</v>
          </cell>
        </row>
        <row r="974">
          <cell r="A974" t="str">
            <v>절취 및 상차             (백호1.0㎥)</v>
          </cell>
        </row>
        <row r="975">
          <cell r="A975" t="str">
            <v>덤프운반                     (중앙공원-3공구)</v>
          </cell>
        </row>
        <row r="976">
          <cell r="A976" t="str">
            <v>단지정지</v>
          </cell>
        </row>
        <row r="978">
          <cell r="A978" t="str">
            <v>다. 환토</v>
          </cell>
        </row>
        <row r="979">
          <cell r="A979" t="str">
            <v>절취 및 상차             (백호1.0㎥)</v>
          </cell>
        </row>
        <row r="980">
          <cell r="A980" t="str">
            <v>덤프운반                     (중앙공원-3공구)</v>
          </cell>
        </row>
        <row r="981">
          <cell r="A981" t="str">
            <v>단지정지</v>
          </cell>
        </row>
        <row r="984">
          <cell r="A984" t="str">
            <v>8) 10M시설녹지2지역</v>
          </cell>
        </row>
        <row r="985">
          <cell r="A985" t="str">
            <v>가. 토공</v>
          </cell>
        </row>
        <row r="986">
          <cell r="A986" t="str">
            <v>기계터파기(B.H0.7㎥)</v>
          </cell>
        </row>
        <row r="987">
          <cell r="A987" t="str">
            <v>기계잔토처리</v>
          </cell>
        </row>
        <row r="989">
          <cell r="A989" t="str">
            <v>나. 성토</v>
          </cell>
        </row>
        <row r="990">
          <cell r="A990" t="str">
            <v>절취 및 상차             (백호1.0㎥)</v>
          </cell>
        </row>
        <row r="991">
          <cell r="A991" t="str">
            <v>덤프운반                     (중앙공원-3공구)</v>
          </cell>
        </row>
        <row r="992">
          <cell r="A992" t="str">
            <v>단지정지</v>
          </cell>
        </row>
        <row r="994">
          <cell r="A994" t="str">
            <v>다. 환토</v>
          </cell>
        </row>
        <row r="995">
          <cell r="A995" t="str">
            <v>절취 및 상차             (백호1.0㎥)</v>
          </cell>
        </row>
        <row r="996">
          <cell r="A996" t="str">
            <v>덤프운반                     (중앙공원-3공구)</v>
          </cell>
        </row>
        <row r="997">
          <cell r="A997" t="str">
            <v>단지정지</v>
          </cell>
        </row>
        <row r="998">
          <cell r="A998" t="str">
            <v>9) 경관녹지 Ⅰ</v>
          </cell>
        </row>
        <row r="999">
          <cell r="A999" t="str">
            <v>가. 토공</v>
          </cell>
        </row>
        <row r="1000">
          <cell r="A1000" t="str">
            <v>기계터파기(B.H0.7㎥)</v>
          </cell>
        </row>
        <row r="1001">
          <cell r="A1001" t="str">
            <v>기계잔토처리</v>
          </cell>
        </row>
        <row r="1003">
          <cell r="A1003" t="str">
            <v>나. 성토</v>
          </cell>
        </row>
        <row r="1004">
          <cell r="A1004" t="str">
            <v>절취 및 상차             (백호1.0㎥)</v>
          </cell>
        </row>
        <row r="1005">
          <cell r="A1005" t="str">
            <v>덤프운반                     (중앙공원-3공구)</v>
          </cell>
        </row>
        <row r="1006">
          <cell r="A1006" t="str">
            <v>단지정지</v>
          </cell>
        </row>
        <row r="1008">
          <cell r="A1008" t="str">
            <v>다. 환토</v>
          </cell>
        </row>
        <row r="1009">
          <cell r="A1009" t="str">
            <v>절취 및 상차             (백호1.0㎥)</v>
          </cell>
        </row>
        <row r="1010">
          <cell r="A1010" t="str">
            <v>덤프운반                     (중앙공원-3공구)</v>
          </cell>
        </row>
        <row r="1011">
          <cell r="A1011" t="str">
            <v>단지정지</v>
          </cell>
        </row>
        <row r="1014">
          <cell r="A1014" t="str">
            <v>10) 경관녹지 Ⅱ</v>
          </cell>
        </row>
        <row r="1015">
          <cell r="A1015" t="str">
            <v>가. 토공</v>
          </cell>
        </row>
        <row r="1016">
          <cell r="A1016" t="str">
            <v>기계터파기(B.H0.7㎥)</v>
          </cell>
        </row>
        <row r="1017">
          <cell r="A1017" t="str">
            <v>기계잔토처리</v>
          </cell>
        </row>
        <row r="1019">
          <cell r="A1019" t="str">
            <v>나. 성토</v>
          </cell>
        </row>
        <row r="1020">
          <cell r="A1020" t="str">
            <v>절취 및 상차             (백호1.0㎥)</v>
          </cell>
        </row>
        <row r="1021">
          <cell r="A1021" t="str">
            <v>덤프운반                     (중앙공원-3공구)</v>
          </cell>
        </row>
        <row r="1022">
          <cell r="A1022" t="str">
            <v>단지정지</v>
          </cell>
        </row>
        <row r="1024">
          <cell r="A1024" t="str">
            <v>다. 환토</v>
          </cell>
        </row>
        <row r="1025">
          <cell r="A1025" t="str">
            <v>절취 및 상차             (백호1.0㎥)</v>
          </cell>
        </row>
        <row r="1026">
          <cell r="A1026" t="str">
            <v>덤프운반                     (중앙공원-3공구)</v>
          </cell>
        </row>
        <row r="1027">
          <cell r="A1027" t="str">
            <v>단지정지</v>
          </cell>
        </row>
        <row r="1030">
          <cell r="A1030" t="str">
            <v>11) 경관녹지 Ⅲ</v>
          </cell>
        </row>
        <row r="1031">
          <cell r="A1031" t="str">
            <v>가. 토공</v>
          </cell>
        </row>
        <row r="1032">
          <cell r="A1032" t="str">
            <v>기계터파기(B.H0.7㎥)</v>
          </cell>
        </row>
        <row r="1033">
          <cell r="A1033" t="str">
            <v>기계잔토처리</v>
          </cell>
        </row>
        <row r="1035">
          <cell r="A1035" t="str">
            <v>나. 성토</v>
          </cell>
        </row>
        <row r="1036">
          <cell r="A1036" t="str">
            <v>절취 및 상차             (백호1.0㎥)</v>
          </cell>
        </row>
        <row r="1037">
          <cell r="A1037" t="str">
            <v>덤프운반                     (중앙공원-3공구)</v>
          </cell>
        </row>
        <row r="1038">
          <cell r="A1038" t="str">
            <v>단지정지</v>
          </cell>
        </row>
        <row r="1040">
          <cell r="A1040" t="str">
            <v>다. 환토</v>
          </cell>
        </row>
        <row r="1041">
          <cell r="A1041" t="str">
            <v>절취 및 상차             (백호1.0㎥)</v>
          </cell>
        </row>
        <row r="1042">
          <cell r="A1042" t="str">
            <v>덤프운반                     (중앙공원-3공구)</v>
          </cell>
        </row>
        <row r="1043">
          <cell r="A1043" t="str">
            <v>단지정지</v>
          </cell>
        </row>
        <row r="1044">
          <cell r="A1044" t="str">
            <v>12) 가로수</v>
          </cell>
        </row>
        <row r="1045">
          <cell r="A1045" t="str">
            <v>가. 토공</v>
          </cell>
        </row>
        <row r="1046">
          <cell r="A1046" t="str">
            <v>기계터파기(B.H0.7㎥)</v>
          </cell>
        </row>
        <row r="1047">
          <cell r="A1047" t="str">
            <v>기계잔토처리</v>
          </cell>
        </row>
        <row r="1049">
          <cell r="A1049" t="str">
            <v>나. 환토</v>
          </cell>
        </row>
        <row r="1050">
          <cell r="A1050" t="str">
            <v>절취 및 상차             (백호1.0㎥)</v>
          </cell>
        </row>
        <row r="1051">
          <cell r="A1051" t="str">
            <v>덤프운반                     (중앙공원-3공구)</v>
          </cell>
        </row>
        <row r="1052">
          <cell r="A1052" t="str">
            <v>단지정지</v>
          </cell>
        </row>
        <row r="1055">
          <cell r="A1055" t="str">
            <v>13) 보행자전용도로</v>
          </cell>
        </row>
        <row r="1056">
          <cell r="A1056" t="str">
            <v>가. 토공</v>
          </cell>
        </row>
        <row r="1057">
          <cell r="A1057" t="str">
            <v>기계터파기(B.H0.7㎥)</v>
          </cell>
        </row>
        <row r="1058">
          <cell r="A1058" t="str">
            <v>기계잔토처리</v>
          </cell>
        </row>
        <row r="1060">
          <cell r="A1060" t="str">
            <v>나. 환토</v>
          </cell>
        </row>
        <row r="1061">
          <cell r="A1061" t="str">
            <v>절취 및 상차             (백호1.0㎥)</v>
          </cell>
        </row>
        <row r="1062">
          <cell r="A1062" t="str">
            <v>덤프운반                     (중앙공원-3공구)</v>
          </cell>
        </row>
        <row r="1063">
          <cell r="A1063" t="str">
            <v>단지정지</v>
          </cell>
        </row>
        <row r="1067">
          <cell r="A1067" t="str">
            <v>7. 부대공사</v>
          </cell>
        </row>
        <row r="1068">
          <cell r="A1068" t="str">
            <v>1) 사급자재대</v>
          </cell>
        </row>
        <row r="1069">
          <cell r="A1069" t="str">
            <v>이형철근</v>
          </cell>
        </row>
        <row r="1071">
          <cell r="A1071" t="str">
            <v>2) 운반비</v>
          </cell>
        </row>
        <row r="1072">
          <cell r="A1072" t="str">
            <v xml:space="preserve"> 철근운반</v>
          </cell>
        </row>
        <row r="1074">
          <cell r="A1074" t="str">
            <v>3) 가설공</v>
          </cell>
        </row>
        <row r="1075">
          <cell r="A1075" t="str">
            <v>조립식가설사무소</v>
          </cell>
        </row>
        <row r="1076">
          <cell r="A1076" t="str">
            <v>조립식가설창고</v>
          </cell>
        </row>
        <row r="1079">
          <cell r="A1079" t="str">
            <v>8. 운반비(도선료)</v>
          </cell>
        </row>
        <row r="1080">
          <cell r="A1080" t="str">
            <v>8.0톤 트럭 도선료</v>
          </cell>
        </row>
        <row r="1081">
          <cell r="A1081" t="str">
            <v>8.0톤 트럭 도선료</v>
          </cell>
        </row>
        <row r="1084">
          <cell r="A1084" t="str">
            <v>9. 이식수목할증</v>
          </cell>
        </row>
        <row r="1085">
          <cell r="A1085" t="str">
            <v>이식수목할증</v>
          </cell>
        </row>
        <row r="1088">
          <cell r="A1088" t="str">
            <v>10. 공단지급자재</v>
          </cell>
        </row>
        <row r="1089">
          <cell r="A1089" t="str">
            <v>레미콘</v>
          </cell>
        </row>
        <row r="1090">
          <cell r="A1090" t="str">
            <v>레미콘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anga"/>
      <sheetName val="ilch"/>
      <sheetName val="단면가정"/>
      <sheetName val="공통가설"/>
      <sheetName val="Y-WORK"/>
      <sheetName val="일위대가목차"/>
      <sheetName val="맨홀수량집계"/>
      <sheetName val="2F 회의실견적(5_14 일대)"/>
      <sheetName val="교각계산"/>
      <sheetName val="정부노임단가"/>
      <sheetName val="을"/>
      <sheetName val="교각1"/>
      <sheetName val="토목내역"/>
      <sheetName val="일위대가"/>
      <sheetName val="내역서"/>
      <sheetName val="code"/>
      <sheetName val="Sheet5"/>
      <sheetName val="INPUT(덕도방향-시점)"/>
      <sheetName val="JUCKEYK"/>
      <sheetName val="내역"/>
      <sheetName val="3BL공동구 수량"/>
      <sheetName val="DATA"/>
      <sheetName val="직공비"/>
      <sheetName val="전기"/>
      <sheetName val="연령현황"/>
      <sheetName val="날개벽(시점좌측)"/>
      <sheetName val="직노"/>
      <sheetName val="계화배수"/>
      <sheetName val="LEGEND"/>
      <sheetName val="TABLE"/>
      <sheetName val="기둥(원형)"/>
      <sheetName val="평가데이터"/>
      <sheetName val="기본단가표"/>
      <sheetName val="I一般比"/>
      <sheetName val="일위대가표"/>
      <sheetName val="토공"/>
      <sheetName val="VXXXXXXX"/>
      <sheetName val="SLAB&quot;1&quot;"/>
      <sheetName val="품셈"/>
      <sheetName val="일반물자(한국통신)"/>
      <sheetName val="모니터"/>
      <sheetName val="포장절단"/>
      <sheetName val="1월"/>
      <sheetName val="설계조건"/>
      <sheetName val="세부내역"/>
      <sheetName val="수량3"/>
      <sheetName val="차액보증"/>
      <sheetName val="투찰"/>
      <sheetName val="Customer Databas"/>
      <sheetName val="단가표"/>
      <sheetName val="UNIT"/>
      <sheetName val="공사비명세서"/>
      <sheetName val="20관리비율"/>
      <sheetName val="정보매체A동"/>
      <sheetName val="마산방향철근집계"/>
      <sheetName val="진주방향"/>
      <sheetName val="마산방향"/>
      <sheetName val="1-1"/>
      <sheetName val="Total"/>
      <sheetName val="BID"/>
      <sheetName val="설계변경원가계산총괄표"/>
      <sheetName val="3.하중산정4.지지력"/>
      <sheetName val="현장"/>
      <sheetName val=" 견적서"/>
      <sheetName val="총괄-1"/>
      <sheetName val="집계표"/>
      <sheetName val="열린교실"/>
      <sheetName val="96수출"/>
      <sheetName val="COPING"/>
      <sheetName val="공정집계_국별"/>
      <sheetName val="적용률"/>
      <sheetName val="TB-내역서"/>
      <sheetName val="설산1.나"/>
      <sheetName val="본사S"/>
      <sheetName val="일반맨홀수량집계(A-7 LINE)"/>
      <sheetName val="일반맨홀수량집계"/>
      <sheetName val="LOPCALC"/>
      <sheetName val="공사비"/>
      <sheetName val="N賃率-職"/>
      <sheetName val="대비"/>
      <sheetName val="변화치수"/>
      <sheetName val="품목"/>
      <sheetName val="공통부대비"/>
      <sheetName val="물량산출근거"/>
      <sheetName val="공사개요"/>
      <sheetName val="Sheet4"/>
      <sheetName val="#REF"/>
      <sheetName val="기본일위"/>
      <sheetName val="J直材4"/>
      <sheetName val="예산서"/>
      <sheetName val="가공비"/>
      <sheetName val="작성"/>
      <sheetName val="산출내역"/>
      <sheetName val="b_gunmul"/>
      <sheetName val="b_balju (2)"/>
      <sheetName val="내역1"/>
      <sheetName val="부하(성남)"/>
      <sheetName val="건축내역"/>
      <sheetName val="CAT_5"/>
      <sheetName val="토공(완충)"/>
      <sheetName val="input"/>
      <sheetName val="원형맨홀수량"/>
      <sheetName val="가설건물"/>
      <sheetName val="방송노임"/>
      <sheetName val="안정계산"/>
      <sheetName val="SORCE1"/>
      <sheetName val="가시설단위수량"/>
      <sheetName val="단위수량"/>
      <sheetName val="연부97-1"/>
      <sheetName val="갑지1"/>
      <sheetName val="총괄"/>
      <sheetName val="부속동"/>
      <sheetName val="깨기"/>
      <sheetName val="기계경비"/>
      <sheetName val="인건비(환율)"/>
      <sheetName val="단가표 "/>
      <sheetName val="woo(mac)"/>
      <sheetName val="방송일위대가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입찰안"/>
      <sheetName val="DATA-1"/>
      <sheetName val="우배수"/>
      <sheetName val="조건표"/>
      <sheetName val="단가"/>
      <sheetName val="2F_회의실견적(5_14_일대)"/>
      <sheetName val="3BL공동구_수량"/>
      <sheetName val="백암비스타내역"/>
      <sheetName val="목표세부명세"/>
      <sheetName val="공문"/>
      <sheetName val="DATA1"/>
      <sheetName val="전장품(관리용)"/>
      <sheetName val="간선계산"/>
      <sheetName val="DATA(BAC)"/>
      <sheetName val="내역서2안"/>
      <sheetName val="월선수금"/>
      <sheetName val="경산"/>
      <sheetName val="WORK"/>
      <sheetName val="1.우편집중내역서"/>
      <sheetName val="기둥"/>
      <sheetName val="저판(버림100)"/>
      <sheetName val="SILICATE"/>
      <sheetName val="guard(mac)"/>
      <sheetName val="06-BATCH "/>
      <sheetName val="실행내역"/>
      <sheetName val="수량산출"/>
      <sheetName val="대치판정"/>
      <sheetName val="단면검토"/>
      <sheetName val="기계내역"/>
      <sheetName val="CIVIL"/>
      <sheetName val="데이타"/>
      <sheetName val="노임단가"/>
      <sheetName val="공통가설공사"/>
      <sheetName val="BEND LOSS"/>
      <sheetName val="RING WALL"/>
      <sheetName val="D-3503"/>
      <sheetName val="전기품산출"/>
      <sheetName val="내역서(갑)"/>
      <sheetName val="DATE"/>
      <sheetName val="제품"/>
      <sheetName val="설직재-1"/>
      <sheetName val="제직재"/>
      <sheetName val="제-노임"/>
      <sheetName val="Tables"/>
      <sheetName val="금액내역서"/>
      <sheetName val="영업.일1"/>
      <sheetName val="광혁기성"/>
      <sheetName val="일위대가목록"/>
      <sheetName val="기흥하도용"/>
      <sheetName val="L형옹벽(key)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1단계"/>
      <sheetName val="정렬"/>
      <sheetName val="자재단가비교표"/>
      <sheetName val="KMT물량"/>
      <sheetName val="97년추정손익계산서"/>
      <sheetName val="관람석제출"/>
      <sheetName val="케이블"/>
      <sheetName val="단가산출2"/>
      <sheetName val="TYPE-A"/>
      <sheetName val="공구원가계산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허용전류-IEC"/>
      <sheetName val="허용전류-IEC DATA"/>
      <sheetName val="전압강하계산"/>
      <sheetName val="Macro1"/>
      <sheetName val="부하"/>
      <sheetName val="배수관공"/>
      <sheetName val="ITB COST"/>
      <sheetName val="P.M 별"/>
      <sheetName val="960318-1"/>
      <sheetName val="주경기-오배수"/>
      <sheetName val="단중표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월별수입"/>
      <sheetName val="Mc1"/>
      <sheetName val="조작대(1연)"/>
      <sheetName val="금액"/>
      <sheetName val="FRT_O"/>
      <sheetName val="FAB_I"/>
      <sheetName val="기성내역"/>
      <sheetName val="증감분석"/>
      <sheetName val="식재품셈"/>
      <sheetName val="XL4Poppy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계산근거"/>
      <sheetName val="물가자료"/>
      <sheetName val="리터팬내장형"/>
      <sheetName val="설계명세서"/>
      <sheetName val="집1"/>
      <sheetName val="CPM챠트"/>
      <sheetName val="마감물량3"/>
      <sheetName val="SLAB"/>
      <sheetName val="일위"/>
      <sheetName val="SANTOGO"/>
      <sheetName val="SANBAISU"/>
      <sheetName val="환률"/>
      <sheetName val="Sheet3"/>
      <sheetName val="제원.설계조건"/>
      <sheetName val="기초1"/>
      <sheetName val="FAB별"/>
      <sheetName val="하중계산"/>
      <sheetName val="우각부보강"/>
      <sheetName val="비용"/>
      <sheetName val="2.냉난방설비공사"/>
      <sheetName val="A"/>
      <sheetName val="민속촌메뉴"/>
      <sheetName val="직재"/>
      <sheetName val="ASP"/>
      <sheetName val="중기사용료산출근거"/>
      <sheetName val="단가 및 재료비"/>
      <sheetName val="내역(입찰)"/>
      <sheetName val="b_balju"/>
      <sheetName val="와동25-3(변경)"/>
      <sheetName val="지장물C"/>
      <sheetName val="금액집계"/>
      <sheetName val="공주-교대(A1)"/>
      <sheetName val="Parts"/>
      <sheetName val="Menu A"/>
      <sheetName val="2.가정단면"/>
      <sheetName val="설계"/>
      <sheetName val="배"/>
      <sheetName val="동관마찰손실표"/>
      <sheetName val="원형1호맨홀토공수량"/>
      <sheetName val="보도경계블럭"/>
      <sheetName val="설계명세서(선로)"/>
      <sheetName val="ABUT수량-A1"/>
      <sheetName val="단가조사"/>
      <sheetName val="BLOCK(1)"/>
      <sheetName val="샘플표지"/>
      <sheetName val="대,유,램"/>
      <sheetName val="보차도경계석"/>
      <sheetName val="단가산출1"/>
      <sheetName val="cross beam"/>
      <sheetName val="안정검토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TEL"/>
      <sheetName val="별표"/>
      <sheetName val="wall"/>
      <sheetName val="갑지(추정)"/>
      <sheetName val="실행내역 "/>
      <sheetName val="출력X"/>
      <sheetName val="토사(PE)"/>
      <sheetName val="대전월평내역"/>
      <sheetName val="을지"/>
      <sheetName val="견적대비표"/>
      <sheetName val="단면 (2)"/>
      <sheetName val="식재인부"/>
      <sheetName val="치수표"/>
      <sheetName val="공사요율"/>
      <sheetName val="ITEM"/>
      <sheetName val="총계"/>
      <sheetName val="설비"/>
      <sheetName val="단가견적조사표"/>
      <sheetName val="각종양식"/>
      <sheetName val="개요"/>
      <sheetName val="수량산출서"/>
      <sheetName val="기본"/>
      <sheetName val="별표집계"/>
      <sheetName val="CAL."/>
      <sheetName val="건설노임"/>
      <sheetName val="전체"/>
      <sheetName val="토공총괄표"/>
      <sheetName val="도급"/>
      <sheetName val="_산근2_"/>
      <sheetName val="_산근4_"/>
      <sheetName val="_산근5_"/>
      <sheetName val="심사계산"/>
      <sheetName val="심사물량"/>
      <sheetName val="PRE"/>
      <sheetName val="PLCAL"/>
      <sheetName val="IMPEADENCE MAP 취수장"/>
      <sheetName val="주관사업"/>
      <sheetName val="기초자료"/>
      <sheetName val="견적집계표"/>
      <sheetName val="적용기준"/>
      <sheetName val="토공(우물통,기타) "/>
      <sheetName val="조명시설"/>
      <sheetName val="방음벽기초-수량"/>
      <sheetName val="COPING-1"/>
      <sheetName val="역T형교대-2수량"/>
      <sheetName val="1을"/>
      <sheetName val="갑지"/>
      <sheetName val="감시제어"/>
      <sheetName val="목차임시"/>
      <sheetName val="견적대비"/>
      <sheetName val="원가"/>
      <sheetName val="실행"/>
      <sheetName val="대전21토목내역서"/>
      <sheetName val="산출근거"/>
      <sheetName val="조명율표"/>
      <sheetName val="말뚝지지력산정"/>
      <sheetName val="B부대공"/>
      <sheetName val="배수공"/>
      <sheetName val="공통자료"/>
      <sheetName val="약품공급2"/>
      <sheetName val="단면치수"/>
      <sheetName val="CABLE SIZE-3"/>
      <sheetName val="폐토수익화 "/>
      <sheetName val="종합일지"/>
      <sheetName val="06 일위대가목록"/>
      <sheetName val="모래운반"/>
    </sheetNames>
    <sheetDataSet>
      <sheetData sheetId="0">
        <row r="1">
          <cell r="A1" t="str">
            <v>코드</v>
          </cell>
        </row>
      </sheetData>
      <sheetData sheetId="1" refreshError="1"/>
      <sheetData sheetId="2" refreshError="1"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연수동"/>
      <sheetName val="A-4"/>
      <sheetName val="WORK"/>
      <sheetName val="ITEM"/>
      <sheetName val="99-04-19-서울대관련(수정중)"/>
      <sheetName val="ilch"/>
      <sheetName val="전기공사"/>
      <sheetName val="산업개발안내서"/>
      <sheetName val="오산갈곳"/>
      <sheetName val="ABUT수량-A1"/>
      <sheetName val="Y-WORK"/>
      <sheetName val="토공사"/>
      <sheetName val="단가"/>
      <sheetName val="시설물일위"/>
      <sheetName val="Sheet4"/>
      <sheetName val="BQ"/>
      <sheetName val="을"/>
      <sheetName val="TEL"/>
      <sheetName val="Sheet5"/>
      <sheetName val="BSD (2)"/>
      <sheetName val="영업2"/>
      <sheetName val="전기일위대가"/>
      <sheetName val="Sheet1"/>
      <sheetName val="장비당단가 (1)"/>
      <sheetName val="DATA1"/>
      <sheetName val="c_balju"/>
      <sheetName val="P.M 별"/>
      <sheetName val="1월"/>
      <sheetName val="VXXXXXXX"/>
      <sheetName val="투찰"/>
      <sheetName val="공통가설공사"/>
      <sheetName val="건축내역"/>
      <sheetName val="도급"/>
      <sheetName val="토목내역"/>
      <sheetName val="20관리비율"/>
      <sheetName val="공통부대비"/>
      <sheetName val="3련 BOX"/>
      <sheetName val="단면(RW1)"/>
      <sheetName val="경비2내역"/>
      <sheetName val="TYPE-A"/>
      <sheetName val="일위대가표(DEEP)"/>
      <sheetName val="맨홀수량집계"/>
      <sheetName val="CONCRETE"/>
      <sheetName val="일반공사"/>
      <sheetName val="부대내역"/>
      <sheetName val="물량산출근거"/>
      <sheetName val="집계표"/>
      <sheetName val="EUPDAT2"/>
      <sheetName val="Site Expenses"/>
      <sheetName val="차액보증"/>
      <sheetName val="기별(종합)"/>
      <sheetName val="내역1"/>
      <sheetName val="내역서(총)"/>
      <sheetName val="DATA(BAC)"/>
      <sheetName val="세부내역"/>
      <sheetName val="TOTAL"/>
      <sheetName val="D-3503"/>
      <sheetName val="가시설수량"/>
      <sheetName val="단위수량"/>
      <sheetName val="원형맨홀수량"/>
      <sheetName val="교각1"/>
      <sheetName val="TABLE"/>
      <sheetName val="3BL공동구 수량"/>
      <sheetName val="건축원가계산서"/>
      <sheetName val="BSD _2_"/>
      <sheetName val="내역서"/>
      <sheetName val="보합"/>
      <sheetName val="토&amp;흙"/>
      <sheetName val="일위대가목차"/>
      <sheetName val="2F 회의실견적(5_14 일대)"/>
      <sheetName val="INST_DCI"/>
      <sheetName val="HVAC_DCI"/>
      <sheetName val="PIPE_DCI"/>
      <sheetName val="PRO_DCI"/>
      <sheetName val="실행내역"/>
      <sheetName val="Testing"/>
      <sheetName val="일위대가목록(1)"/>
      <sheetName val="단가대비표(1)"/>
      <sheetName val="장비집계"/>
      <sheetName val="설산1.나"/>
      <sheetName val="본사S"/>
      <sheetName val="을지"/>
      <sheetName val="공사원가계산서"/>
      <sheetName val="계산근거"/>
      <sheetName val="입찰안"/>
      <sheetName val="SLAB"/>
      <sheetName val="聒CD-STRAND PILE 압입및굴착"/>
      <sheetName val="Base_Data"/>
      <sheetName val="갑지(추정)"/>
      <sheetName val="대비"/>
      <sheetName val="설계조건"/>
      <sheetName val="안정계산"/>
      <sheetName val="단면검토"/>
      <sheetName val="감가상각"/>
      <sheetName val="INSTR"/>
      <sheetName val="PUMP"/>
      <sheetName val="gyun"/>
      <sheetName val="Customer Databas"/>
      <sheetName val="공사비 내역 (가)"/>
      <sheetName val="산거각호표"/>
      <sheetName val="L형옹벽(key)"/>
      <sheetName val="ELECTRIC"/>
      <sheetName val="CTEMCOST"/>
      <sheetName val="SCHEDULE"/>
      <sheetName val="96수출"/>
      <sheetName val="일위대가목록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 견적서"/>
      <sheetName val="투자효율분석"/>
      <sheetName val="설계명세서"/>
      <sheetName val="물량표"/>
      <sheetName val="list price"/>
      <sheetName val="수량산출서"/>
      <sheetName val="일위대가"/>
      <sheetName val="Dae_Jiju"/>
      <sheetName val="Sikje_ingun"/>
      <sheetName val="TREE_D"/>
      <sheetName val="단중표"/>
      <sheetName val="내역서 "/>
      <sheetName val="기계내역"/>
      <sheetName val="별표 "/>
      <sheetName val="수량산출"/>
      <sheetName val="SE-611"/>
      <sheetName val="조경"/>
      <sheetName val="Indirect Cost"/>
      <sheetName val="원가"/>
      <sheetName val="DATA_BAC_"/>
      <sheetName val="단위중량"/>
      <sheetName val="단가표 "/>
      <sheetName val="연습"/>
      <sheetName val="전신환매도율"/>
      <sheetName val="양식"/>
      <sheetName val="FAB별"/>
      <sheetName val="차량구입"/>
      <sheetName val="배수관공"/>
      <sheetName val="wblff(before omi pc&amp;stump)"/>
      <sheetName val="인건비"/>
      <sheetName val=" 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방배동내역(리라)"/>
      <sheetName val="내역"/>
      <sheetName val="Y_WORK"/>
      <sheetName val="DATA"/>
      <sheetName val="영동(D)"/>
      <sheetName val="현장"/>
      <sheetName val="b_balju_cho"/>
      <sheetName val="소비자가"/>
      <sheetName val="중기사용료"/>
      <sheetName val="단가비교표"/>
      <sheetName val="DRAIN DRUM PIT D-301"/>
      <sheetName val="관람석제출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실행"/>
      <sheetName val="날개벽(좌,우=45도,75도)"/>
      <sheetName val="7.5.2 BOQ Summary 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RAHMEN"/>
      <sheetName val="GRDBS"/>
      <sheetName val="옹벽"/>
      <sheetName val="토공계산서(부체도로)"/>
      <sheetName val="설계서"/>
      <sheetName val="P_M_별"/>
      <sheetName val="3련_BOX"/>
      <sheetName val="날개벽"/>
      <sheetName val="비교표"/>
      <sheetName val="kimre scrubber"/>
      <sheetName val="BOM-Form A.1.III"/>
      <sheetName val="General Data"/>
      <sheetName val="자재집계표"/>
      <sheetName val="부재력정리"/>
      <sheetName val="단가조사표"/>
      <sheetName val="변화치수"/>
      <sheetName val="1호맨홀가감수량"/>
      <sheetName val="1호맨홀수량산출"/>
      <sheetName val="SORCE1"/>
      <sheetName val="RING WALL"/>
      <sheetName val="cable"/>
      <sheetName val="CALCULATION"/>
      <sheetName val="DESIGN_CRETERIA"/>
      <sheetName val="EACT10"/>
      <sheetName val="단가표"/>
      <sheetName val="토목"/>
      <sheetName val="I.설계조건"/>
      <sheetName val="1.설계기준"/>
      <sheetName val="플랜트 설치"/>
      <sheetName val="DOGI"/>
      <sheetName val="금액"/>
      <sheetName val="1을"/>
      <sheetName val="원가계산서"/>
      <sheetName val="(C)원내역"/>
      <sheetName val="총괄표"/>
      <sheetName val="공통가설"/>
      <sheetName val="AH-1 "/>
      <sheetName val="FRT_O"/>
      <sheetName val="FAB_I"/>
      <sheetName val="3F"/>
      <sheetName val="SG"/>
      <sheetName val="공사입력"/>
      <sheetName val="SRC-B3U2"/>
      <sheetName val="국별인원"/>
      <sheetName val="직노"/>
      <sheetName val="예산서"/>
      <sheetName val="설계명세서(선로)"/>
      <sheetName val="full (2)"/>
      <sheetName val="개산공사비"/>
      <sheetName val="환율"/>
      <sheetName val="공사비PK5월"/>
      <sheetName val="BD集計用"/>
      <sheetName val="06_BATCH "/>
      <sheetName val="DATE"/>
      <sheetName val="개요"/>
      <sheetName val="I一般比"/>
      <sheetName val="MAT"/>
      <sheetName val="2075-Q011"/>
      <sheetName val="총내역서"/>
      <sheetName val="KP1590_E"/>
      <sheetName val="말뚝지지력산정"/>
      <sheetName val="예산"/>
      <sheetName val="공문"/>
      <sheetName val="자료(통합)"/>
      <sheetName val="대상공사(조달청)"/>
      <sheetName val="CAPVC"/>
      <sheetName val="도급양식"/>
      <sheetName val="일반맨홀수량집계"/>
      <sheetName val="FACTOR"/>
      <sheetName val="plan&amp;section of foundation"/>
      <sheetName val="인강기성"/>
      <sheetName val="Studio"/>
      <sheetName val="COPING"/>
      <sheetName val="소방"/>
      <sheetName val="보차도경계석"/>
      <sheetName val="수선비분석"/>
      <sheetName val="BID"/>
      <sheetName val="교각계산"/>
      <sheetName val="대치판정"/>
      <sheetName val="전사계"/>
      <sheetName val="입찰견적보고서"/>
      <sheetName val="가도공"/>
      <sheetName val="화산경계"/>
      <sheetName val="본장"/>
      <sheetName val="간선계산"/>
      <sheetName val="2F_회의실견적(5_14_일대)"/>
      <sheetName val="전체"/>
      <sheetName val="주경기-오배수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직접인건비"/>
      <sheetName val="BID9697"/>
      <sheetName val="교통시설 표지판"/>
      <sheetName val="업무처리전"/>
      <sheetName val="TT35"/>
      <sheetName val="TTTram"/>
      <sheetName val="SL dau tien"/>
      <sheetName val="표지판현황"/>
      <sheetName val="설계서을"/>
      <sheetName val="6월실적"/>
      <sheetName val="갑지_추정_"/>
      <sheetName val="UR2-Calculation"/>
      <sheetName val="신규단가내역"/>
      <sheetName val="손익분석"/>
      <sheetName val="견적집계표"/>
      <sheetName val="지급자재"/>
      <sheetName val="효성CB 1P기초"/>
      <sheetName val="단가디비"/>
      <sheetName val="물량표S"/>
      <sheetName val="계수시트"/>
      <sheetName val="C &amp; G RHS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ISBL"/>
      <sheetName val="OSBL"/>
      <sheetName val="woo(mac)"/>
      <sheetName val="을 2"/>
      <sheetName val="준검 내역서"/>
      <sheetName val="1F"/>
      <sheetName val="가공비"/>
      <sheetName val="CAL"/>
      <sheetName val="Bdown_ISBL"/>
      <sheetName val="ISBL (검증)"/>
      <sheetName val="TABLE2-2 OSBL-(SITE PREP)"/>
      <sheetName val="CONTENTS"/>
      <sheetName val="BM"/>
      <sheetName val="사업계획"/>
      <sheetName val="정렬"/>
      <sheetName val="SALES&amp;COGS"/>
      <sheetName val="산출내역서집계표"/>
      <sheetName val="8월현금흐름표"/>
      <sheetName val="적용기준"/>
      <sheetName val="첨부파일"/>
      <sheetName val="Sheet1 (2)"/>
      <sheetName val="FRP내역서"/>
      <sheetName val="DS"/>
      <sheetName val="단가사정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UOP 508 PG 5-12"/>
      <sheetName val="토사(PE)"/>
      <sheetName val="XL4Poppy"/>
      <sheetName val="경비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"/>
      <sheetName val="전체실적"/>
      <sheetName val="Requirement(Work Crew)"/>
      <sheetName val="건축내역서"/>
      <sheetName val="90.03실행 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일위대가-1"/>
      <sheetName val="목록"/>
      <sheetName val="중기"/>
      <sheetName val="Change rate"/>
      <sheetName val="b_gunmul"/>
      <sheetName val="direct"/>
      <sheetName val="wage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전압강하계산"/>
      <sheetName val="Mp-team 1"/>
      <sheetName val="설변물량"/>
      <sheetName val="APT내역"/>
      <sheetName val="단면치수"/>
      <sheetName val="1.우편집중내역서"/>
      <sheetName val="검색"/>
      <sheetName val="재무가정"/>
      <sheetName val="물가자료"/>
      <sheetName val="TTL"/>
      <sheetName val="1-1"/>
      <sheetName val="데이타"/>
      <sheetName val="Constant"/>
      <sheetName val="통합"/>
      <sheetName val="노임단가"/>
      <sheetName val="자재"/>
      <sheetName val="적용환율"/>
      <sheetName val="FANDBS"/>
      <sheetName val="GRDATA"/>
      <sheetName val="SHAFTDBSE"/>
      <sheetName val="연결임시"/>
      <sheetName val="인건-측정"/>
      <sheetName val="여과지동"/>
      <sheetName val="기초자료"/>
      <sheetName val="6호기"/>
      <sheetName val="코드"/>
      <sheetName val="시설물기초"/>
      <sheetName val="송라터널총괄"/>
      <sheetName val="danga"/>
    </sheetNames>
    <sheetDataSet>
      <sheetData sheetId="0" refreshError="1"/>
      <sheetData sheetId="1"/>
      <sheetData sheetId="2"/>
      <sheetData sheetId="3"/>
      <sheetData sheetId="4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ITEM"/>
      <sheetName val="Cover"/>
      <sheetName val="단위중량"/>
      <sheetName val="수목표준대가"/>
      <sheetName val="Sheet5"/>
      <sheetName val="하수급견적대비"/>
      <sheetName val="감가상각"/>
      <sheetName val="Dae_Jiju"/>
      <sheetName val="Sikje_ingun"/>
      <sheetName val="TREE_D"/>
      <sheetName val="WORK"/>
      <sheetName val="ilch"/>
      <sheetName val="Sheet1"/>
      <sheetName val="MOTOR"/>
      <sheetName val="장비당단가 (1)"/>
      <sheetName val="견적서"/>
      <sheetName val="시행예산"/>
      <sheetName val="일반부표"/>
      <sheetName val="공비대비"/>
      <sheetName val="을"/>
      <sheetName val="Site Expenses"/>
      <sheetName val=" 견적서"/>
      <sheetName val="부대내역"/>
      <sheetName val="일위대가목록"/>
      <sheetName val="환률"/>
      <sheetName val="실행철강하도"/>
      <sheetName val="Sheet4"/>
      <sheetName val="DATA"/>
      <sheetName val="데이타"/>
      <sheetName val="BQ"/>
      <sheetName val="설계"/>
      <sheetName val="일위"/>
      <sheetName val="1.맹암거관련"/>
      <sheetName val="가시설수량"/>
      <sheetName val="단위수량"/>
      <sheetName val="원가계산"/>
      <sheetName val="직노"/>
      <sheetName val="일위대가"/>
      <sheetName val="DATA(BAC)"/>
      <sheetName val="Y-WORK"/>
      <sheetName val="한일양산"/>
      <sheetName val="9811"/>
      <sheetName val="c_balju"/>
      <sheetName val="영동(D)"/>
      <sheetName val="도급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BID"/>
      <sheetName val="3BL공동구 수량"/>
      <sheetName val="차액보증"/>
      <sheetName val="Sheet15"/>
      <sheetName val="적용률"/>
      <sheetName val="20관리비율"/>
      <sheetName val="건축내역"/>
      <sheetName val="L형옹벽(key)"/>
      <sheetName val="입찰안"/>
      <sheetName val="BSD (2)"/>
      <sheetName val="ABUT수량-A1"/>
      <sheetName val="기계내역"/>
      <sheetName val="GAEYO"/>
      <sheetName val="내역"/>
      <sheetName val="동원인원"/>
      <sheetName val="말뚝지지력산정"/>
      <sheetName val="기별(종합)"/>
      <sheetName val="투찰"/>
      <sheetName val="산출근거"/>
      <sheetName val="토공사"/>
      <sheetName val="식재인부"/>
      <sheetName val="Proposal"/>
      <sheetName val="토목내역"/>
      <sheetName val="IPL_SCHEDULE"/>
      <sheetName val="산업개발안내서"/>
      <sheetName val="변압기 및 발전기 용량"/>
      <sheetName val="물량집계(전기)"/>
      <sheetName val="물량집계(계장)"/>
      <sheetName val="장비당단가_(1)"/>
      <sheetName val="Testing"/>
      <sheetName val="CONCRETE"/>
      <sheetName val="공사비 내역 (가)"/>
      <sheetName val="gyun"/>
      <sheetName val="보합"/>
      <sheetName val="TABLE"/>
      <sheetName val="공통부대비"/>
      <sheetName val="공문"/>
      <sheetName val="FAB별"/>
      <sheetName val="01"/>
      <sheetName val="갑지"/>
      <sheetName val="집계표"/>
      <sheetName val="품셈TABLE"/>
      <sheetName val="자재단가비교표"/>
      <sheetName val="8월현금흐름표"/>
      <sheetName val="노임단가"/>
      <sheetName val="OCT.FDN"/>
      <sheetName val="오산갈곳"/>
      <sheetName val="일위대가목차"/>
      <sheetName val="J直材4"/>
      <sheetName val="단가결정"/>
      <sheetName val="물량산출근거"/>
      <sheetName val="D-3503"/>
      <sheetName val="GTG TR PIT"/>
      <sheetName val="결선list"/>
      <sheetName val="빙장비사양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맨홀수량집계"/>
      <sheetName val="원가"/>
      <sheetName val="밸브설치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2.단면가정"/>
      <sheetName val="4.말뚝설계"/>
      <sheetName val="1.설계조건"/>
      <sheetName val="토목"/>
      <sheetName val="PUMP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관접합및부설"/>
      <sheetName val="부하LOAD"/>
      <sheetName val="ISBL"/>
      <sheetName val="OSBL"/>
      <sheetName val="건내용"/>
      <sheetName val="Sheet2"/>
      <sheetName val="INSTR"/>
      <sheetName val="영업소실적"/>
      <sheetName val="단면치수"/>
      <sheetName val="가시설(TYPE-A)"/>
      <sheetName val="1-1평균터파기고(1)"/>
      <sheetName val="b_balju_cho"/>
      <sheetName val="입찰견적보고서"/>
      <sheetName val="INPUT"/>
      <sheetName val="woo(mac)"/>
      <sheetName val="식재품셈"/>
      <sheetName val="견"/>
      <sheetName val="7내역"/>
      <sheetName val="내역서(기계)"/>
      <sheetName val="Studio"/>
      <sheetName val="수목데이타 "/>
      <sheetName val="몰탈재료산출"/>
      <sheetName val="2공구산출내역"/>
      <sheetName val="날개벽(좌,우=45도,75도)"/>
      <sheetName val="CAL"/>
      <sheetName val="SE-611"/>
      <sheetName val="1을"/>
      <sheetName val="견적집계표"/>
      <sheetName val="원형맨홀수량"/>
      <sheetName val="입력1"/>
      <sheetName val="FLA"/>
      <sheetName val="국별인원"/>
      <sheetName val="TEL"/>
      <sheetName val="교각1"/>
      <sheetName val="연수동"/>
      <sheetName val="물량표"/>
      <sheetName val="경비2내역"/>
      <sheetName val="수목데이타"/>
      <sheetName val="1호맨홀가감수량"/>
      <sheetName val="SORCE1"/>
      <sheetName val="1호맨홀수량산출"/>
      <sheetName val="형틀공사"/>
      <sheetName val="전기일위대가"/>
      <sheetName val="남양시작동자105노65기1.3화1.2"/>
      <sheetName val="부표총괄"/>
      <sheetName val="ATS단가"/>
      <sheetName val="DATA1"/>
      <sheetName val="wall"/>
      <sheetName val="터파기및재료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수량산출서"/>
      <sheetName val="TYPE-B 평균H"/>
      <sheetName val="Total"/>
      <sheetName val="차량구입"/>
      <sheetName val="산출내역서집계표"/>
      <sheetName val="6월실적"/>
      <sheetName val="손익분석"/>
      <sheetName val="1-1"/>
      <sheetName val="가공비"/>
      <sheetName val="BJJIN"/>
      <sheetName val="표지판현황"/>
      <sheetName val="단면가정"/>
      <sheetName val="I一般比"/>
      <sheetName val="N賃率-職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COPING"/>
      <sheetName val="금액집계"/>
      <sheetName val="hvac(제어동)"/>
      <sheetName val="#REF"/>
      <sheetName val="Baby일위대가"/>
      <sheetName val="내역1"/>
      <sheetName val="부대대비"/>
      <sheetName val="냉연집계"/>
      <sheetName val="신우"/>
      <sheetName val="CODE"/>
      <sheetName val="2000년1차"/>
      <sheetName val="시멘트"/>
      <sheetName val="별표 "/>
      <sheetName val="Construction"/>
      <sheetName val="Item정리"/>
      <sheetName val="SL dau tien"/>
      <sheetName val="적격점수&lt;300억미만&gt;"/>
      <sheetName val="7단가"/>
      <sheetName val="검사현황"/>
      <sheetName val="full (2)"/>
      <sheetName val="설변물량"/>
      <sheetName val="단위별 일위대가표"/>
      <sheetName val="설산1.나"/>
      <sheetName val="본사S"/>
      <sheetName val="Equipment"/>
      <sheetName val="Piping"/>
      <sheetName val="TYPE-A"/>
      <sheetName val="기초일위"/>
      <sheetName val="시설일위"/>
      <sheetName val="조명일위"/>
      <sheetName val="전선 및 전선관"/>
      <sheetName val="IMP(MAIN)"/>
      <sheetName val="IMP (REACTOR)"/>
      <sheetName val="봉양~조차장간고하개명(신설)"/>
      <sheetName val="도급양식"/>
      <sheetName val="소일위대가코드표"/>
      <sheetName val="정산노무"/>
      <sheetName val="정산재료"/>
      <sheetName val="전신환매도율"/>
      <sheetName val="월선수금"/>
      <sheetName val="조도계산서 (도서)"/>
      <sheetName val="Wind Load(3.1) (2)"/>
      <sheetName val="Wind Load(3.2)"/>
      <sheetName val="Wind Load(3.4)"/>
      <sheetName val="가동비율"/>
      <sheetName val="단면(RW1)"/>
      <sheetName val="노원열병합  건축공사기성내역서"/>
      <sheetName val="개요"/>
      <sheetName val="금액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골재집계"/>
      <sheetName val="건축내역서"/>
      <sheetName val="연습"/>
      <sheetName val="갑지(추정)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검색"/>
      <sheetName val="Front"/>
      <sheetName val="SCH"/>
      <sheetName val="CTEMCOST"/>
      <sheetName val="design data"/>
      <sheetName val="member design"/>
      <sheetName val="Languages"/>
      <sheetName val="RING WALL"/>
      <sheetName val="변화치수"/>
      <sheetName val="설계조건"/>
      <sheetName val="안정계산"/>
      <sheetName val="단면검토"/>
      <sheetName val="횡배위치"/>
      <sheetName val="적용기준"/>
      <sheetName val="첨부파일"/>
      <sheetName val="EUPDAT2"/>
      <sheetName val="차선도색현황"/>
      <sheetName val="Hargamat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현황"/>
      <sheetName val="기둥(원형)"/>
      <sheetName val="웅진교-S2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비교표"/>
      <sheetName val="골조시행"/>
      <sheetName val="Sheet1 (2)"/>
      <sheetName val="TC IN"/>
      <sheetName val="C &amp; G RHS"/>
      <sheetName val="AS포장복구 "/>
      <sheetName val="type-F"/>
      <sheetName val="RAHMEN"/>
      <sheetName val="공종별 집계"/>
      <sheetName val="DS-최종"/>
      <sheetName val="단가디비"/>
      <sheetName val="CCC"/>
      <sheetName val="기계"/>
      <sheetName val="공사비예산서(토목분)"/>
      <sheetName val="CALCULATION"/>
      <sheetName val="경비"/>
      <sheetName val="매원개착터널총괄"/>
      <sheetName val="제원.설계조건"/>
      <sheetName val="남대문빌딩"/>
      <sheetName val="진천"/>
      <sheetName val="Macro1"/>
      <sheetName val="Macro2"/>
      <sheetName val="덕전리"/>
      <sheetName val="업무"/>
      <sheetName val="Galaxy 소비자가격표"/>
      <sheetName val="조명율표"/>
      <sheetName val="토공계산서(부체도로)"/>
      <sheetName val="A"/>
      <sheetName val="DOGI"/>
      <sheetName val="SUMMARY(S)"/>
      <sheetName val="확산동"/>
      <sheetName val=""/>
      <sheetName val="C"/>
      <sheetName val="건축공사"/>
      <sheetName val="토&amp;흙"/>
      <sheetName val="배수통관(좌)"/>
      <sheetName val="Data Vol"/>
      <sheetName val="일위대가목록(1)"/>
      <sheetName val="공주-교대(A1)"/>
      <sheetName val="경산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데이타"/>
      <sheetName val="경산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073D-2F10-45BF-B9EC-75260FA6217B}">
  <sheetPr>
    <tabColor rgb="FF00B050"/>
  </sheetPr>
  <dimension ref="A1:N51"/>
  <sheetViews>
    <sheetView tabSelected="1" view="pageBreakPreview" zoomScale="95" zoomScaleSheetLayoutView="95" workbookViewId="0">
      <pane xSplit="4" ySplit="3" topLeftCell="E4" activePane="bottomRight" state="frozen"/>
      <selection activeCell="A33" sqref="A33:M33"/>
      <selection pane="topRight" activeCell="A33" sqref="A33:M33"/>
      <selection pane="bottomLeft" activeCell="A33" sqref="A33:M33"/>
      <selection pane="bottomRight" activeCell="F3" sqref="F3:G3"/>
    </sheetView>
  </sheetViews>
  <sheetFormatPr defaultColWidth="10" defaultRowHeight="13.5" x14ac:dyDescent="0.3"/>
  <cols>
    <col min="1" max="1" width="2.75" style="136" customWidth="1"/>
    <col min="2" max="3" width="4.625" style="136" customWidth="1"/>
    <col min="4" max="4" width="34.75" style="136" customWidth="1"/>
    <col min="5" max="5" width="30.125" style="137" customWidth="1"/>
    <col min="6" max="6" width="43.875" style="138" customWidth="1"/>
    <col min="7" max="7" width="12.5" style="139" customWidth="1"/>
    <col min="8" max="8" width="33.375" style="136" customWidth="1"/>
    <col min="9" max="9" width="2.625" style="136" customWidth="1"/>
    <col min="10" max="10" width="5.25" style="145" hidden="1" customWidth="1"/>
    <col min="11" max="11" width="17.375" style="155" hidden="1" customWidth="1"/>
    <col min="12" max="12" width="8.5" style="140" customWidth="1"/>
    <col min="13" max="13" width="19.5" style="141" customWidth="1"/>
    <col min="14" max="14" width="9.25" style="136" customWidth="1"/>
    <col min="15" max="16384" width="10" style="136"/>
  </cols>
  <sheetData>
    <row r="1" spans="1:13" s="48" customFormat="1" ht="38.25" customHeight="1" x14ac:dyDescent="0.3">
      <c r="A1" s="47"/>
      <c r="B1" s="174" t="s">
        <v>2574</v>
      </c>
      <c r="C1" s="174"/>
      <c r="D1" s="174"/>
      <c r="E1" s="174"/>
      <c r="F1" s="174"/>
      <c r="G1" s="174"/>
      <c r="H1" s="174"/>
      <c r="J1" s="49"/>
      <c r="K1" s="50"/>
      <c r="L1" s="51"/>
      <c r="M1" s="52"/>
    </row>
    <row r="2" spans="1:13" s="48" customFormat="1" ht="19.5" customHeight="1" thickBot="1" x14ac:dyDescent="0.35">
      <c r="B2" s="53" t="s">
        <v>2642</v>
      </c>
      <c r="C2" s="54"/>
      <c r="D2" s="54"/>
      <c r="E2" s="55"/>
      <c r="F2" s="56"/>
      <c r="G2" s="57"/>
      <c r="H2" s="58" t="s">
        <v>2575</v>
      </c>
      <c r="J2" s="59"/>
      <c r="K2" s="60"/>
      <c r="L2" s="51"/>
      <c r="M2" s="52"/>
    </row>
    <row r="3" spans="1:13" s="61" customFormat="1" ht="24" customHeight="1" x14ac:dyDescent="0.3">
      <c r="B3" s="62" t="s">
        <v>2576</v>
      </c>
      <c r="C3" s="63"/>
      <c r="D3" s="64"/>
      <c r="E3" s="65" t="s">
        <v>2577</v>
      </c>
      <c r="F3" s="175" t="s">
        <v>2578</v>
      </c>
      <c r="G3" s="176"/>
      <c r="H3" s="66" t="s">
        <v>2579</v>
      </c>
      <c r="K3" s="67">
        <v>509</v>
      </c>
      <c r="L3" s="68"/>
      <c r="M3" s="69"/>
    </row>
    <row r="4" spans="1:13" s="48" customFormat="1" ht="17.25" customHeight="1" x14ac:dyDescent="0.3">
      <c r="B4" s="70"/>
      <c r="C4" s="71" t="s">
        <v>2580</v>
      </c>
      <c r="D4" s="72" t="s">
        <v>2581</v>
      </c>
      <c r="E4" s="73">
        <f>공종별집계표!F6+공종별집계표!F7</f>
        <v>0</v>
      </c>
      <c r="F4" s="74"/>
      <c r="G4" s="75"/>
      <c r="H4" s="76"/>
      <c r="J4" s="77"/>
      <c r="K4" s="50"/>
      <c r="L4" s="78"/>
      <c r="M4" s="52"/>
    </row>
    <row r="5" spans="1:13" s="48" customFormat="1" ht="17.25" customHeight="1" x14ac:dyDescent="0.3">
      <c r="B5" s="70" t="s">
        <v>2582</v>
      </c>
      <c r="C5" s="79" t="s">
        <v>2583</v>
      </c>
      <c r="D5" s="72" t="s">
        <v>2584</v>
      </c>
      <c r="E5" s="80"/>
      <c r="F5" s="81"/>
      <c r="G5" s="75"/>
      <c r="H5" s="76"/>
      <c r="J5" s="77"/>
      <c r="K5" s="50"/>
      <c r="L5" s="78"/>
      <c r="M5" s="52"/>
    </row>
    <row r="6" spans="1:13" s="48" customFormat="1" ht="17.25" customHeight="1" x14ac:dyDescent="0.3">
      <c r="B6" s="70"/>
      <c r="C6" s="79" t="s">
        <v>2585</v>
      </c>
      <c r="D6" s="72" t="s">
        <v>2586</v>
      </c>
      <c r="E6" s="73"/>
      <c r="F6" s="81"/>
      <c r="G6" s="75"/>
      <c r="H6" s="76"/>
      <c r="J6" s="77"/>
      <c r="K6" s="50"/>
      <c r="L6" s="78"/>
      <c r="M6" s="52"/>
    </row>
    <row r="7" spans="1:13" s="48" customFormat="1" ht="17.25" customHeight="1" x14ac:dyDescent="0.3">
      <c r="B7" s="70"/>
      <c r="C7" s="79"/>
      <c r="D7" s="82" t="s">
        <v>2587</v>
      </c>
      <c r="E7" s="80">
        <f>SUM(E4:E6)</f>
        <v>0</v>
      </c>
      <c r="F7" s="81"/>
      <c r="G7" s="75"/>
      <c r="H7" s="76"/>
      <c r="J7" s="77"/>
      <c r="K7" s="50"/>
      <c r="L7" s="78"/>
      <c r="M7" s="52"/>
    </row>
    <row r="8" spans="1:13" s="48" customFormat="1" ht="17.25" customHeight="1" x14ac:dyDescent="0.3">
      <c r="B8" s="70"/>
      <c r="C8" s="71" t="s">
        <v>2588</v>
      </c>
      <c r="D8" s="72" t="s">
        <v>2589</v>
      </c>
      <c r="E8" s="83">
        <f>공종별집계표!H6+공종별집계표!H7</f>
        <v>0</v>
      </c>
      <c r="F8" s="74"/>
      <c r="G8" s="84"/>
      <c r="H8" s="85"/>
      <c r="J8" s="77"/>
      <c r="K8" s="50"/>
      <c r="L8" s="78"/>
      <c r="M8" s="52"/>
    </row>
    <row r="9" spans="1:13" s="48" customFormat="1" ht="17.25" customHeight="1" x14ac:dyDescent="0.3">
      <c r="B9" s="70" t="s">
        <v>2590</v>
      </c>
      <c r="C9" s="79" t="s">
        <v>2591</v>
      </c>
      <c r="D9" s="72" t="s">
        <v>2592</v>
      </c>
      <c r="E9" s="80">
        <f>ROUNDDOWN(E8*G9,0)</f>
        <v>0</v>
      </c>
      <c r="F9" s="81" t="s">
        <v>2593</v>
      </c>
      <c r="G9" s="86">
        <v>0.15</v>
      </c>
      <c r="H9" s="87"/>
      <c r="J9" s="77"/>
      <c r="K9" s="50"/>
      <c r="L9" s="78"/>
      <c r="M9" s="88"/>
    </row>
    <row r="10" spans="1:13" s="48" customFormat="1" ht="17.25" customHeight="1" x14ac:dyDescent="0.3">
      <c r="B10" s="70"/>
      <c r="C10" s="89" t="s">
        <v>2585</v>
      </c>
      <c r="D10" s="82" t="s">
        <v>2594</v>
      </c>
      <c r="E10" s="90">
        <f>SUM(E8:E9)</f>
        <v>0</v>
      </c>
      <c r="F10" s="91"/>
      <c r="G10" s="92"/>
      <c r="H10" s="93"/>
      <c r="J10" s="77"/>
      <c r="K10" s="50"/>
      <c r="L10" s="78"/>
      <c r="M10" s="52"/>
    </row>
    <row r="11" spans="1:13" s="48" customFormat="1" ht="17.25" customHeight="1" x14ac:dyDescent="0.3">
      <c r="B11" s="70"/>
      <c r="C11" s="76"/>
      <c r="D11" s="72" t="s">
        <v>2595</v>
      </c>
      <c r="E11" s="80"/>
      <c r="F11" s="81"/>
      <c r="G11" s="75"/>
      <c r="H11" s="76"/>
      <c r="J11" s="77"/>
      <c r="K11" s="50"/>
      <c r="L11" s="78"/>
      <c r="M11" s="52"/>
    </row>
    <row r="12" spans="1:13" s="48" customFormat="1" ht="17.25" customHeight="1" x14ac:dyDescent="0.3">
      <c r="B12" s="70"/>
      <c r="C12" s="79"/>
      <c r="D12" s="72" t="s">
        <v>2596</v>
      </c>
      <c r="E12" s="73">
        <f>공종별집계표!J6+공종별집계표!J7</f>
        <v>0</v>
      </c>
      <c r="F12" s="81"/>
      <c r="G12" s="75"/>
      <c r="H12" s="76"/>
      <c r="J12" s="77"/>
      <c r="K12" s="50"/>
      <c r="L12" s="78"/>
      <c r="M12" s="52"/>
    </row>
    <row r="13" spans="1:13" s="48" customFormat="1" ht="17.25" customHeight="1" x14ac:dyDescent="0.3">
      <c r="B13" s="70"/>
      <c r="C13" s="79" t="s">
        <v>2597</v>
      </c>
      <c r="D13" s="72" t="s">
        <v>2598</v>
      </c>
      <c r="E13" s="80">
        <f>ROUNDDOWN(E10*G13,0)</f>
        <v>0</v>
      </c>
      <c r="F13" s="81" t="s">
        <v>2599</v>
      </c>
      <c r="G13" s="94">
        <v>3.56E-2</v>
      </c>
      <c r="H13" s="76"/>
      <c r="J13" s="77"/>
      <c r="K13" s="50"/>
      <c r="L13" s="78"/>
      <c r="M13" s="52"/>
    </row>
    <row r="14" spans="1:13" s="48" customFormat="1" ht="17.25" customHeight="1" x14ac:dyDescent="0.3">
      <c r="B14" s="70" t="s">
        <v>2600</v>
      </c>
      <c r="C14" s="79"/>
      <c r="D14" s="72" t="s">
        <v>2601</v>
      </c>
      <c r="E14" s="80">
        <f>ROUNDDOWN(E10*G14,0)</f>
        <v>0</v>
      </c>
      <c r="F14" s="81" t="s">
        <v>2599</v>
      </c>
      <c r="G14" s="94">
        <v>1.01E-2</v>
      </c>
      <c r="H14" s="76"/>
      <c r="J14" s="77"/>
      <c r="K14" s="50"/>
      <c r="L14" s="78"/>
      <c r="M14" s="52"/>
    </row>
    <row r="15" spans="1:13" s="48" customFormat="1" ht="17.25" customHeight="1" x14ac:dyDescent="0.3">
      <c r="B15" s="70"/>
      <c r="C15" s="79"/>
      <c r="D15" s="72" t="s">
        <v>2602</v>
      </c>
      <c r="E15" s="80">
        <f>ROUNDDOWN(E8*G15,0)</f>
        <v>0</v>
      </c>
      <c r="F15" s="81" t="s">
        <v>2593</v>
      </c>
      <c r="G15" s="95">
        <v>3.5450000000000002E-2</v>
      </c>
      <c r="H15" s="76"/>
      <c r="J15" s="77"/>
      <c r="K15" s="50"/>
      <c r="L15" s="78"/>
      <c r="M15" s="52"/>
    </row>
    <row r="16" spans="1:13" s="48" customFormat="1" ht="17.25" customHeight="1" x14ac:dyDescent="0.3">
      <c r="B16" s="70"/>
      <c r="C16" s="79"/>
      <c r="D16" s="72" t="s">
        <v>2603</v>
      </c>
      <c r="E16" s="80">
        <f>ROUNDDOWN(E8*G16,0)</f>
        <v>0</v>
      </c>
      <c r="F16" s="81" t="s">
        <v>2593</v>
      </c>
      <c r="G16" s="75">
        <v>4.4999999999999998E-2</v>
      </c>
      <c r="H16" s="76"/>
      <c r="J16" s="77"/>
      <c r="K16" s="50"/>
      <c r="L16" s="78"/>
      <c r="M16" s="52"/>
    </row>
    <row r="17" spans="2:14" s="48" customFormat="1" ht="17.25" customHeight="1" x14ac:dyDescent="0.3">
      <c r="B17" s="70"/>
      <c r="C17" s="79"/>
      <c r="D17" s="72" t="s">
        <v>2604</v>
      </c>
      <c r="E17" s="80">
        <f>ROUNDDOWN(E15*G17,0)</f>
        <v>0</v>
      </c>
      <c r="F17" s="81" t="s">
        <v>2605</v>
      </c>
      <c r="G17" s="94">
        <v>0.1295</v>
      </c>
      <c r="H17" s="76"/>
      <c r="J17" s="77"/>
      <c r="K17" s="50"/>
      <c r="L17" s="78"/>
      <c r="M17" s="52"/>
    </row>
    <row r="18" spans="2:14" s="48" customFormat="1" ht="17.25" customHeight="1" x14ac:dyDescent="0.3">
      <c r="B18" s="70"/>
      <c r="C18" s="79"/>
      <c r="D18" s="72" t="s">
        <v>2606</v>
      </c>
      <c r="E18" s="80">
        <f>ROUNDDOWN(E8*G18,0)</f>
        <v>0</v>
      </c>
      <c r="F18" s="81" t="s">
        <v>2593</v>
      </c>
      <c r="G18" s="75">
        <v>2.3E-2</v>
      </c>
      <c r="H18" s="76" t="s">
        <v>2607</v>
      </c>
      <c r="J18" s="77"/>
      <c r="K18" s="50"/>
      <c r="L18" s="78"/>
      <c r="M18" s="52"/>
    </row>
    <row r="19" spans="2:14" s="48" customFormat="1" ht="17.25" customHeight="1" x14ac:dyDescent="0.3">
      <c r="B19" s="70" t="s">
        <v>2608</v>
      </c>
      <c r="C19" s="79"/>
      <c r="D19" s="177" t="s">
        <v>2609</v>
      </c>
      <c r="E19" s="96">
        <f>ROUNDDOWN((E7+E8+(E36+E37)/1.1)*G19+H20,0)</f>
        <v>0</v>
      </c>
      <c r="F19" s="97" t="s">
        <v>2610</v>
      </c>
      <c r="G19" s="178">
        <v>3.1099999999999999E-2</v>
      </c>
      <c r="H19" s="79" t="s">
        <v>2611</v>
      </c>
      <c r="J19" s="77"/>
      <c r="K19" s="50"/>
      <c r="L19" s="78"/>
      <c r="M19" s="52"/>
    </row>
    <row r="20" spans="2:14" s="48" customFormat="1" ht="17.25" customHeight="1" x14ac:dyDescent="0.3">
      <c r="B20" s="70"/>
      <c r="C20" s="79"/>
      <c r="D20" s="177"/>
      <c r="E20" s="98">
        <f>ROUNDDOWN((E7+E8)*G19,0+H20)*1.2</f>
        <v>0</v>
      </c>
      <c r="F20" s="99" t="s">
        <v>2612</v>
      </c>
      <c r="G20" s="178"/>
      <c r="H20" s="100">
        <v>0</v>
      </c>
      <c r="J20" s="77"/>
      <c r="K20" s="50"/>
      <c r="L20" s="78"/>
      <c r="M20" s="52"/>
    </row>
    <row r="21" spans="2:14" s="48" customFormat="1" ht="17.25" customHeight="1" x14ac:dyDescent="0.3">
      <c r="B21" s="70"/>
      <c r="C21" s="79"/>
      <c r="D21" s="72" t="s">
        <v>2613</v>
      </c>
      <c r="E21" s="80">
        <f>ROUNDDOWN((E7+E10)*G21,0)</f>
        <v>0</v>
      </c>
      <c r="F21" s="81" t="s">
        <v>2614</v>
      </c>
      <c r="G21" s="86">
        <v>4.5999999999999999E-2</v>
      </c>
      <c r="H21" s="101"/>
      <c r="J21" s="77"/>
      <c r="K21" s="50"/>
      <c r="L21" s="78"/>
      <c r="M21" s="88"/>
    </row>
    <row r="22" spans="2:14" s="48" customFormat="1" ht="17.25" customHeight="1" x14ac:dyDescent="0.3">
      <c r="B22" s="70"/>
      <c r="C22" s="79"/>
      <c r="D22" s="72" t="s">
        <v>2615</v>
      </c>
      <c r="E22" s="80">
        <f>ROUNDDOWN((E7+E8+E12)*G22,0)</f>
        <v>0</v>
      </c>
      <c r="F22" s="81" t="s">
        <v>2616</v>
      </c>
      <c r="G22" s="75">
        <v>3.0000000000000001E-3</v>
      </c>
      <c r="H22" s="79"/>
      <c r="J22" s="77"/>
      <c r="K22" s="50"/>
      <c r="L22" s="78"/>
      <c r="M22" s="52"/>
    </row>
    <row r="23" spans="2:14" s="48" customFormat="1" ht="17.25" customHeight="1" x14ac:dyDescent="0.3">
      <c r="B23" s="70"/>
      <c r="C23" s="79" t="s">
        <v>2585</v>
      </c>
      <c r="D23" s="72" t="s">
        <v>2617</v>
      </c>
      <c r="E23" s="80"/>
      <c r="F23" s="81"/>
      <c r="G23" s="75"/>
      <c r="H23" s="76" t="s">
        <v>2618</v>
      </c>
      <c r="J23" s="77"/>
      <c r="K23" s="50"/>
      <c r="L23" s="78"/>
      <c r="M23" s="52"/>
    </row>
    <row r="24" spans="2:14" s="48" customFormat="1" ht="26.25" customHeight="1" x14ac:dyDescent="0.3">
      <c r="B24" s="70"/>
      <c r="C24" s="79"/>
      <c r="D24" s="72" t="s">
        <v>2619</v>
      </c>
      <c r="E24" s="80">
        <f>ROUNDDOWN((E7+E8+E12)*G24,0)</f>
        <v>0</v>
      </c>
      <c r="F24" s="81" t="s">
        <v>2616</v>
      </c>
      <c r="G24" s="102">
        <v>6.9999999999999999E-4</v>
      </c>
      <c r="H24" s="76"/>
      <c r="I24" s="103"/>
      <c r="J24" s="77"/>
      <c r="K24" s="50"/>
      <c r="L24" s="78"/>
      <c r="M24" s="52"/>
    </row>
    <row r="25" spans="2:14" s="105" customFormat="1" ht="12.75" customHeight="1" x14ac:dyDescent="0.3">
      <c r="B25" s="179" t="s">
        <v>2620</v>
      </c>
      <c r="C25" s="104"/>
      <c r="D25" s="72" t="s">
        <v>2621</v>
      </c>
      <c r="E25" s="180">
        <f>ROUNDDOWN((E7+E8+E12)*G25,0)</f>
        <v>0</v>
      </c>
      <c r="F25" s="181" t="s">
        <v>2622</v>
      </c>
      <c r="G25" s="182">
        <v>8.0999999999999996E-4</v>
      </c>
      <c r="H25" s="183"/>
      <c r="J25" s="77"/>
      <c r="K25" s="50"/>
      <c r="L25" s="78"/>
      <c r="M25" s="106"/>
    </row>
    <row r="26" spans="2:14" s="105" customFormat="1" ht="12.75" customHeight="1" x14ac:dyDescent="0.3">
      <c r="B26" s="179"/>
      <c r="C26" s="104"/>
      <c r="D26" s="72" t="s">
        <v>2623</v>
      </c>
      <c r="E26" s="180"/>
      <c r="F26" s="181"/>
      <c r="G26" s="182"/>
      <c r="H26" s="183"/>
      <c r="J26" s="77"/>
      <c r="K26" s="50"/>
      <c r="L26" s="78"/>
      <c r="M26" s="106"/>
    </row>
    <row r="27" spans="2:14" s="48" customFormat="1" ht="17.25" customHeight="1" x14ac:dyDescent="0.3">
      <c r="B27" s="107"/>
      <c r="C27" s="89"/>
      <c r="D27" s="72" t="s">
        <v>2594</v>
      </c>
      <c r="E27" s="90">
        <f>SUM(E11:E26)-E20</f>
        <v>0</v>
      </c>
      <c r="F27" s="91"/>
      <c r="G27" s="92"/>
      <c r="H27" s="93"/>
      <c r="J27" s="77"/>
      <c r="K27" s="50"/>
      <c r="L27" s="78"/>
      <c r="M27" s="52"/>
      <c r="N27" s="108"/>
    </row>
    <row r="28" spans="2:14" s="48" customFormat="1" ht="18.75" customHeight="1" x14ac:dyDescent="0.3">
      <c r="B28" s="109" t="s">
        <v>2624</v>
      </c>
      <c r="C28" s="110"/>
      <c r="D28" s="111"/>
      <c r="E28" s="112">
        <f>SUM(E27,E10,E7)</f>
        <v>0</v>
      </c>
      <c r="F28" s="113"/>
      <c r="G28" s="114"/>
      <c r="H28" s="115"/>
      <c r="J28" s="77"/>
      <c r="K28" s="50"/>
      <c r="L28" s="78"/>
      <c r="M28" s="52"/>
    </row>
    <row r="29" spans="2:14" s="48" customFormat="1" ht="18.75" customHeight="1" x14ac:dyDescent="0.3">
      <c r="B29" s="109" t="s">
        <v>2625</v>
      </c>
      <c r="C29" s="110"/>
      <c r="D29" s="111"/>
      <c r="E29" s="112">
        <f>ROUNDDOWN((E28)*G29,0)</f>
        <v>0</v>
      </c>
      <c r="F29" s="113" t="s">
        <v>2626</v>
      </c>
      <c r="G29" s="116">
        <v>0.08</v>
      </c>
      <c r="H29" s="117"/>
      <c r="J29" s="77"/>
      <c r="K29" s="50"/>
      <c r="L29" s="78"/>
      <c r="M29" s="88"/>
    </row>
    <row r="30" spans="2:14" s="48" customFormat="1" ht="18.75" customHeight="1" x14ac:dyDescent="0.3">
      <c r="B30" s="109" t="s">
        <v>2627</v>
      </c>
      <c r="C30" s="110"/>
      <c r="D30" s="111"/>
      <c r="E30" s="112">
        <f>ROUNDDOWN((E10+E27+E29)*G30,0)-0</f>
        <v>0</v>
      </c>
      <c r="F30" s="113" t="s">
        <v>2628</v>
      </c>
      <c r="G30" s="116">
        <v>0.15</v>
      </c>
      <c r="H30" s="117"/>
      <c r="J30" s="77"/>
      <c r="K30" s="50"/>
      <c r="L30" s="78"/>
      <c r="M30" s="88"/>
    </row>
    <row r="31" spans="2:14" s="48" customFormat="1" ht="18.75" customHeight="1" x14ac:dyDescent="0.3">
      <c r="B31" s="109" t="s">
        <v>2629</v>
      </c>
      <c r="C31" s="110"/>
      <c r="D31" s="111"/>
      <c r="E31" s="118">
        <f>공종별집계표!L9</f>
        <v>0</v>
      </c>
      <c r="F31" s="113"/>
      <c r="G31" s="116"/>
      <c r="H31" s="117"/>
      <c r="J31" s="77"/>
      <c r="K31" s="50"/>
      <c r="L31" s="78"/>
      <c r="M31" s="88"/>
    </row>
    <row r="32" spans="2:14" s="48" customFormat="1" ht="18.75" customHeight="1" x14ac:dyDescent="0.3">
      <c r="B32" s="171" t="s">
        <v>2630</v>
      </c>
      <c r="C32" s="172"/>
      <c r="D32" s="173"/>
      <c r="E32" s="83"/>
      <c r="F32" s="113"/>
      <c r="G32" s="116"/>
      <c r="H32" s="117"/>
      <c r="J32" s="77"/>
      <c r="K32" s="50"/>
      <c r="L32" s="78"/>
      <c r="M32" s="88"/>
    </row>
    <row r="33" spans="2:14" s="48" customFormat="1" ht="18.75" customHeight="1" x14ac:dyDescent="0.3">
      <c r="B33" s="109" t="s">
        <v>2631</v>
      </c>
      <c r="C33" s="110"/>
      <c r="D33" s="111"/>
      <c r="E33" s="112">
        <f>ROUNDDOWN((E28+E29+E30+E31+E32),-4)</f>
        <v>0</v>
      </c>
      <c r="F33" s="119"/>
      <c r="G33" s="114"/>
      <c r="H33" s="117" t="s">
        <v>2632</v>
      </c>
      <c r="J33" s="77"/>
      <c r="K33" s="50"/>
      <c r="L33" s="78"/>
      <c r="M33" s="52"/>
    </row>
    <row r="34" spans="2:14" s="48" customFormat="1" ht="18.75" customHeight="1" x14ac:dyDescent="0.3">
      <c r="B34" s="109" t="s">
        <v>2633</v>
      </c>
      <c r="C34" s="110"/>
      <c r="D34" s="111"/>
      <c r="E34" s="112">
        <f>ROUNDDOWN(E33*G34,0)*1</f>
        <v>0</v>
      </c>
      <c r="F34" s="113" t="s">
        <v>2634</v>
      </c>
      <c r="G34" s="120">
        <v>0.1</v>
      </c>
      <c r="H34" s="117"/>
      <c r="J34" s="77"/>
      <c r="K34" s="50"/>
      <c r="L34" s="78"/>
      <c r="M34" s="52"/>
    </row>
    <row r="35" spans="2:14" s="48" customFormat="1" ht="18.75" customHeight="1" x14ac:dyDescent="0.3">
      <c r="B35" s="121" t="s">
        <v>2635</v>
      </c>
      <c r="C35" s="122"/>
      <c r="D35" s="123"/>
      <c r="E35" s="124">
        <f>E33+E34</f>
        <v>0</v>
      </c>
      <c r="F35" s="125"/>
      <c r="G35" s="126"/>
      <c r="H35" s="127"/>
      <c r="J35" s="77"/>
      <c r="K35" s="50">
        <f>E35/K3</f>
        <v>0</v>
      </c>
      <c r="L35" s="78"/>
      <c r="M35" s="52"/>
      <c r="N35" s="128"/>
    </row>
    <row r="36" spans="2:14" s="48" customFormat="1" ht="18.75" customHeight="1" x14ac:dyDescent="0.3">
      <c r="B36" s="171" t="s">
        <v>2636</v>
      </c>
      <c r="C36" s="172"/>
      <c r="D36" s="173"/>
      <c r="E36" s="83"/>
      <c r="F36" s="74"/>
      <c r="G36" s="84"/>
      <c r="H36" s="117"/>
      <c r="J36" s="77"/>
      <c r="K36" s="50"/>
      <c r="L36" s="78"/>
      <c r="M36" s="52"/>
    </row>
    <row r="37" spans="2:14" s="48" customFormat="1" ht="18.75" customHeight="1" x14ac:dyDescent="0.3">
      <c r="B37" s="171" t="s">
        <v>2637</v>
      </c>
      <c r="C37" s="172"/>
      <c r="D37" s="173"/>
      <c r="E37" s="83"/>
      <c r="F37" s="74"/>
      <c r="G37" s="84"/>
      <c r="H37" s="117"/>
      <c r="J37" s="77"/>
      <c r="K37" s="50"/>
      <c r="L37" s="78"/>
      <c r="M37" s="52"/>
    </row>
    <row r="38" spans="2:14" s="48" customFormat="1" ht="18.75" customHeight="1" thickBot="1" x14ac:dyDescent="0.35">
      <c r="B38" s="129" t="s">
        <v>2638</v>
      </c>
      <c r="C38" s="130"/>
      <c r="D38" s="131"/>
      <c r="E38" s="132">
        <f>E35+E36+E37</f>
        <v>0</v>
      </c>
      <c r="F38" s="133"/>
      <c r="G38" s="134"/>
      <c r="H38" s="135"/>
      <c r="J38" s="77"/>
      <c r="K38" s="50"/>
      <c r="L38" s="78"/>
      <c r="M38" s="52"/>
    </row>
    <row r="39" spans="2:14" ht="17.25" customHeight="1" x14ac:dyDescent="0.3">
      <c r="J39" s="77"/>
      <c r="K39" s="50"/>
    </row>
    <row r="40" spans="2:14" ht="14.25" x14ac:dyDescent="0.3">
      <c r="D40" s="142"/>
      <c r="E40" s="143"/>
      <c r="J40" s="77"/>
      <c r="K40" s="50"/>
    </row>
    <row r="41" spans="2:14" ht="14.25" x14ac:dyDescent="0.3">
      <c r="D41" s="142"/>
      <c r="E41" s="144"/>
      <c r="G41" s="142" t="s">
        <v>2639</v>
      </c>
      <c r="H41" s="145">
        <f>E4+E8+E12</f>
        <v>0</v>
      </c>
      <c r="J41" s="77"/>
      <c r="K41" s="50">
        <f>H41/K3</f>
        <v>0</v>
      </c>
      <c r="L41" s="146"/>
    </row>
    <row r="42" spans="2:14" ht="14.25" x14ac:dyDescent="0.3">
      <c r="D42" s="142"/>
      <c r="E42" s="147"/>
      <c r="G42" s="142" t="s">
        <v>2640</v>
      </c>
      <c r="H42" s="145">
        <f>E36+E37</f>
        <v>0</v>
      </c>
      <c r="J42" s="77"/>
      <c r="K42" s="50"/>
      <c r="L42" s="146"/>
    </row>
    <row r="43" spans="2:14" ht="13.5" customHeight="1" x14ac:dyDescent="0.3">
      <c r="D43" s="142"/>
      <c r="E43" s="148"/>
      <c r="F43" s="149"/>
      <c r="G43" s="142" t="s">
        <v>2641</v>
      </c>
      <c r="H43" s="150" t="e">
        <f>E38/(H41+H42)</f>
        <v>#DIV/0!</v>
      </c>
      <c r="J43" s="77"/>
      <c r="K43" s="50"/>
      <c r="L43" s="151"/>
    </row>
    <row r="44" spans="2:14" ht="14.25" x14ac:dyDescent="0.3">
      <c r="D44" s="142"/>
      <c r="E44" s="152"/>
      <c r="F44" s="149"/>
      <c r="G44" s="153"/>
      <c r="H44" s="154"/>
      <c r="J44" s="77"/>
    </row>
    <row r="45" spans="2:14" ht="14.25" x14ac:dyDescent="0.3">
      <c r="D45" s="142"/>
      <c r="E45" s="156"/>
      <c r="F45" s="149"/>
      <c r="H45" s="157"/>
      <c r="J45" s="77"/>
    </row>
    <row r="46" spans="2:14" x14ac:dyDescent="0.3">
      <c r="D46" s="142"/>
      <c r="F46" s="149"/>
      <c r="G46" s="153"/>
      <c r="H46" s="145"/>
    </row>
    <row r="47" spans="2:14" x14ac:dyDescent="0.3">
      <c r="D47" s="142"/>
      <c r="E47" s="158"/>
      <c r="H47" s="145"/>
    </row>
    <row r="48" spans="2:14" x14ac:dyDescent="0.3">
      <c r="D48" s="142"/>
      <c r="E48" s="159"/>
      <c r="H48" s="145"/>
    </row>
    <row r="49" spans="4:8" x14ac:dyDescent="0.3">
      <c r="D49" s="142"/>
      <c r="E49" s="159"/>
      <c r="H49" s="160"/>
    </row>
    <row r="50" spans="4:8" x14ac:dyDescent="0.3">
      <c r="E50" s="161"/>
      <c r="H50" s="162"/>
    </row>
    <row r="51" spans="4:8" x14ac:dyDescent="0.3">
      <c r="D51" s="142"/>
      <c r="E51" s="163"/>
      <c r="H51" s="164"/>
    </row>
  </sheetData>
  <autoFilter ref="B1:H38" xr:uid="{00000000-0009-0000-0000-00000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2">
    <mergeCell ref="B32:D32"/>
    <mergeCell ref="B36:D36"/>
    <mergeCell ref="B37:D37"/>
    <mergeCell ref="B1:H1"/>
    <mergeCell ref="F3:G3"/>
    <mergeCell ref="D19:D20"/>
    <mergeCell ref="G19:G20"/>
    <mergeCell ref="B25:B26"/>
    <mergeCell ref="E25:E26"/>
    <mergeCell ref="F25:F26"/>
    <mergeCell ref="G25:G26"/>
    <mergeCell ref="H25:H26"/>
  </mergeCells>
  <phoneticPr fontId="1" type="noConversion"/>
  <pageMargins left="0.51" right="0.15748031496062992" top="0.39370078740157483" bottom="0.31496062992125984" header="0.23622047244094491" footer="0.19685039370078741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83CA-01BD-4D46-A9CF-668DB9661643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203A-42D6-4249-9E20-6B2B468E849C}">
  <dimension ref="A1:T50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:L10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185" t="s">
        <v>2</v>
      </c>
      <c r="B3" s="185" t="s">
        <v>3</v>
      </c>
      <c r="C3" s="185" t="s">
        <v>4</v>
      </c>
      <c r="D3" s="185" t="s">
        <v>5</v>
      </c>
      <c r="E3" s="185" t="s">
        <v>6</v>
      </c>
      <c r="F3" s="185"/>
      <c r="G3" s="185" t="s">
        <v>9</v>
      </c>
      <c r="H3" s="185"/>
      <c r="I3" s="185" t="s">
        <v>10</v>
      </c>
      <c r="J3" s="185"/>
      <c r="K3" s="185" t="s">
        <v>11</v>
      </c>
      <c r="L3" s="185"/>
      <c r="M3" s="185" t="s">
        <v>12</v>
      </c>
      <c r="N3" s="184" t="s">
        <v>13</v>
      </c>
      <c r="O3" s="184" t="s">
        <v>14</v>
      </c>
      <c r="P3" s="184" t="s">
        <v>15</v>
      </c>
      <c r="Q3" s="184" t="s">
        <v>16</v>
      </c>
      <c r="R3" s="184" t="s">
        <v>17</v>
      </c>
      <c r="S3" s="184" t="s">
        <v>18</v>
      </c>
      <c r="T3" s="184" t="s">
        <v>19</v>
      </c>
    </row>
    <row r="4" spans="1:20" ht="30" customHeight="1" x14ac:dyDescent="0.3">
      <c r="A4" s="186"/>
      <c r="B4" s="186"/>
      <c r="C4" s="186"/>
      <c r="D4" s="186"/>
      <c r="E4" s="40" t="s">
        <v>7</v>
      </c>
      <c r="F4" s="40" t="s">
        <v>8</v>
      </c>
      <c r="G4" s="40" t="s">
        <v>7</v>
      </c>
      <c r="H4" s="40" t="s">
        <v>8</v>
      </c>
      <c r="I4" s="40" t="s">
        <v>7</v>
      </c>
      <c r="J4" s="40" t="s">
        <v>8</v>
      </c>
      <c r="K4" s="40" t="s">
        <v>7</v>
      </c>
      <c r="L4" s="40" t="s">
        <v>8</v>
      </c>
      <c r="M4" s="186"/>
      <c r="N4" s="184"/>
      <c r="O4" s="184"/>
      <c r="P4" s="184"/>
      <c r="Q4" s="184"/>
      <c r="R4" s="184"/>
      <c r="S4" s="184"/>
      <c r="T4" s="184"/>
    </row>
    <row r="5" spans="1:20" ht="30" customHeight="1" x14ac:dyDescent="0.3">
      <c r="A5" s="44" t="s">
        <v>51</v>
      </c>
      <c r="B5" s="44" t="s">
        <v>52</v>
      </c>
      <c r="C5" s="44" t="s">
        <v>52</v>
      </c>
      <c r="D5" s="45">
        <v>1</v>
      </c>
      <c r="E5" s="46"/>
      <c r="F5" s="46"/>
      <c r="G5" s="46"/>
      <c r="H5" s="46"/>
      <c r="I5" s="46"/>
      <c r="J5" s="46"/>
      <c r="K5" s="46"/>
      <c r="L5" s="46"/>
      <c r="M5" s="44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41" t="s">
        <v>54</v>
      </c>
      <c r="B6" s="41"/>
      <c r="C6" s="41"/>
      <c r="D6" s="42">
        <v>1</v>
      </c>
      <c r="E6" s="43"/>
      <c r="F6" s="43"/>
      <c r="G6" s="43"/>
      <c r="H6" s="43"/>
      <c r="I6" s="43"/>
      <c r="J6" s="43"/>
      <c r="K6" s="43"/>
      <c r="L6" s="43"/>
      <c r="M6" s="41"/>
      <c r="T6" s="8"/>
    </row>
    <row r="7" spans="1:20" ht="30" customHeight="1" x14ac:dyDescent="0.3">
      <c r="A7" s="41" t="s">
        <v>2643</v>
      </c>
      <c r="B7" s="41"/>
      <c r="C7" s="41"/>
      <c r="D7" s="42">
        <v>1</v>
      </c>
      <c r="E7" s="43"/>
      <c r="F7" s="43"/>
      <c r="G7" s="43"/>
      <c r="H7" s="43"/>
      <c r="I7" s="43"/>
      <c r="J7" s="43"/>
      <c r="K7" s="43"/>
      <c r="L7" s="43"/>
      <c r="M7" s="41"/>
      <c r="T7" s="8"/>
    </row>
    <row r="8" spans="1:20" ht="30" customHeight="1" x14ac:dyDescent="0.3">
      <c r="A8" s="168" t="s">
        <v>2647</v>
      </c>
      <c r="B8" s="169"/>
      <c r="C8" s="169"/>
      <c r="D8" s="169"/>
      <c r="E8" s="169"/>
      <c r="F8" s="170"/>
      <c r="G8" s="169"/>
      <c r="H8" s="170"/>
      <c r="I8" s="169"/>
      <c r="J8" s="170"/>
      <c r="K8" s="169"/>
      <c r="L8" s="170"/>
      <c r="M8" s="169"/>
      <c r="T8" s="8"/>
    </row>
    <row r="9" spans="1:20" ht="30" customHeight="1" x14ac:dyDescent="0.3">
      <c r="A9" s="41" t="s">
        <v>2644</v>
      </c>
      <c r="B9" s="41"/>
      <c r="C9" s="41"/>
      <c r="D9" s="42">
        <v>1</v>
      </c>
      <c r="E9" s="43"/>
      <c r="F9" s="43"/>
      <c r="G9" s="43"/>
      <c r="H9" s="43"/>
      <c r="I9" s="43"/>
      <c r="J9" s="43"/>
      <c r="K9" s="43"/>
      <c r="L9" s="43"/>
      <c r="M9" s="41"/>
      <c r="T9" s="8"/>
    </row>
    <row r="10" spans="1:20" ht="30" customHeigh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T10" s="8"/>
    </row>
    <row r="11" spans="1:20" ht="30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T11" s="8"/>
    </row>
    <row r="12" spans="1:20" ht="30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T12" s="8"/>
    </row>
    <row r="13" spans="1:20" ht="30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T13" s="8"/>
    </row>
    <row r="14" spans="1:20" ht="30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T14" s="8"/>
    </row>
    <row r="15" spans="1:20" ht="30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T15" s="8"/>
    </row>
    <row r="16" spans="1:20" ht="30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T16" s="8"/>
    </row>
    <row r="17" spans="1:20" ht="30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T17" s="8"/>
    </row>
    <row r="18" spans="1:20" ht="30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T18" s="8"/>
    </row>
    <row r="19" spans="1:20" ht="30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T19" s="8"/>
    </row>
    <row r="20" spans="1:20" ht="30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T20" s="8"/>
    </row>
    <row r="21" spans="1:20" ht="30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T21" s="8"/>
    </row>
    <row r="22" spans="1:20" ht="30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T22" s="8"/>
    </row>
    <row r="23" spans="1:20" ht="30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T23" s="8"/>
    </row>
    <row r="24" spans="1:20" ht="30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T24" s="8"/>
    </row>
    <row r="25" spans="1:20" ht="30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T25" s="8"/>
    </row>
    <row r="26" spans="1:20" ht="30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T26" s="8"/>
    </row>
    <row r="27" spans="1:20" ht="30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T27" s="8"/>
    </row>
    <row r="28" spans="1:20" ht="30" customHeight="1" x14ac:dyDescent="0.3">
      <c r="A28" s="41" t="s">
        <v>54</v>
      </c>
      <c r="B28" s="41" t="s">
        <v>52</v>
      </c>
      <c r="C28" s="41" t="s">
        <v>52</v>
      </c>
      <c r="D28" s="42">
        <v>1</v>
      </c>
      <c r="E28" s="43" t="e">
        <f>F29+F30+F31+F32+F33+F34+F35+F36+F37+F38+F39+F40</f>
        <v>#NUM!</v>
      </c>
      <c r="F28" s="43" t="e">
        <f t="shared" ref="F28:F44" si="0">E28*D28</f>
        <v>#NUM!</v>
      </c>
      <c r="G28" s="43">
        <f>H29+H30+H31+H32+H33+H34+H35+H36+H37+H38+H39+H40</f>
        <v>0</v>
      </c>
      <c r="H28" s="43">
        <f t="shared" ref="H28:H44" si="1">G28*D28</f>
        <v>0</v>
      </c>
      <c r="I28" s="43" t="e">
        <f>J29+J30+J31+J32+J33+J34+J35+J36+J37+J38+J39+J40</f>
        <v>#NUM!</v>
      </c>
      <c r="J28" s="43" t="e">
        <f t="shared" ref="J28:J44" si="2">I28*D28</f>
        <v>#NUM!</v>
      </c>
      <c r="K28" s="43" t="e">
        <f t="shared" ref="K28:K44" si="3">E28+G28+I28</f>
        <v>#NUM!</v>
      </c>
      <c r="L28" s="43" t="e">
        <f t="shared" ref="L28:L44" si="4">F28+H28+J28</f>
        <v>#NUM!</v>
      </c>
      <c r="M28" s="41" t="s">
        <v>52</v>
      </c>
      <c r="N28" s="1" t="s">
        <v>55</v>
      </c>
      <c r="O28" s="1" t="s">
        <v>52</v>
      </c>
      <c r="P28" s="1" t="s">
        <v>53</v>
      </c>
      <c r="Q28" s="1" t="s">
        <v>52</v>
      </c>
      <c r="R28">
        <v>2</v>
      </c>
      <c r="S28" s="1" t="s">
        <v>52</v>
      </c>
      <c r="T28" s="8"/>
    </row>
    <row r="29" spans="1:20" ht="30" customHeight="1" x14ac:dyDescent="0.3">
      <c r="A29" s="9" t="s">
        <v>56</v>
      </c>
      <c r="B29" s="9" t="s">
        <v>52</v>
      </c>
      <c r="C29" s="9" t="s">
        <v>52</v>
      </c>
      <c r="D29" s="10">
        <v>1</v>
      </c>
      <c r="E29" s="11" t="e">
        <f>공종별내역서!F27</f>
        <v>#NUM!</v>
      </c>
      <c r="F29" s="11" t="e">
        <f t="shared" si="0"/>
        <v>#NUM!</v>
      </c>
      <c r="G29" s="11">
        <f>공종별내역서!H27</f>
        <v>0</v>
      </c>
      <c r="H29" s="11">
        <f t="shared" si="1"/>
        <v>0</v>
      </c>
      <c r="I29" s="11" t="e">
        <f>공종별내역서!J27</f>
        <v>#NUM!</v>
      </c>
      <c r="J29" s="11" t="e">
        <f t="shared" si="2"/>
        <v>#NUM!</v>
      </c>
      <c r="K29" s="11" t="e">
        <f t="shared" si="3"/>
        <v>#NUM!</v>
      </c>
      <c r="L29" s="11" t="e">
        <f t="shared" si="4"/>
        <v>#NUM!</v>
      </c>
      <c r="M29" s="9" t="s">
        <v>52</v>
      </c>
      <c r="N29" s="1" t="s">
        <v>57</v>
      </c>
      <c r="O29" s="1" t="s">
        <v>52</v>
      </c>
      <c r="P29" s="1" t="s">
        <v>55</v>
      </c>
      <c r="Q29" s="1" t="s">
        <v>52</v>
      </c>
      <c r="R29">
        <v>3</v>
      </c>
      <c r="S29" s="1" t="s">
        <v>52</v>
      </c>
      <c r="T29" s="8"/>
    </row>
    <row r="30" spans="1:20" ht="30" customHeight="1" x14ac:dyDescent="0.3">
      <c r="A30" s="9" t="s">
        <v>89</v>
      </c>
      <c r="B30" s="9" t="s">
        <v>52</v>
      </c>
      <c r="C30" s="9" t="s">
        <v>52</v>
      </c>
      <c r="D30" s="10">
        <v>1</v>
      </c>
      <c r="E30" s="11" t="e">
        <f>공종별내역서!F51</f>
        <v>#NUM!</v>
      </c>
      <c r="F30" s="11" t="e">
        <f t="shared" si="0"/>
        <v>#NUM!</v>
      </c>
      <c r="G30" s="11">
        <f>공종별내역서!H51</f>
        <v>0</v>
      </c>
      <c r="H30" s="11">
        <f t="shared" si="1"/>
        <v>0</v>
      </c>
      <c r="I30" s="11">
        <f>공종별내역서!J51</f>
        <v>0</v>
      </c>
      <c r="J30" s="11">
        <f t="shared" si="2"/>
        <v>0</v>
      </c>
      <c r="K30" s="11" t="e">
        <f t="shared" si="3"/>
        <v>#NUM!</v>
      </c>
      <c r="L30" s="11" t="e">
        <f t="shared" si="4"/>
        <v>#NUM!</v>
      </c>
      <c r="M30" s="9" t="s">
        <v>52</v>
      </c>
      <c r="N30" s="1" t="s">
        <v>90</v>
      </c>
      <c r="O30" s="1" t="s">
        <v>52</v>
      </c>
      <c r="P30" s="1" t="s">
        <v>55</v>
      </c>
      <c r="Q30" s="1" t="s">
        <v>52</v>
      </c>
      <c r="R30">
        <v>3</v>
      </c>
      <c r="S30" s="1" t="s">
        <v>52</v>
      </c>
      <c r="T30" s="8"/>
    </row>
    <row r="31" spans="1:20" ht="30" customHeight="1" x14ac:dyDescent="0.3">
      <c r="A31" s="9" t="s">
        <v>113</v>
      </c>
      <c r="B31" s="9" t="s">
        <v>52</v>
      </c>
      <c r="C31" s="9" t="s">
        <v>52</v>
      </c>
      <c r="D31" s="10">
        <v>1</v>
      </c>
      <c r="E31" s="11" t="e">
        <f>공종별내역서!F75</f>
        <v>#NUM!</v>
      </c>
      <c r="F31" s="11" t="e">
        <f t="shared" si="0"/>
        <v>#NUM!</v>
      </c>
      <c r="G31" s="11">
        <f>공종별내역서!H75</f>
        <v>0</v>
      </c>
      <c r="H31" s="11">
        <f t="shared" si="1"/>
        <v>0</v>
      </c>
      <c r="I31" s="11">
        <f>공종별내역서!J75</f>
        <v>0</v>
      </c>
      <c r="J31" s="11">
        <f t="shared" si="2"/>
        <v>0</v>
      </c>
      <c r="K31" s="11" t="e">
        <f t="shared" si="3"/>
        <v>#NUM!</v>
      </c>
      <c r="L31" s="11" t="e">
        <f t="shared" si="4"/>
        <v>#NUM!</v>
      </c>
      <c r="M31" s="9" t="s">
        <v>52</v>
      </c>
      <c r="N31" s="1" t="s">
        <v>114</v>
      </c>
      <c r="O31" s="1" t="s">
        <v>52</v>
      </c>
      <c r="P31" s="1" t="s">
        <v>55</v>
      </c>
      <c r="Q31" s="1" t="s">
        <v>52</v>
      </c>
      <c r="R31">
        <v>3</v>
      </c>
      <c r="S31" s="1" t="s">
        <v>52</v>
      </c>
      <c r="T31" s="8"/>
    </row>
    <row r="32" spans="1:20" ht="30" customHeight="1" x14ac:dyDescent="0.3">
      <c r="A32" s="9" t="s">
        <v>152</v>
      </c>
      <c r="B32" s="9" t="s">
        <v>52</v>
      </c>
      <c r="C32" s="9" t="s">
        <v>52</v>
      </c>
      <c r="D32" s="10">
        <v>1</v>
      </c>
      <c r="E32" s="11" t="e">
        <f>공종별내역서!F99</f>
        <v>#NUM!</v>
      </c>
      <c r="F32" s="11" t="e">
        <f t="shared" si="0"/>
        <v>#NUM!</v>
      </c>
      <c r="G32" s="11">
        <f>공종별내역서!H99</f>
        <v>0</v>
      </c>
      <c r="H32" s="11">
        <f t="shared" si="1"/>
        <v>0</v>
      </c>
      <c r="I32" s="11">
        <f>공종별내역서!J99</f>
        <v>0</v>
      </c>
      <c r="J32" s="11">
        <f t="shared" si="2"/>
        <v>0</v>
      </c>
      <c r="K32" s="11" t="e">
        <f t="shared" si="3"/>
        <v>#NUM!</v>
      </c>
      <c r="L32" s="11" t="e">
        <f t="shared" si="4"/>
        <v>#NUM!</v>
      </c>
      <c r="M32" s="9" t="s">
        <v>52</v>
      </c>
      <c r="N32" s="1" t="s">
        <v>153</v>
      </c>
      <c r="O32" s="1" t="s">
        <v>52</v>
      </c>
      <c r="P32" s="1" t="s">
        <v>55</v>
      </c>
      <c r="Q32" s="1" t="s">
        <v>52</v>
      </c>
      <c r="R32">
        <v>3</v>
      </c>
      <c r="S32" s="1" t="s">
        <v>52</v>
      </c>
      <c r="T32" s="8"/>
    </row>
    <row r="33" spans="1:20" ht="30" customHeight="1" x14ac:dyDescent="0.3">
      <c r="A33" s="9" t="s">
        <v>174</v>
      </c>
      <c r="B33" s="9" t="s">
        <v>52</v>
      </c>
      <c r="C33" s="9" t="s">
        <v>52</v>
      </c>
      <c r="D33" s="10">
        <v>1</v>
      </c>
      <c r="E33" s="11" t="e">
        <f>공종별내역서!F123</f>
        <v>#NUM!</v>
      </c>
      <c r="F33" s="11" t="e">
        <f t="shared" si="0"/>
        <v>#NUM!</v>
      </c>
      <c r="G33" s="11">
        <f>공종별내역서!H123</f>
        <v>0</v>
      </c>
      <c r="H33" s="11">
        <f t="shared" si="1"/>
        <v>0</v>
      </c>
      <c r="I33" s="11">
        <f>공종별내역서!J123</f>
        <v>0</v>
      </c>
      <c r="J33" s="11">
        <f t="shared" si="2"/>
        <v>0</v>
      </c>
      <c r="K33" s="11" t="e">
        <f t="shared" si="3"/>
        <v>#NUM!</v>
      </c>
      <c r="L33" s="11" t="e">
        <f t="shared" si="4"/>
        <v>#NUM!</v>
      </c>
      <c r="M33" s="9" t="s">
        <v>52</v>
      </c>
      <c r="N33" s="1" t="s">
        <v>175</v>
      </c>
      <c r="O33" s="1" t="s">
        <v>52</v>
      </c>
      <c r="P33" s="1" t="s">
        <v>55</v>
      </c>
      <c r="Q33" s="1" t="s">
        <v>52</v>
      </c>
      <c r="R33">
        <v>3</v>
      </c>
      <c r="S33" s="1" t="s">
        <v>52</v>
      </c>
      <c r="T33" s="8"/>
    </row>
    <row r="34" spans="1:20" ht="30" customHeight="1" x14ac:dyDescent="0.3">
      <c r="A34" s="9" t="s">
        <v>196</v>
      </c>
      <c r="B34" s="9" t="s">
        <v>52</v>
      </c>
      <c r="C34" s="9" t="s">
        <v>52</v>
      </c>
      <c r="D34" s="10">
        <v>1</v>
      </c>
      <c r="E34" s="11" t="e">
        <f>공종별내역서!F147</f>
        <v>#NUM!</v>
      </c>
      <c r="F34" s="11" t="e">
        <f t="shared" si="0"/>
        <v>#NUM!</v>
      </c>
      <c r="G34" s="11">
        <f>공종별내역서!H147</f>
        <v>0</v>
      </c>
      <c r="H34" s="11">
        <f t="shared" si="1"/>
        <v>0</v>
      </c>
      <c r="I34" s="11" t="e">
        <f>공종별내역서!J147</f>
        <v>#NUM!</v>
      </c>
      <c r="J34" s="11" t="e">
        <f t="shared" si="2"/>
        <v>#NUM!</v>
      </c>
      <c r="K34" s="11" t="e">
        <f t="shared" si="3"/>
        <v>#NUM!</v>
      </c>
      <c r="L34" s="11" t="e">
        <f t="shared" si="4"/>
        <v>#NUM!</v>
      </c>
      <c r="M34" s="9" t="s">
        <v>52</v>
      </c>
      <c r="N34" s="1" t="s">
        <v>197</v>
      </c>
      <c r="O34" s="1" t="s">
        <v>52</v>
      </c>
      <c r="P34" s="1" t="s">
        <v>55</v>
      </c>
      <c r="Q34" s="1" t="s">
        <v>52</v>
      </c>
      <c r="R34">
        <v>3</v>
      </c>
      <c r="S34" s="1" t="s">
        <v>52</v>
      </c>
      <c r="T34" s="8"/>
    </row>
    <row r="35" spans="1:20" ht="30" customHeight="1" x14ac:dyDescent="0.3">
      <c r="A35" s="9" t="s">
        <v>238</v>
      </c>
      <c r="B35" s="9" t="s">
        <v>52</v>
      </c>
      <c r="C35" s="9" t="s">
        <v>52</v>
      </c>
      <c r="D35" s="10">
        <v>1</v>
      </c>
      <c r="E35" s="11">
        <f>공종별내역서!F171</f>
        <v>0</v>
      </c>
      <c r="F35" s="11">
        <f t="shared" si="0"/>
        <v>0</v>
      </c>
      <c r="G35" s="11">
        <f>공종별내역서!H171</f>
        <v>0</v>
      </c>
      <c r="H35" s="11">
        <f t="shared" si="1"/>
        <v>0</v>
      </c>
      <c r="I35" s="11">
        <f>공종별내역서!J171</f>
        <v>0</v>
      </c>
      <c r="J35" s="11">
        <f t="shared" si="2"/>
        <v>0</v>
      </c>
      <c r="K35" s="11">
        <f t="shared" si="3"/>
        <v>0</v>
      </c>
      <c r="L35" s="11">
        <f t="shared" si="4"/>
        <v>0</v>
      </c>
      <c r="M35" s="9" t="s">
        <v>52</v>
      </c>
      <c r="N35" s="1" t="s">
        <v>239</v>
      </c>
      <c r="O35" s="1" t="s">
        <v>52</v>
      </c>
      <c r="P35" s="1" t="s">
        <v>55</v>
      </c>
      <c r="Q35" s="1" t="s">
        <v>52</v>
      </c>
      <c r="R35">
        <v>3</v>
      </c>
      <c r="S35" s="1" t="s">
        <v>52</v>
      </c>
      <c r="T35" s="8"/>
    </row>
    <row r="36" spans="1:20" ht="30" customHeight="1" x14ac:dyDescent="0.3">
      <c r="A36" s="9" t="s">
        <v>274</v>
      </c>
      <c r="B36" s="9" t="s">
        <v>52</v>
      </c>
      <c r="C36" s="9" t="s">
        <v>52</v>
      </c>
      <c r="D36" s="10">
        <v>1</v>
      </c>
      <c r="E36" s="11" t="e">
        <f>공종별내역서!F195</f>
        <v>#NUM!</v>
      </c>
      <c r="F36" s="11" t="e">
        <f t="shared" si="0"/>
        <v>#NUM!</v>
      </c>
      <c r="G36" s="11">
        <f>공종별내역서!H195</f>
        <v>0</v>
      </c>
      <c r="H36" s="11">
        <f t="shared" si="1"/>
        <v>0</v>
      </c>
      <c r="I36" s="11" t="e">
        <f>공종별내역서!J195</f>
        <v>#NUM!</v>
      </c>
      <c r="J36" s="11" t="e">
        <f t="shared" si="2"/>
        <v>#NUM!</v>
      </c>
      <c r="K36" s="11" t="e">
        <f t="shared" si="3"/>
        <v>#NUM!</v>
      </c>
      <c r="L36" s="11" t="e">
        <f t="shared" si="4"/>
        <v>#NUM!</v>
      </c>
      <c r="M36" s="9" t="s">
        <v>52</v>
      </c>
      <c r="N36" s="1" t="s">
        <v>275</v>
      </c>
      <c r="O36" s="1" t="s">
        <v>52</v>
      </c>
      <c r="P36" s="1" t="s">
        <v>55</v>
      </c>
      <c r="Q36" s="1" t="s">
        <v>52</v>
      </c>
      <c r="R36">
        <v>3</v>
      </c>
      <c r="S36" s="1" t="s">
        <v>52</v>
      </c>
      <c r="T36" s="8"/>
    </row>
    <row r="37" spans="1:20" ht="30" customHeight="1" x14ac:dyDescent="0.3">
      <c r="A37" s="9" t="s">
        <v>342</v>
      </c>
      <c r="B37" s="9" t="s">
        <v>52</v>
      </c>
      <c r="C37" s="9" t="s">
        <v>52</v>
      </c>
      <c r="D37" s="10">
        <v>1</v>
      </c>
      <c r="E37" s="11" t="e">
        <f>공종별내역서!F219</f>
        <v>#NUM!</v>
      </c>
      <c r="F37" s="11" t="e">
        <f t="shared" si="0"/>
        <v>#NUM!</v>
      </c>
      <c r="G37" s="11">
        <f>공종별내역서!H219</f>
        <v>0</v>
      </c>
      <c r="H37" s="11">
        <f t="shared" si="1"/>
        <v>0</v>
      </c>
      <c r="I37" s="11">
        <f>공종별내역서!J219</f>
        <v>0</v>
      </c>
      <c r="J37" s="11">
        <f t="shared" si="2"/>
        <v>0</v>
      </c>
      <c r="K37" s="11" t="e">
        <f t="shared" si="3"/>
        <v>#NUM!</v>
      </c>
      <c r="L37" s="11" t="e">
        <f t="shared" si="4"/>
        <v>#NUM!</v>
      </c>
      <c r="M37" s="9" t="s">
        <v>52</v>
      </c>
      <c r="N37" s="1" t="s">
        <v>343</v>
      </c>
      <c r="O37" s="1" t="s">
        <v>52</v>
      </c>
      <c r="P37" s="1" t="s">
        <v>55</v>
      </c>
      <c r="Q37" s="1" t="s">
        <v>52</v>
      </c>
      <c r="R37">
        <v>3</v>
      </c>
      <c r="S37" s="1" t="s">
        <v>52</v>
      </c>
      <c r="T37" s="8"/>
    </row>
    <row r="38" spans="1:20" ht="30" customHeight="1" x14ac:dyDescent="0.3">
      <c r="A38" s="9" t="s">
        <v>376</v>
      </c>
      <c r="B38" s="9" t="s">
        <v>52</v>
      </c>
      <c r="C38" s="9" t="s">
        <v>52</v>
      </c>
      <c r="D38" s="10">
        <v>1</v>
      </c>
      <c r="E38" s="11" t="e">
        <f>공종별내역서!F243</f>
        <v>#NUM!</v>
      </c>
      <c r="F38" s="11" t="e">
        <f t="shared" si="0"/>
        <v>#NUM!</v>
      </c>
      <c r="G38" s="11">
        <f>공종별내역서!H243</f>
        <v>0</v>
      </c>
      <c r="H38" s="11">
        <f t="shared" si="1"/>
        <v>0</v>
      </c>
      <c r="I38" s="11">
        <f>공종별내역서!J243</f>
        <v>0</v>
      </c>
      <c r="J38" s="11">
        <f t="shared" si="2"/>
        <v>0</v>
      </c>
      <c r="K38" s="11" t="e">
        <f t="shared" si="3"/>
        <v>#NUM!</v>
      </c>
      <c r="L38" s="11" t="e">
        <f t="shared" si="4"/>
        <v>#NUM!</v>
      </c>
      <c r="M38" s="9" t="s">
        <v>52</v>
      </c>
      <c r="N38" s="1" t="s">
        <v>377</v>
      </c>
      <c r="O38" s="1" t="s">
        <v>52</v>
      </c>
      <c r="P38" s="1" t="s">
        <v>55</v>
      </c>
      <c r="Q38" s="1" t="s">
        <v>52</v>
      </c>
      <c r="R38">
        <v>3</v>
      </c>
      <c r="S38" s="1" t="s">
        <v>52</v>
      </c>
      <c r="T38" s="8"/>
    </row>
    <row r="39" spans="1:20" ht="30" customHeight="1" x14ac:dyDescent="0.3">
      <c r="A39" s="9" t="s">
        <v>418</v>
      </c>
      <c r="B39" s="9" t="s">
        <v>52</v>
      </c>
      <c r="C39" s="9" t="s">
        <v>52</v>
      </c>
      <c r="D39" s="10">
        <v>1</v>
      </c>
      <c r="E39" s="11" t="e">
        <f>공종별내역서!F315</f>
        <v>#NUM!</v>
      </c>
      <c r="F39" s="11" t="e">
        <f t="shared" si="0"/>
        <v>#NUM!</v>
      </c>
      <c r="G39" s="11">
        <f>공종별내역서!H315</f>
        <v>0</v>
      </c>
      <c r="H39" s="11">
        <f t="shared" si="1"/>
        <v>0</v>
      </c>
      <c r="I39" s="11" t="e">
        <f>공종별내역서!J315</f>
        <v>#NUM!</v>
      </c>
      <c r="J39" s="11" t="e">
        <f t="shared" si="2"/>
        <v>#NUM!</v>
      </c>
      <c r="K39" s="11" t="e">
        <f t="shared" si="3"/>
        <v>#NUM!</v>
      </c>
      <c r="L39" s="11" t="e">
        <f t="shared" si="4"/>
        <v>#NUM!</v>
      </c>
      <c r="M39" s="9" t="s">
        <v>52</v>
      </c>
      <c r="N39" s="1" t="s">
        <v>419</v>
      </c>
      <c r="O39" s="1" t="s">
        <v>52</v>
      </c>
      <c r="P39" s="1" t="s">
        <v>55</v>
      </c>
      <c r="Q39" s="1" t="s">
        <v>52</v>
      </c>
      <c r="R39">
        <v>3</v>
      </c>
      <c r="S39" s="1" t="s">
        <v>52</v>
      </c>
      <c r="T39" s="8"/>
    </row>
    <row r="40" spans="1:20" ht="30" customHeight="1" x14ac:dyDescent="0.3">
      <c r="A40" s="9" t="s">
        <v>653</v>
      </c>
      <c r="B40" s="9" t="s">
        <v>52</v>
      </c>
      <c r="C40" s="9" t="s">
        <v>52</v>
      </c>
      <c r="D40" s="10">
        <v>1</v>
      </c>
      <c r="E40" s="11" t="e">
        <f>공종별내역서!F339</f>
        <v>#NUM!</v>
      </c>
      <c r="F40" s="11" t="e">
        <f t="shared" si="0"/>
        <v>#NUM!</v>
      </c>
      <c r="G40" s="11">
        <f>공종별내역서!H339</f>
        <v>0</v>
      </c>
      <c r="H40" s="11">
        <f t="shared" si="1"/>
        <v>0</v>
      </c>
      <c r="I40" s="11">
        <f>공종별내역서!J339</f>
        <v>0</v>
      </c>
      <c r="J40" s="11">
        <f t="shared" si="2"/>
        <v>0</v>
      </c>
      <c r="K40" s="11" t="e">
        <f t="shared" si="3"/>
        <v>#NUM!</v>
      </c>
      <c r="L40" s="11" t="e">
        <f t="shared" si="4"/>
        <v>#NUM!</v>
      </c>
      <c r="M40" s="9" t="s">
        <v>52</v>
      </c>
      <c r="N40" s="1" t="s">
        <v>654</v>
      </c>
      <c r="O40" s="1" t="s">
        <v>52</v>
      </c>
      <c r="P40" s="1" t="s">
        <v>55</v>
      </c>
      <c r="Q40" s="1" t="s">
        <v>52</v>
      </c>
      <c r="R40">
        <v>3</v>
      </c>
      <c r="S40" s="1" t="s">
        <v>52</v>
      </c>
      <c r="T40" s="8"/>
    </row>
    <row r="41" spans="1:20" ht="30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T41" s="8"/>
    </row>
    <row r="42" spans="1:20" ht="30" customHeight="1" x14ac:dyDescent="0.3">
      <c r="A42" s="41" t="s">
        <v>2643</v>
      </c>
      <c r="B42" s="41" t="s">
        <v>52</v>
      </c>
      <c r="C42" s="41" t="s">
        <v>52</v>
      </c>
      <c r="D42" s="42">
        <v>1</v>
      </c>
      <c r="E42" s="43">
        <v>447082</v>
      </c>
      <c r="F42" s="43">
        <f t="shared" ref="F42" si="5">E42*D42</f>
        <v>447082</v>
      </c>
      <c r="G42" s="43">
        <v>3901650</v>
      </c>
      <c r="H42" s="43">
        <f t="shared" ref="H42" si="6">G42*D42</f>
        <v>3901650</v>
      </c>
      <c r="I42" s="43">
        <f>공종별내역서!J361</f>
        <v>0</v>
      </c>
      <c r="J42" s="43">
        <f t="shared" ref="J42" si="7">I42*D42</f>
        <v>0</v>
      </c>
      <c r="K42" s="43">
        <f t="shared" ref="K42" si="8">E42+G42+I42</f>
        <v>4348732</v>
      </c>
      <c r="L42" s="43">
        <f t="shared" ref="L42" si="9">F42+H42+J42</f>
        <v>4348732</v>
      </c>
      <c r="M42" s="41" t="s">
        <v>52</v>
      </c>
      <c r="T42" s="8"/>
    </row>
    <row r="43" spans="1:20" ht="30" customHeight="1" x14ac:dyDescent="0.3">
      <c r="A43" s="41" t="s">
        <v>2644</v>
      </c>
      <c r="B43" s="41" t="s">
        <v>52</v>
      </c>
      <c r="C43" s="41" t="s">
        <v>52</v>
      </c>
      <c r="D43" s="42">
        <v>1</v>
      </c>
      <c r="E43" s="43" t="e">
        <f>F44+F45</f>
        <v>#NUM!</v>
      </c>
      <c r="F43" s="43" t="e">
        <f t="shared" ref="F43" si="10">E43*D43</f>
        <v>#NUM!</v>
      </c>
      <c r="G43" s="43">
        <f>공종별내역서!H362</f>
        <v>0</v>
      </c>
      <c r="H43" s="43">
        <f t="shared" ref="H43" si="11">G43*D43</f>
        <v>0</v>
      </c>
      <c r="I43" s="43">
        <f>공종별내역서!J362</f>
        <v>0</v>
      </c>
      <c r="J43" s="43">
        <f t="shared" ref="J43" si="12">I43*D43</f>
        <v>0</v>
      </c>
      <c r="K43" s="43" t="e">
        <f t="shared" ref="K43" si="13">E43+G43+I43</f>
        <v>#NUM!</v>
      </c>
      <c r="L43" s="43" t="e">
        <f t="shared" ref="L43" si="14">F43+H43+J43</f>
        <v>#NUM!</v>
      </c>
      <c r="M43" s="41" t="s">
        <v>52</v>
      </c>
      <c r="T43" s="8"/>
    </row>
    <row r="44" spans="1:20" ht="30" customHeight="1" x14ac:dyDescent="0.3">
      <c r="A44" s="165" t="s">
        <v>2645</v>
      </c>
      <c r="B44" s="165" t="s">
        <v>52</v>
      </c>
      <c r="C44" s="165" t="s">
        <v>52</v>
      </c>
      <c r="D44" s="166">
        <v>1</v>
      </c>
      <c r="E44" s="167" t="e">
        <f>공종별내역서!F363</f>
        <v>#NUM!</v>
      </c>
      <c r="F44" s="167" t="e">
        <f t="shared" si="0"/>
        <v>#NUM!</v>
      </c>
      <c r="G44" s="167">
        <f>공종별내역서!H363</f>
        <v>0</v>
      </c>
      <c r="H44" s="167">
        <f t="shared" si="1"/>
        <v>0</v>
      </c>
      <c r="I44" s="167">
        <f>공종별내역서!J363</f>
        <v>0</v>
      </c>
      <c r="J44" s="167">
        <f t="shared" si="2"/>
        <v>0</v>
      </c>
      <c r="K44" s="167" t="e">
        <f t="shared" si="3"/>
        <v>#NUM!</v>
      </c>
      <c r="L44" s="167" t="e">
        <f t="shared" si="4"/>
        <v>#NUM!</v>
      </c>
      <c r="M44" s="165" t="s">
        <v>52</v>
      </c>
      <c r="N44" s="1" t="s">
        <v>670</v>
      </c>
      <c r="O44" s="1" t="s">
        <v>52</v>
      </c>
      <c r="P44" s="1" t="s">
        <v>53</v>
      </c>
      <c r="Q44" s="1" t="s">
        <v>52</v>
      </c>
      <c r="R44">
        <v>2</v>
      </c>
      <c r="S44" s="1" t="s">
        <v>52</v>
      </c>
      <c r="T44" s="8"/>
    </row>
    <row r="45" spans="1:20" ht="30" customHeight="1" x14ac:dyDescent="0.3">
      <c r="A45" s="165" t="s">
        <v>2646</v>
      </c>
      <c r="B45" s="165" t="s">
        <v>52</v>
      </c>
      <c r="C45" s="165" t="s">
        <v>52</v>
      </c>
      <c r="D45" s="166">
        <v>1</v>
      </c>
      <c r="E45" s="167">
        <v>-59600</v>
      </c>
      <c r="F45" s="167">
        <f t="shared" ref="F45" si="15">E45*D45</f>
        <v>-59600</v>
      </c>
      <c r="G45" s="167">
        <f>공종별내역서!H364</f>
        <v>0</v>
      </c>
      <c r="H45" s="167">
        <f t="shared" ref="H45" si="16">G45*D45</f>
        <v>0</v>
      </c>
      <c r="I45" s="167">
        <f>공종별내역서!J364</f>
        <v>0</v>
      </c>
      <c r="J45" s="167">
        <f t="shared" ref="J45" si="17">I45*D45</f>
        <v>0</v>
      </c>
      <c r="K45" s="167">
        <f t="shared" ref="K45" si="18">E45+G45+I45</f>
        <v>-59600</v>
      </c>
      <c r="L45" s="167">
        <f t="shared" ref="L45" si="19">F45+H45+J45</f>
        <v>-59600</v>
      </c>
      <c r="M45" s="165" t="s">
        <v>52</v>
      </c>
      <c r="T45" s="8"/>
    </row>
    <row r="46" spans="1:20" ht="30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T46" s="8"/>
    </row>
    <row r="47" spans="1:20" ht="30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T47" s="8"/>
    </row>
    <row r="48" spans="1:20" ht="30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T48" s="8"/>
    </row>
    <row r="49" spans="1:20" ht="30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T49" s="8"/>
    </row>
    <row r="50" spans="1:20" ht="30" customHeight="1" x14ac:dyDescent="0.3">
      <c r="A50" s="9" t="s">
        <v>87</v>
      </c>
      <c r="B50" s="10"/>
      <c r="C50" s="10"/>
      <c r="D50" s="10"/>
      <c r="E50" s="10"/>
      <c r="F50" s="11">
        <f>F5</f>
        <v>0</v>
      </c>
      <c r="G50" s="10"/>
      <c r="H50" s="11">
        <f>H5</f>
        <v>0</v>
      </c>
      <c r="I50" s="10"/>
      <c r="J50" s="11">
        <f>J5</f>
        <v>0</v>
      </c>
      <c r="K50" s="10"/>
      <c r="L50" s="11">
        <f>L5</f>
        <v>0</v>
      </c>
      <c r="M50" s="10"/>
      <c r="T50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65" right="0" top="0.45" bottom="0.39370078740157483" header="0" footer="0"/>
  <pageSetup paperSize="9" scale="65" fitToHeight="0" orientation="landscape" horizontalDpi="4294967295" verticalDpi="4294967295" r:id="rId1"/>
  <headerFooter>
    <oddFooter>페이지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2455-6FEE-45EF-B4C6-4E7AF2A8D850}">
  <dimension ref="A1:AV363"/>
  <sheetViews>
    <sheetView view="pageBreakPreview" zoomScale="75" zoomScaleNormal="100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17" sqref="I17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185" t="s">
        <v>2</v>
      </c>
      <c r="B2" s="185" t="s">
        <v>3</v>
      </c>
      <c r="C2" s="185" t="s">
        <v>4</v>
      </c>
      <c r="D2" s="185" t="s">
        <v>5</v>
      </c>
      <c r="E2" s="185" t="s">
        <v>6</v>
      </c>
      <c r="F2" s="185"/>
      <c r="G2" s="185" t="s">
        <v>9</v>
      </c>
      <c r="H2" s="185"/>
      <c r="I2" s="185" t="s">
        <v>10</v>
      </c>
      <c r="J2" s="185"/>
      <c r="K2" s="185" t="s">
        <v>11</v>
      </c>
      <c r="L2" s="185"/>
      <c r="M2" s="185" t="s">
        <v>12</v>
      </c>
      <c r="N2" s="184" t="s">
        <v>20</v>
      </c>
      <c r="O2" s="184" t="s">
        <v>14</v>
      </c>
      <c r="P2" s="184" t="s">
        <v>21</v>
      </c>
      <c r="Q2" s="184" t="s">
        <v>13</v>
      </c>
      <c r="R2" s="184" t="s">
        <v>22</v>
      </c>
      <c r="S2" s="184" t="s">
        <v>23</v>
      </c>
      <c r="T2" s="184" t="s">
        <v>24</v>
      </c>
      <c r="U2" s="184" t="s">
        <v>25</v>
      </c>
      <c r="V2" s="184" t="s">
        <v>26</v>
      </c>
      <c r="W2" s="184" t="s">
        <v>27</v>
      </c>
      <c r="X2" s="184" t="s">
        <v>28</v>
      </c>
      <c r="Y2" s="184" t="s">
        <v>29</v>
      </c>
      <c r="Z2" s="184" t="s">
        <v>30</v>
      </c>
      <c r="AA2" s="184" t="s">
        <v>31</v>
      </c>
      <c r="AB2" s="184" t="s">
        <v>32</v>
      </c>
      <c r="AC2" s="184" t="s">
        <v>33</v>
      </c>
      <c r="AD2" s="184" t="s">
        <v>34</v>
      </c>
      <c r="AE2" s="184" t="s">
        <v>35</v>
      </c>
      <c r="AF2" s="184" t="s">
        <v>36</v>
      </c>
      <c r="AG2" s="184" t="s">
        <v>37</v>
      </c>
      <c r="AH2" s="184" t="s">
        <v>38</v>
      </c>
      <c r="AI2" s="184" t="s">
        <v>39</v>
      </c>
      <c r="AJ2" s="184" t="s">
        <v>40</v>
      </c>
      <c r="AK2" s="184" t="s">
        <v>41</v>
      </c>
      <c r="AL2" s="184" t="s">
        <v>42</v>
      </c>
      <c r="AM2" s="184" t="s">
        <v>43</v>
      </c>
      <c r="AN2" s="184" t="s">
        <v>44</v>
      </c>
      <c r="AO2" s="184" t="s">
        <v>45</v>
      </c>
      <c r="AP2" s="184" t="s">
        <v>46</v>
      </c>
      <c r="AQ2" s="184" t="s">
        <v>47</v>
      </c>
      <c r="AR2" s="184" t="s">
        <v>48</v>
      </c>
      <c r="AS2" s="184" t="s">
        <v>16</v>
      </c>
      <c r="AT2" s="184" t="s">
        <v>17</v>
      </c>
      <c r="AU2" s="184" t="s">
        <v>49</v>
      </c>
      <c r="AV2" s="184" t="s">
        <v>50</v>
      </c>
    </row>
    <row r="3" spans="1:48" ht="30" customHeight="1" x14ac:dyDescent="0.3">
      <c r="A3" s="185"/>
      <c r="B3" s="185"/>
      <c r="C3" s="185"/>
      <c r="D3" s="185"/>
      <c r="E3" s="39" t="s">
        <v>7</v>
      </c>
      <c r="F3" s="39" t="s">
        <v>8</v>
      </c>
      <c r="G3" s="39" t="s">
        <v>7</v>
      </c>
      <c r="H3" s="39" t="s">
        <v>8</v>
      </c>
      <c r="I3" s="39" t="s">
        <v>7</v>
      </c>
      <c r="J3" s="39" t="s">
        <v>8</v>
      </c>
      <c r="K3" s="39" t="s">
        <v>7</v>
      </c>
      <c r="L3" s="39" t="s">
        <v>8</v>
      </c>
      <c r="M3" s="185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</row>
    <row r="4" spans="1:48" ht="30" customHeight="1" x14ac:dyDescent="0.3">
      <c r="A4" s="12" t="s">
        <v>56</v>
      </c>
      <c r="B4" s="12" t="s">
        <v>52</v>
      </c>
      <c r="C4" s="10"/>
      <c r="D4" s="10"/>
      <c r="E4" s="11"/>
      <c r="F4" s="11"/>
      <c r="G4" s="11"/>
      <c r="H4" s="11"/>
      <c r="I4" s="11"/>
      <c r="J4" s="11"/>
      <c r="K4" s="11"/>
      <c r="L4" s="11"/>
      <c r="M4" s="10"/>
      <c r="Q4" s="1" t="s">
        <v>57</v>
      </c>
    </row>
    <row r="5" spans="1:48" ht="30" customHeight="1" x14ac:dyDescent="0.3">
      <c r="A5" s="12" t="s">
        <v>58</v>
      </c>
      <c r="B5" s="12" t="s">
        <v>59</v>
      </c>
      <c r="C5" s="12" t="s">
        <v>60</v>
      </c>
      <c r="D5" s="10">
        <v>1</v>
      </c>
      <c r="E5" s="11">
        <f>TRUNC(일위대가목록!E4,0)</f>
        <v>0</v>
      </c>
      <c r="F5" s="11">
        <f>TRUNC(E5*D5, 0)</f>
        <v>0</v>
      </c>
      <c r="G5" s="11">
        <f>TRUNC(일위대가목록!F4,0)</f>
        <v>0</v>
      </c>
      <c r="H5" s="11">
        <f>TRUNC(G5*D5, 0)</f>
        <v>0</v>
      </c>
      <c r="I5" s="11" t="e">
        <f>TRUNC(일위대가목록!G4,0)</f>
        <v>#NUM!</v>
      </c>
      <c r="J5" s="11" t="e">
        <f>TRUNC(I5*D5, 0)</f>
        <v>#NUM!</v>
      </c>
      <c r="K5" s="11" t="e">
        <f t="shared" ref="K5:L9" si="0">TRUNC(E5+G5+I5, 0)</f>
        <v>#NUM!</v>
      </c>
      <c r="L5" s="11" t="e">
        <f t="shared" si="0"/>
        <v>#NUM!</v>
      </c>
      <c r="M5" s="12" t="s">
        <v>61</v>
      </c>
      <c r="N5" s="1" t="s">
        <v>62</v>
      </c>
      <c r="O5" s="1" t="s">
        <v>52</v>
      </c>
      <c r="P5" s="1" t="s">
        <v>52</v>
      </c>
      <c r="Q5" s="1" t="s">
        <v>57</v>
      </c>
      <c r="R5" s="1" t="s">
        <v>63</v>
      </c>
      <c r="S5" s="1" t="s">
        <v>64</v>
      </c>
      <c r="T5" s="1" t="s">
        <v>64</v>
      </c>
      <c r="AR5" s="1" t="s">
        <v>52</v>
      </c>
      <c r="AS5" s="1" t="s">
        <v>52</v>
      </c>
      <c r="AU5" s="1" t="s">
        <v>65</v>
      </c>
      <c r="AV5">
        <v>4</v>
      </c>
    </row>
    <row r="6" spans="1:48" ht="30" customHeight="1" x14ac:dyDescent="0.3">
      <c r="A6" s="12" t="s">
        <v>66</v>
      </c>
      <c r="B6" s="12" t="s">
        <v>67</v>
      </c>
      <c r="C6" s="12" t="s">
        <v>68</v>
      </c>
      <c r="D6" s="10">
        <v>6</v>
      </c>
      <c r="E6" s="11" t="e">
        <f>TRUNC(일위대가목록!E5,0)</f>
        <v>#NUM!</v>
      </c>
      <c r="F6" s="11" t="e">
        <f>TRUNC(E6*D6, 0)</f>
        <v>#NUM!</v>
      </c>
      <c r="G6" s="11">
        <f>TRUNC(일위대가목록!F5,0)</f>
        <v>0</v>
      </c>
      <c r="H6" s="11">
        <f>TRUNC(G6*D6, 0)</f>
        <v>0</v>
      </c>
      <c r="I6" s="11">
        <f>TRUNC(일위대가목록!G5,0)</f>
        <v>0</v>
      </c>
      <c r="J6" s="11">
        <f>TRUNC(I6*D6, 0)</f>
        <v>0</v>
      </c>
      <c r="K6" s="11" t="e">
        <f t="shared" si="0"/>
        <v>#NUM!</v>
      </c>
      <c r="L6" s="11" t="e">
        <f t="shared" si="0"/>
        <v>#NUM!</v>
      </c>
      <c r="M6" s="12" t="s">
        <v>69</v>
      </c>
      <c r="N6" s="1" t="s">
        <v>70</v>
      </c>
      <c r="O6" s="1" t="s">
        <v>52</v>
      </c>
      <c r="P6" s="1" t="s">
        <v>52</v>
      </c>
      <c r="Q6" s="1" t="s">
        <v>57</v>
      </c>
      <c r="R6" s="1" t="s">
        <v>63</v>
      </c>
      <c r="S6" s="1" t="s">
        <v>64</v>
      </c>
      <c r="T6" s="1" t="s">
        <v>64</v>
      </c>
      <c r="AR6" s="1" t="s">
        <v>52</v>
      </c>
      <c r="AS6" s="1" t="s">
        <v>52</v>
      </c>
      <c r="AU6" s="1" t="s">
        <v>71</v>
      </c>
      <c r="AV6">
        <v>172</v>
      </c>
    </row>
    <row r="7" spans="1:48" ht="30" customHeight="1" x14ac:dyDescent="0.3">
      <c r="A7" s="12" t="s">
        <v>72</v>
      </c>
      <c r="B7" s="12" t="s">
        <v>73</v>
      </c>
      <c r="C7" s="12" t="s">
        <v>74</v>
      </c>
      <c r="D7" s="10">
        <v>122</v>
      </c>
      <c r="E7" s="11" t="e">
        <f>TRUNC(일위대가목록!E6,0)</f>
        <v>#NUM!</v>
      </c>
      <c r="F7" s="11" t="e">
        <f>TRUNC(E7*D7, 0)</f>
        <v>#NUM!</v>
      </c>
      <c r="G7" s="11">
        <f>TRUNC(일위대가목록!F6,0)</f>
        <v>0</v>
      </c>
      <c r="H7" s="11">
        <f>TRUNC(G7*D7, 0)</f>
        <v>0</v>
      </c>
      <c r="I7" s="11">
        <f>TRUNC(일위대가목록!G6,0)</f>
        <v>0</v>
      </c>
      <c r="J7" s="11">
        <f>TRUNC(I7*D7, 0)</f>
        <v>0</v>
      </c>
      <c r="K7" s="11" t="e">
        <f t="shared" si="0"/>
        <v>#NUM!</v>
      </c>
      <c r="L7" s="11" t="e">
        <f t="shared" si="0"/>
        <v>#NUM!</v>
      </c>
      <c r="M7" s="12" t="s">
        <v>75</v>
      </c>
      <c r="N7" s="1" t="s">
        <v>76</v>
      </c>
      <c r="O7" s="1" t="s">
        <v>52</v>
      </c>
      <c r="P7" s="1" t="s">
        <v>52</v>
      </c>
      <c r="Q7" s="1" t="s">
        <v>57</v>
      </c>
      <c r="R7" s="1" t="s">
        <v>63</v>
      </c>
      <c r="S7" s="1" t="s">
        <v>64</v>
      </c>
      <c r="T7" s="1" t="s">
        <v>64</v>
      </c>
      <c r="AR7" s="1" t="s">
        <v>52</v>
      </c>
      <c r="AS7" s="1" t="s">
        <v>52</v>
      </c>
      <c r="AU7" s="1" t="s">
        <v>77</v>
      </c>
      <c r="AV7">
        <v>7</v>
      </c>
    </row>
    <row r="8" spans="1:48" ht="30" customHeight="1" x14ac:dyDescent="0.3">
      <c r="A8" s="12" t="s">
        <v>78</v>
      </c>
      <c r="B8" s="12" t="s">
        <v>79</v>
      </c>
      <c r="C8" s="12" t="s">
        <v>74</v>
      </c>
      <c r="D8" s="10">
        <v>838</v>
      </c>
      <c r="E8" s="11">
        <f>TRUNC(일위대가목록!E7,0)</f>
        <v>0</v>
      </c>
      <c r="F8" s="11">
        <f>TRUNC(E8*D8, 0)</f>
        <v>0</v>
      </c>
      <c r="G8" s="11">
        <f>TRUNC(일위대가목록!F7,0)</f>
        <v>0</v>
      </c>
      <c r="H8" s="11">
        <f>TRUNC(G8*D8, 0)</f>
        <v>0</v>
      </c>
      <c r="I8" s="11">
        <f>TRUNC(일위대가목록!G7,0)</f>
        <v>0</v>
      </c>
      <c r="J8" s="11">
        <f>TRUNC(I8*D8, 0)</f>
        <v>0</v>
      </c>
      <c r="K8" s="11">
        <f t="shared" si="0"/>
        <v>0</v>
      </c>
      <c r="L8" s="11">
        <f t="shared" si="0"/>
        <v>0</v>
      </c>
      <c r="M8" s="12" t="s">
        <v>80</v>
      </c>
      <c r="N8" s="1" t="s">
        <v>81</v>
      </c>
      <c r="O8" s="1" t="s">
        <v>52</v>
      </c>
      <c r="P8" s="1" t="s">
        <v>52</v>
      </c>
      <c r="Q8" s="1" t="s">
        <v>57</v>
      </c>
      <c r="R8" s="1" t="s">
        <v>63</v>
      </c>
      <c r="S8" s="1" t="s">
        <v>64</v>
      </c>
      <c r="T8" s="1" t="s">
        <v>64</v>
      </c>
      <c r="AR8" s="1" t="s">
        <v>52</v>
      </c>
      <c r="AS8" s="1" t="s">
        <v>52</v>
      </c>
      <c r="AU8" s="1" t="s">
        <v>82</v>
      </c>
      <c r="AV8">
        <v>6</v>
      </c>
    </row>
    <row r="9" spans="1:48" ht="30" customHeight="1" x14ac:dyDescent="0.3">
      <c r="A9" s="12" t="s">
        <v>83</v>
      </c>
      <c r="B9" s="12" t="s">
        <v>52</v>
      </c>
      <c r="C9" s="12" t="s">
        <v>74</v>
      </c>
      <c r="D9" s="10">
        <v>838</v>
      </c>
      <c r="E9" s="11">
        <f>TRUNC(일위대가목록!E8,0)</f>
        <v>0</v>
      </c>
      <c r="F9" s="11">
        <f>TRUNC(E9*D9, 0)</f>
        <v>0</v>
      </c>
      <c r="G9" s="11">
        <f>TRUNC(일위대가목록!F8,0)</f>
        <v>0</v>
      </c>
      <c r="H9" s="11">
        <f>TRUNC(G9*D9, 0)</f>
        <v>0</v>
      </c>
      <c r="I9" s="11">
        <f>TRUNC(일위대가목록!G8,0)</f>
        <v>0</v>
      </c>
      <c r="J9" s="11">
        <f>TRUNC(I9*D9, 0)</f>
        <v>0</v>
      </c>
      <c r="K9" s="11">
        <f t="shared" si="0"/>
        <v>0</v>
      </c>
      <c r="L9" s="11">
        <f t="shared" si="0"/>
        <v>0</v>
      </c>
      <c r="M9" s="12" t="s">
        <v>84</v>
      </c>
      <c r="N9" s="1" t="s">
        <v>85</v>
      </c>
      <c r="O9" s="1" t="s">
        <v>52</v>
      </c>
      <c r="P9" s="1" t="s">
        <v>52</v>
      </c>
      <c r="Q9" s="1" t="s">
        <v>57</v>
      </c>
      <c r="R9" s="1" t="s">
        <v>63</v>
      </c>
      <c r="S9" s="1" t="s">
        <v>64</v>
      </c>
      <c r="T9" s="1" t="s">
        <v>64</v>
      </c>
      <c r="AR9" s="1" t="s">
        <v>52</v>
      </c>
      <c r="AS9" s="1" t="s">
        <v>52</v>
      </c>
      <c r="AU9" s="1" t="s">
        <v>86</v>
      </c>
      <c r="AV9">
        <v>188</v>
      </c>
    </row>
    <row r="10" spans="1:48" ht="30" customHeight="1" x14ac:dyDescent="0.3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0"/>
      <c r="Q10" s="1" t="s">
        <v>57</v>
      </c>
    </row>
    <row r="11" spans="1:48" ht="30" customHeight="1" x14ac:dyDescent="0.3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0"/>
      <c r="Q11" s="1" t="s">
        <v>57</v>
      </c>
    </row>
    <row r="12" spans="1:48" ht="30" customHeigh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0"/>
      <c r="Q12" s="1" t="s">
        <v>57</v>
      </c>
    </row>
    <row r="13" spans="1:48" ht="30" customHeight="1" x14ac:dyDescent="0.3">
      <c r="A13" s="10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0"/>
      <c r="Q13" s="1" t="s">
        <v>57</v>
      </c>
    </row>
    <row r="14" spans="1:48" ht="30" customHeight="1" x14ac:dyDescent="0.3">
      <c r="A14" s="10"/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0"/>
      <c r="Q14" s="1" t="s">
        <v>57</v>
      </c>
    </row>
    <row r="15" spans="1:48" ht="30" customHeight="1" x14ac:dyDescent="0.3">
      <c r="A15" s="10"/>
      <c r="B15" s="10"/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0"/>
      <c r="Q15" s="1" t="s">
        <v>57</v>
      </c>
    </row>
    <row r="16" spans="1:48" ht="30" customHeight="1" x14ac:dyDescent="0.3">
      <c r="A16" s="10"/>
      <c r="B16" s="10"/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0"/>
      <c r="Q16" s="1" t="s">
        <v>57</v>
      </c>
    </row>
    <row r="17" spans="1:48" ht="30" customHeight="1" x14ac:dyDescent="0.3">
      <c r="A17" s="10"/>
      <c r="B17" s="10"/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0"/>
      <c r="Q17" s="1" t="s">
        <v>57</v>
      </c>
    </row>
    <row r="18" spans="1:48" ht="30" customHeigh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0"/>
      <c r="Q18" s="1" t="s">
        <v>57</v>
      </c>
    </row>
    <row r="19" spans="1:48" ht="30" customHeight="1" x14ac:dyDescent="0.3">
      <c r="A19" s="10"/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0"/>
      <c r="Q19" s="1" t="s">
        <v>57</v>
      </c>
    </row>
    <row r="20" spans="1:48" ht="30" customHeight="1" x14ac:dyDescent="0.3">
      <c r="A20" s="10"/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0"/>
      <c r="Q20" s="1" t="s">
        <v>57</v>
      </c>
    </row>
    <row r="21" spans="1:48" ht="30" customHeight="1" x14ac:dyDescent="0.3">
      <c r="A21" s="10"/>
      <c r="B21" s="10"/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0"/>
      <c r="Q21" s="1" t="s">
        <v>57</v>
      </c>
    </row>
    <row r="22" spans="1:48" ht="30" customHeight="1" x14ac:dyDescent="0.3">
      <c r="A22" s="10"/>
      <c r="B22" s="10"/>
      <c r="C22" s="10"/>
      <c r="D22" s="10"/>
      <c r="E22" s="11"/>
      <c r="F22" s="11"/>
      <c r="G22" s="11"/>
      <c r="H22" s="11"/>
      <c r="I22" s="11"/>
      <c r="J22" s="11"/>
      <c r="K22" s="11"/>
      <c r="L22" s="11"/>
      <c r="M22" s="10"/>
      <c r="Q22" s="1" t="s">
        <v>57</v>
      </c>
    </row>
    <row r="23" spans="1:48" ht="30" customHeight="1" x14ac:dyDescent="0.3">
      <c r="A23" s="10"/>
      <c r="B23" s="10"/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0"/>
      <c r="Q23" s="1" t="s">
        <v>57</v>
      </c>
    </row>
    <row r="24" spans="1:48" ht="30" customHeight="1" x14ac:dyDescent="0.3">
      <c r="A24" s="10"/>
      <c r="B24" s="10"/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0"/>
      <c r="Q24" s="1" t="s">
        <v>57</v>
      </c>
    </row>
    <row r="25" spans="1:48" ht="30" customHeight="1" x14ac:dyDescent="0.3">
      <c r="A25" s="10"/>
      <c r="B25" s="10"/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0"/>
      <c r="Q25" s="1" t="s">
        <v>57</v>
      </c>
    </row>
    <row r="26" spans="1:48" ht="30" customHeight="1" x14ac:dyDescent="0.3">
      <c r="A26" s="10"/>
      <c r="B26" s="10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0"/>
      <c r="Q26" s="1" t="s">
        <v>57</v>
      </c>
    </row>
    <row r="27" spans="1:48" ht="30" customHeight="1" x14ac:dyDescent="0.3">
      <c r="A27" s="12" t="s">
        <v>87</v>
      </c>
      <c r="B27" s="10"/>
      <c r="C27" s="10"/>
      <c r="D27" s="10"/>
      <c r="E27" s="11"/>
      <c r="F27" s="11" t="e">
        <f>SUMIF(Q5:Q26,"010101",F5:F26)</f>
        <v>#NUM!</v>
      </c>
      <c r="G27" s="11"/>
      <c r="H27" s="11">
        <f>SUMIF(Q5:Q26,"010101",H5:H26)</f>
        <v>0</v>
      </c>
      <c r="I27" s="11"/>
      <c r="J27" s="11" t="e">
        <f>SUMIF(Q5:Q26,"010101",J5:J26)</f>
        <v>#NUM!</v>
      </c>
      <c r="K27" s="11"/>
      <c r="L27" s="11" t="e">
        <f>SUMIF(Q5:Q26,"010101",L5:L26)</f>
        <v>#NUM!</v>
      </c>
      <c r="M27" s="10"/>
      <c r="N27" t="s">
        <v>88</v>
      </c>
    </row>
    <row r="28" spans="1:48" ht="30" customHeight="1" x14ac:dyDescent="0.3">
      <c r="A28" s="12" t="s">
        <v>89</v>
      </c>
      <c r="B28" s="12" t="s">
        <v>52</v>
      </c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0"/>
      <c r="Q28" s="1" t="s">
        <v>90</v>
      </c>
    </row>
    <row r="29" spans="1:48" ht="30" customHeight="1" x14ac:dyDescent="0.3">
      <c r="A29" s="12" t="s">
        <v>91</v>
      </c>
      <c r="B29" s="12" t="s">
        <v>92</v>
      </c>
      <c r="C29" s="12" t="s">
        <v>93</v>
      </c>
      <c r="D29" s="10">
        <v>46107</v>
      </c>
      <c r="E29" s="11" t="e">
        <f>TRUNC(단가대비표!O47,0)</f>
        <v>#NUM!</v>
      </c>
      <c r="F29" s="11" t="e">
        <f>TRUNC(E29*D29, 0)</f>
        <v>#NUM!</v>
      </c>
      <c r="G29" s="11">
        <f>TRUNC(단가대비표!P47,0)</f>
        <v>0</v>
      </c>
      <c r="H29" s="11">
        <f>TRUNC(G29*D29, 0)</f>
        <v>0</v>
      </c>
      <c r="I29" s="11">
        <f>TRUNC(단가대비표!V47,0)</f>
        <v>0</v>
      </c>
      <c r="J29" s="11">
        <f>TRUNC(I29*D29, 0)</f>
        <v>0</v>
      </c>
      <c r="K29" s="11" t="e">
        <f t="shared" ref="K29:L32" si="1">TRUNC(E29+G29+I29, 0)</f>
        <v>#NUM!</v>
      </c>
      <c r="L29" s="11" t="e">
        <f t="shared" si="1"/>
        <v>#NUM!</v>
      </c>
      <c r="M29" s="12" t="s">
        <v>52</v>
      </c>
      <c r="N29" s="1" t="s">
        <v>94</v>
      </c>
      <c r="O29" s="1" t="s">
        <v>52</v>
      </c>
      <c r="P29" s="1" t="s">
        <v>52</v>
      </c>
      <c r="Q29" s="1" t="s">
        <v>90</v>
      </c>
      <c r="R29" s="1" t="s">
        <v>64</v>
      </c>
      <c r="S29" s="1" t="s">
        <v>64</v>
      </c>
      <c r="T29" s="1" t="s">
        <v>63</v>
      </c>
      <c r="AR29" s="1" t="s">
        <v>52</v>
      </c>
      <c r="AS29" s="1" t="s">
        <v>52</v>
      </c>
      <c r="AU29" s="1" t="s">
        <v>95</v>
      </c>
      <c r="AV29">
        <v>10</v>
      </c>
    </row>
    <row r="30" spans="1:48" ht="30" customHeight="1" x14ac:dyDescent="0.3">
      <c r="A30" s="12" t="s">
        <v>96</v>
      </c>
      <c r="B30" s="12" t="s">
        <v>97</v>
      </c>
      <c r="C30" s="12" t="s">
        <v>98</v>
      </c>
      <c r="D30" s="10">
        <v>43.911000000000001</v>
      </c>
      <c r="E30" s="11">
        <f>TRUNC(일위대가목록!E9,0)</f>
        <v>0</v>
      </c>
      <c r="F30" s="11">
        <f>TRUNC(E30*D30, 0)</f>
        <v>0</v>
      </c>
      <c r="G30" s="11">
        <f>TRUNC(일위대가목록!F9,0)</f>
        <v>0</v>
      </c>
      <c r="H30" s="11">
        <f>TRUNC(G30*D30, 0)</f>
        <v>0</v>
      </c>
      <c r="I30" s="11">
        <f>TRUNC(일위대가목록!G9,0)</f>
        <v>0</v>
      </c>
      <c r="J30" s="11">
        <f>TRUNC(I30*D30, 0)</f>
        <v>0</v>
      </c>
      <c r="K30" s="11">
        <f t="shared" si="1"/>
        <v>0</v>
      </c>
      <c r="L30" s="11">
        <f t="shared" si="1"/>
        <v>0</v>
      </c>
      <c r="M30" s="12" t="s">
        <v>99</v>
      </c>
      <c r="N30" s="1" t="s">
        <v>100</v>
      </c>
      <c r="O30" s="1" t="s">
        <v>52</v>
      </c>
      <c r="P30" s="1" t="s">
        <v>52</v>
      </c>
      <c r="Q30" s="1" t="s">
        <v>90</v>
      </c>
      <c r="R30" s="1" t="s">
        <v>63</v>
      </c>
      <c r="S30" s="1" t="s">
        <v>64</v>
      </c>
      <c r="T30" s="1" t="s">
        <v>64</v>
      </c>
      <c r="AR30" s="1" t="s">
        <v>52</v>
      </c>
      <c r="AS30" s="1" t="s">
        <v>52</v>
      </c>
      <c r="AU30" s="1" t="s">
        <v>101</v>
      </c>
      <c r="AV30">
        <v>151</v>
      </c>
    </row>
    <row r="31" spans="1:48" ht="30" customHeight="1" x14ac:dyDescent="0.3">
      <c r="A31" s="12" t="s">
        <v>102</v>
      </c>
      <c r="B31" s="12" t="s">
        <v>103</v>
      </c>
      <c r="C31" s="12" t="s">
        <v>74</v>
      </c>
      <c r="D31" s="10">
        <v>295</v>
      </c>
      <c r="E31" s="11">
        <f>TRUNC(일위대가목록!E10,0)</f>
        <v>0</v>
      </c>
      <c r="F31" s="11">
        <f>TRUNC(E31*D31, 0)</f>
        <v>0</v>
      </c>
      <c r="G31" s="11">
        <f>TRUNC(일위대가목록!F10,0)</f>
        <v>0</v>
      </c>
      <c r="H31" s="11">
        <f>TRUNC(G31*D31, 0)</f>
        <v>0</v>
      </c>
      <c r="I31" s="11">
        <f>TRUNC(일위대가목록!G10,0)</f>
        <v>0</v>
      </c>
      <c r="J31" s="11">
        <f>TRUNC(I31*D31, 0)</f>
        <v>0</v>
      </c>
      <c r="K31" s="11">
        <f t="shared" si="1"/>
        <v>0</v>
      </c>
      <c r="L31" s="11">
        <f t="shared" si="1"/>
        <v>0</v>
      </c>
      <c r="M31" s="12" t="s">
        <v>104</v>
      </c>
      <c r="N31" s="1" t="s">
        <v>105</v>
      </c>
      <c r="O31" s="1" t="s">
        <v>52</v>
      </c>
      <c r="P31" s="1" t="s">
        <v>52</v>
      </c>
      <c r="Q31" s="1" t="s">
        <v>90</v>
      </c>
      <c r="R31" s="1" t="s">
        <v>63</v>
      </c>
      <c r="S31" s="1" t="s">
        <v>64</v>
      </c>
      <c r="T31" s="1" t="s">
        <v>64</v>
      </c>
      <c r="AR31" s="1" t="s">
        <v>52</v>
      </c>
      <c r="AS31" s="1" t="s">
        <v>52</v>
      </c>
      <c r="AU31" s="1" t="s">
        <v>106</v>
      </c>
      <c r="AV31">
        <v>12</v>
      </c>
    </row>
    <row r="32" spans="1:48" ht="30" customHeight="1" x14ac:dyDescent="0.3">
      <c r="A32" s="12" t="s">
        <v>107</v>
      </c>
      <c r="B32" s="12" t="s">
        <v>108</v>
      </c>
      <c r="C32" s="12" t="s">
        <v>109</v>
      </c>
      <c r="D32" s="10">
        <v>6</v>
      </c>
      <c r="E32" s="11" t="e">
        <f>TRUNC(일위대가목록!E11,0)</f>
        <v>#NUM!</v>
      </c>
      <c r="F32" s="11" t="e">
        <f>TRUNC(E32*D32, 0)</f>
        <v>#NUM!</v>
      </c>
      <c r="G32" s="11">
        <f>TRUNC(일위대가목록!F11,0)</f>
        <v>0</v>
      </c>
      <c r="H32" s="11">
        <f>TRUNC(G32*D32, 0)</f>
        <v>0</v>
      </c>
      <c r="I32" s="11">
        <f>TRUNC(일위대가목록!G11,0)</f>
        <v>0</v>
      </c>
      <c r="J32" s="11">
        <f>TRUNC(I32*D32, 0)</f>
        <v>0</v>
      </c>
      <c r="K32" s="11" t="e">
        <f t="shared" si="1"/>
        <v>#NUM!</v>
      </c>
      <c r="L32" s="11" t="e">
        <f t="shared" si="1"/>
        <v>#NUM!</v>
      </c>
      <c r="M32" s="12" t="s">
        <v>110</v>
      </c>
      <c r="N32" s="1" t="s">
        <v>111</v>
      </c>
      <c r="O32" s="1" t="s">
        <v>52</v>
      </c>
      <c r="P32" s="1" t="s">
        <v>52</v>
      </c>
      <c r="Q32" s="1" t="s">
        <v>90</v>
      </c>
      <c r="R32" s="1" t="s">
        <v>63</v>
      </c>
      <c r="S32" s="1" t="s">
        <v>64</v>
      </c>
      <c r="T32" s="1" t="s">
        <v>64</v>
      </c>
      <c r="AR32" s="1" t="s">
        <v>52</v>
      </c>
      <c r="AS32" s="1" t="s">
        <v>52</v>
      </c>
      <c r="AU32" s="1" t="s">
        <v>112</v>
      </c>
      <c r="AV32">
        <v>13</v>
      </c>
    </row>
    <row r="33" spans="1:17" ht="30" customHeight="1" x14ac:dyDescent="0.3">
      <c r="A33" s="10"/>
      <c r="B33" s="10"/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0"/>
      <c r="Q33" s="1" t="s">
        <v>90</v>
      </c>
    </row>
    <row r="34" spans="1:17" ht="30" customHeight="1" x14ac:dyDescent="0.3">
      <c r="A34" s="10"/>
      <c r="B34" s="10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0"/>
      <c r="Q34" s="1" t="s">
        <v>90</v>
      </c>
    </row>
    <row r="35" spans="1:17" ht="30" customHeight="1" x14ac:dyDescent="0.3">
      <c r="A35" s="10"/>
      <c r="B35" s="10"/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0"/>
      <c r="Q35" s="1" t="s">
        <v>90</v>
      </c>
    </row>
    <row r="36" spans="1:17" ht="30" customHeight="1" x14ac:dyDescent="0.3">
      <c r="A36" s="10"/>
      <c r="B36" s="10"/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10"/>
      <c r="Q36" s="1" t="s">
        <v>90</v>
      </c>
    </row>
    <row r="37" spans="1:17" ht="30" customHeight="1" x14ac:dyDescent="0.3">
      <c r="A37" s="10"/>
      <c r="B37" s="10"/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0"/>
      <c r="Q37" s="1" t="s">
        <v>90</v>
      </c>
    </row>
    <row r="38" spans="1:17" ht="30" customHeight="1" x14ac:dyDescent="0.3">
      <c r="A38" s="10"/>
      <c r="B38" s="10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0"/>
      <c r="Q38" s="1" t="s">
        <v>90</v>
      </c>
    </row>
    <row r="39" spans="1:17" ht="30" customHeight="1" x14ac:dyDescent="0.3">
      <c r="A39" s="10"/>
      <c r="B39" s="10"/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0"/>
      <c r="Q39" s="1" t="s">
        <v>90</v>
      </c>
    </row>
    <row r="40" spans="1:17" ht="30" customHeight="1" x14ac:dyDescent="0.3">
      <c r="A40" s="10"/>
      <c r="B40" s="10"/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0"/>
      <c r="Q40" s="1" t="s">
        <v>90</v>
      </c>
    </row>
    <row r="41" spans="1:17" ht="30" customHeight="1" x14ac:dyDescent="0.3">
      <c r="A41" s="10"/>
      <c r="B41" s="10"/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0"/>
      <c r="Q41" s="1" t="s">
        <v>90</v>
      </c>
    </row>
    <row r="42" spans="1:17" ht="30" customHeight="1" x14ac:dyDescent="0.3">
      <c r="A42" s="10"/>
      <c r="B42" s="10"/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0"/>
      <c r="Q42" s="1" t="s">
        <v>90</v>
      </c>
    </row>
    <row r="43" spans="1:17" ht="30" customHeight="1" x14ac:dyDescent="0.3">
      <c r="A43" s="10"/>
      <c r="B43" s="10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0"/>
      <c r="Q43" s="1" t="s">
        <v>90</v>
      </c>
    </row>
    <row r="44" spans="1:17" ht="30" customHeight="1" x14ac:dyDescent="0.3">
      <c r="A44" s="10"/>
      <c r="B44" s="10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0"/>
      <c r="Q44" s="1" t="s">
        <v>90</v>
      </c>
    </row>
    <row r="45" spans="1:17" ht="30" customHeight="1" x14ac:dyDescent="0.3">
      <c r="A45" s="10"/>
      <c r="B45" s="10"/>
      <c r="C45" s="10"/>
      <c r="D45" s="10"/>
      <c r="E45" s="11"/>
      <c r="F45" s="11"/>
      <c r="G45" s="11"/>
      <c r="H45" s="11"/>
      <c r="I45" s="11"/>
      <c r="J45" s="11"/>
      <c r="K45" s="11"/>
      <c r="L45" s="11"/>
      <c r="M45" s="10"/>
      <c r="Q45" s="1" t="s">
        <v>90</v>
      </c>
    </row>
    <row r="46" spans="1:17" ht="30" customHeight="1" x14ac:dyDescent="0.3">
      <c r="A46" s="10"/>
      <c r="B46" s="10"/>
      <c r="C46" s="10"/>
      <c r="D46" s="10"/>
      <c r="E46" s="11"/>
      <c r="F46" s="11"/>
      <c r="G46" s="11"/>
      <c r="H46" s="11"/>
      <c r="I46" s="11"/>
      <c r="J46" s="11"/>
      <c r="K46" s="11"/>
      <c r="L46" s="11"/>
      <c r="M46" s="10"/>
      <c r="Q46" s="1" t="s">
        <v>90</v>
      </c>
    </row>
    <row r="47" spans="1:17" ht="30" customHeight="1" x14ac:dyDescent="0.3">
      <c r="A47" s="10"/>
      <c r="B47" s="10"/>
      <c r="C47" s="10"/>
      <c r="D47" s="10"/>
      <c r="E47" s="11"/>
      <c r="F47" s="11"/>
      <c r="G47" s="11"/>
      <c r="H47" s="11"/>
      <c r="I47" s="11"/>
      <c r="J47" s="11"/>
      <c r="K47" s="11"/>
      <c r="L47" s="11"/>
      <c r="M47" s="10"/>
      <c r="Q47" s="1" t="s">
        <v>90</v>
      </c>
    </row>
    <row r="48" spans="1:17" ht="30" customHeight="1" x14ac:dyDescent="0.3">
      <c r="A48" s="10"/>
      <c r="B48" s="10"/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0"/>
      <c r="Q48" s="1" t="s">
        <v>90</v>
      </c>
    </row>
    <row r="49" spans="1:48" ht="30" customHeight="1" x14ac:dyDescent="0.3">
      <c r="A49" s="10"/>
      <c r="B49" s="10"/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0"/>
      <c r="Q49" s="1" t="s">
        <v>90</v>
      </c>
    </row>
    <row r="50" spans="1:48" ht="30" customHeight="1" x14ac:dyDescent="0.3">
      <c r="A50" s="10"/>
      <c r="B50" s="10"/>
      <c r="C50" s="10"/>
      <c r="D50" s="10"/>
      <c r="E50" s="11"/>
      <c r="F50" s="11"/>
      <c r="G50" s="11"/>
      <c r="H50" s="11"/>
      <c r="I50" s="11"/>
      <c r="J50" s="11"/>
      <c r="K50" s="11"/>
      <c r="L50" s="11"/>
      <c r="M50" s="10"/>
      <c r="Q50" s="1" t="s">
        <v>90</v>
      </c>
    </row>
    <row r="51" spans="1:48" ht="30" customHeight="1" x14ac:dyDescent="0.3">
      <c r="A51" s="12" t="s">
        <v>87</v>
      </c>
      <c r="B51" s="10"/>
      <c r="C51" s="10"/>
      <c r="D51" s="10"/>
      <c r="E51" s="11"/>
      <c r="F51" s="11" t="e">
        <f>SUMIF(Q29:Q50,"010102",F29:F50)</f>
        <v>#NUM!</v>
      </c>
      <c r="G51" s="11"/>
      <c r="H51" s="11">
        <f>SUMIF(Q29:Q50,"010102",H29:H50)</f>
        <v>0</v>
      </c>
      <c r="I51" s="11"/>
      <c r="J51" s="11">
        <f>SUMIF(Q29:Q50,"010102",J29:J50)</f>
        <v>0</v>
      </c>
      <c r="K51" s="11"/>
      <c r="L51" s="11" t="e">
        <f>SUMIF(Q29:Q50,"010102",L29:L50)</f>
        <v>#NUM!</v>
      </c>
      <c r="M51" s="10"/>
      <c r="N51" t="s">
        <v>88</v>
      </c>
    </row>
    <row r="52" spans="1:48" ht="30" customHeight="1" x14ac:dyDescent="0.3">
      <c r="A52" s="12" t="s">
        <v>113</v>
      </c>
      <c r="B52" s="12" t="s">
        <v>52</v>
      </c>
      <c r="C52" s="10"/>
      <c r="D52" s="10"/>
      <c r="E52" s="11"/>
      <c r="F52" s="11"/>
      <c r="G52" s="11"/>
      <c r="H52" s="11"/>
      <c r="I52" s="11"/>
      <c r="J52" s="11"/>
      <c r="K52" s="11"/>
      <c r="L52" s="11"/>
      <c r="M52" s="10"/>
      <c r="Q52" s="1" t="s">
        <v>114</v>
      </c>
    </row>
    <row r="53" spans="1:48" ht="30" customHeight="1" x14ac:dyDescent="0.3">
      <c r="A53" s="12" t="s">
        <v>115</v>
      </c>
      <c r="B53" s="12" t="s">
        <v>116</v>
      </c>
      <c r="C53" s="12" t="s">
        <v>74</v>
      </c>
      <c r="D53" s="10">
        <v>116</v>
      </c>
      <c r="E53" s="11" t="e">
        <f>TRUNC(단가대비표!O49,0)</f>
        <v>#NUM!</v>
      </c>
      <c r="F53" s="11" t="e">
        <f t="shared" ref="F53:F61" si="2">TRUNC(E53*D53, 0)</f>
        <v>#NUM!</v>
      </c>
      <c r="G53" s="11">
        <f>TRUNC(단가대비표!P49,0)</f>
        <v>0</v>
      </c>
      <c r="H53" s="11">
        <f t="shared" ref="H53:H61" si="3">TRUNC(G53*D53, 0)</f>
        <v>0</v>
      </c>
      <c r="I53" s="11">
        <f>TRUNC(단가대비표!V49,0)</f>
        <v>0</v>
      </c>
      <c r="J53" s="11">
        <f t="shared" ref="J53:J61" si="4">TRUNC(I53*D53, 0)</f>
        <v>0</v>
      </c>
      <c r="K53" s="11" t="e">
        <f t="shared" ref="K53:K61" si="5">TRUNC(E53+G53+I53, 0)</f>
        <v>#NUM!</v>
      </c>
      <c r="L53" s="11" t="e">
        <f t="shared" ref="L53:L61" si="6">TRUNC(F53+H53+J53, 0)</f>
        <v>#NUM!</v>
      </c>
      <c r="M53" s="12" t="s">
        <v>52</v>
      </c>
      <c r="N53" s="1" t="s">
        <v>117</v>
      </c>
      <c r="O53" s="1" t="s">
        <v>52</v>
      </c>
      <c r="P53" s="1" t="s">
        <v>52</v>
      </c>
      <c r="Q53" s="1" t="s">
        <v>114</v>
      </c>
      <c r="R53" s="1" t="s">
        <v>64</v>
      </c>
      <c r="S53" s="1" t="s">
        <v>64</v>
      </c>
      <c r="T53" s="1" t="s">
        <v>63</v>
      </c>
      <c r="AR53" s="1" t="s">
        <v>52</v>
      </c>
      <c r="AS53" s="1" t="s">
        <v>52</v>
      </c>
      <c r="AU53" s="1" t="s">
        <v>118</v>
      </c>
      <c r="AV53">
        <v>154</v>
      </c>
    </row>
    <row r="54" spans="1:48" ht="30" customHeight="1" x14ac:dyDescent="0.3">
      <c r="A54" s="12" t="s">
        <v>119</v>
      </c>
      <c r="B54" s="12" t="s">
        <v>120</v>
      </c>
      <c r="C54" s="12" t="s">
        <v>74</v>
      </c>
      <c r="D54" s="10">
        <v>73</v>
      </c>
      <c r="E54" s="11" t="e">
        <f>TRUNC(일위대가목록!E12,0)</f>
        <v>#NUM!</v>
      </c>
      <c r="F54" s="11" t="e">
        <f t="shared" si="2"/>
        <v>#NUM!</v>
      </c>
      <c r="G54" s="11">
        <f>TRUNC(일위대가목록!F12,0)</f>
        <v>0</v>
      </c>
      <c r="H54" s="11">
        <f t="shared" si="3"/>
        <v>0</v>
      </c>
      <c r="I54" s="11">
        <f>TRUNC(일위대가목록!G12,0)</f>
        <v>0</v>
      </c>
      <c r="J54" s="11">
        <f t="shared" si="4"/>
        <v>0</v>
      </c>
      <c r="K54" s="11" t="e">
        <f t="shared" si="5"/>
        <v>#NUM!</v>
      </c>
      <c r="L54" s="11" t="e">
        <f t="shared" si="6"/>
        <v>#NUM!</v>
      </c>
      <c r="M54" s="12" t="s">
        <v>121</v>
      </c>
      <c r="N54" s="1" t="s">
        <v>122</v>
      </c>
      <c r="O54" s="1" t="s">
        <v>52</v>
      </c>
      <c r="P54" s="1" t="s">
        <v>52</v>
      </c>
      <c r="Q54" s="1" t="s">
        <v>114</v>
      </c>
      <c r="R54" s="1" t="s">
        <v>63</v>
      </c>
      <c r="S54" s="1" t="s">
        <v>64</v>
      </c>
      <c r="T54" s="1" t="s">
        <v>64</v>
      </c>
      <c r="AR54" s="1" t="s">
        <v>52</v>
      </c>
      <c r="AS54" s="1" t="s">
        <v>52</v>
      </c>
      <c r="AU54" s="1" t="s">
        <v>123</v>
      </c>
      <c r="AV54">
        <v>17</v>
      </c>
    </row>
    <row r="55" spans="1:48" ht="30" customHeight="1" x14ac:dyDescent="0.3">
      <c r="A55" s="12" t="s">
        <v>124</v>
      </c>
      <c r="B55" s="12" t="s">
        <v>120</v>
      </c>
      <c r="C55" s="12" t="s">
        <v>74</v>
      </c>
      <c r="D55" s="10">
        <v>40</v>
      </c>
      <c r="E55" s="11" t="e">
        <f>TRUNC(일위대가목록!E13,0)</f>
        <v>#NUM!</v>
      </c>
      <c r="F55" s="11" t="e">
        <f t="shared" si="2"/>
        <v>#NUM!</v>
      </c>
      <c r="G55" s="11">
        <f>TRUNC(일위대가목록!F13,0)</f>
        <v>0</v>
      </c>
      <c r="H55" s="11">
        <f t="shared" si="3"/>
        <v>0</v>
      </c>
      <c r="I55" s="11">
        <f>TRUNC(일위대가목록!G13,0)</f>
        <v>0</v>
      </c>
      <c r="J55" s="11">
        <f t="shared" si="4"/>
        <v>0</v>
      </c>
      <c r="K55" s="11" t="e">
        <f t="shared" si="5"/>
        <v>#NUM!</v>
      </c>
      <c r="L55" s="11" t="e">
        <f t="shared" si="6"/>
        <v>#NUM!</v>
      </c>
      <c r="M55" s="12" t="s">
        <v>125</v>
      </c>
      <c r="N55" s="1" t="s">
        <v>126</v>
      </c>
      <c r="O55" s="1" t="s">
        <v>52</v>
      </c>
      <c r="P55" s="1" t="s">
        <v>52</v>
      </c>
      <c r="Q55" s="1" t="s">
        <v>114</v>
      </c>
      <c r="R55" s="1" t="s">
        <v>63</v>
      </c>
      <c r="S55" s="1" t="s">
        <v>64</v>
      </c>
      <c r="T55" s="1" t="s">
        <v>64</v>
      </c>
      <c r="AR55" s="1" t="s">
        <v>52</v>
      </c>
      <c r="AS55" s="1" t="s">
        <v>52</v>
      </c>
      <c r="AU55" s="1" t="s">
        <v>127</v>
      </c>
      <c r="AV55">
        <v>18</v>
      </c>
    </row>
    <row r="56" spans="1:48" ht="30" customHeight="1" x14ac:dyDescent="0.3">
      <c r="A56" s="12" t="s">
        <v>128</v>
      </c>
      <c r="B56" s="12" t="s">
        <v>129</v>
      </c>
      <c r="C56" s="12" t="s">
        <v>74</v>
      </c>
      <c r="D56" s="10">
        <v>71</v>
      </c>
      <c r="E56" s="11" t="e">
        <f>TRUNC(단가대비표!O50,0)</f>
        <v>#NUM!</v>
      </c>
      <c r="F56" s="11" t="e">
        <f t="shared" si="2"/>
        <v>#NUM!</v>
      </c>
      <c r="G56" s="11">
        <f>TRUNC(단가대비표!P50,0)</f>
        <v>0</v>
      </c>
      <c r="H56" s="11">
        <f t="shared" si="3"/>
        <v>0</v>
      </c>
      <c r="I56" s="11">
        <f>TRUNC(단가대비표!V50,0)</f>
        <v>0</v>
      </c>
      <c r="J56" s="11">
        <f t="shared" si="4"/>
        <v>0</v>
      </c>
      <c r="K56" s="11" t="e">
        <f t="shared" si="5"/>
        <v>#NUM!</v>
      </c>
      <c r="L56" s="11" t="e">
        <f t="shared" si="6"/>
        <v>#NUM!</v>
      </c>
      <c r="M56" s="12" t="s">
        <v>52</v>
      </c>
      <c r="N56" s="1" t="s">
        <v>130</v>
      </c>
      <c r="O56" s="1" t="s">
        <v>52</v>
      </c>
      <c r="P56" s="1" t="s">
        <v>52</v>
      </c>
      <c r="Q56" s="1" t="s">
        <v>114</v>
      </c>
      <c r="R56" s="1" t="s">
        <v>64</v>
      </c>
      <c r="S56" s="1" t="s">
        <v>64</v>
      </c>
      <c r="T56" s="1" t="s">
        <v>63</v>
      </c>
      <c r="AR56" s="1" t="s">
        <v>52</v>
      </c>
      <c r="AS56" s="1" t="s">
        <v>52</v>
      </c>
      <c r="AU56" s="1" t="s">
        <v>131</v>
      </c>
      <c r="AV56">
        <v>185</v>
      </c>
    </row>
    <row r="57" spans="1:48" ht="30" customHeight="1" x14ac:dyDescent="0.3">
      <c r="A57" s="12" t="s">
        <v>132</v>
      </c>
      <c r="B57" s="12" t="s">
        <v>133</v>
      </c>
      <c r="C57" s="12" t="s">
        <v>74</v>
      </c>
      <c r="D57" s="10">
        <v>37</v>
      </c>
      <c r="E57" s="11" t="e">
        <f>TRUNC(일위대가목록!E14,0)</f>
        <v>#NUM!</v>
      </c>
      <c r="F57" s="11" t="e">
        <f t="shared" si="2"/>
        <v>#NUM!</v>
      </c>
      <c r="G57" s="11">
        <f>TRUNC(일위대가목록!F14,0)</f>
        <v>0</v>
      </c>
      <c r="H57" s="11">
        <f t="shared" si="3"/>
        <v>0</v>
      </c>
      <c r="I57" s="11">
        <f>TRUNC(일위대가목록!G14,0)</f>
        <v>0</v>
      </c>
      <c r="J57" s="11">
        <f t="shared" si="4"/>
        <v>0</v>
      </c>
      <c r="K57" s="11" t="e">
        <f t="shared" si="5"/>
        <v>#NUM!</v>
      </c>
      <c r="L57" s="11" t="e">
        <f t="shared" si="6"/>
        <v>#NUM!</v>
      </c>
      <c r="M57" s="12" t="s">
        <v>134</v>
      </c>
      <c r="N57" s="1" t="s">
        <v>135</v>
      </c>
      <c r="O57" s="1" t="s">
        <v>52</v>
      </c>
      <c r="P57" s="1" t="s">
        <v>52</v>
      </c>
      <c r="Q57" s="1" t="s">
        <v>114</v>
      </c>
      <c r="R57" s="1" t="s">
        <v>63</v>
      </c>
      <c r="S57" s="1" t="s">
        <v>64</v>
      </c>
      <c r="T57" s="1" t="s">
        <v>64</v>
      </c>
      <c r="AR57" s="1" t="s">
        <v>52</v>
      </c>
      <c r="AS57" s="1" t="s">
        <v>52</v>
      </c>
      <c r="AU57" s="1" t="s">
        <v>136</v>
      </c>
      <c r="AV57">
        <v>186</v>
      </c>
    </row>
    <row r="58" spans="1:48" ht="30" customHeight="1" x14ac:dyDescent="0.3">
      <c r="A58" s="12" t="s">
        <v>137</v>
      </c>
      <c r="B58" s="12" t="s">
        <v>138</v>
      </c>
      <c r="C58" s="12" t="s">
        <v>139</v>
      </c>
      <c r="D58" s="10">
        <v>29</v>
      </c>
      <c r="E58" s="11" t="e">
        <f>TRUNC(단가대비표!O44,0)</f>
        <v>#NUM!</v>
      </c>
      <c r="F58" s="11" t="e">
        <f t="shared" si="2"/>
        <v>#NUM!</v>
      </c>
      <c r="G58" s="11">
        <f>TRUNC(단가대비표!P44,0)</f>
        <v>0</v>
      </c>
      <c r="H58" s="11">
        <f t="shared" si="3"/>
        <v>0</v>
      </c>
      <c r="I58" s="11">
        <f>TRUNC(단가대비표!V44,0)</f>
        <v>0</v>
      </c>
      <c r="J58" s="11">
        <f t="shared" si="4"/>
        <v>0</v>
      </c>
      <c r="K58" s="11" t="e">
        <f t="shared" si="5"/>
        <v>#NUM!</v>
      </c>
      <c r="L58" s="11" t="e">
        <f t="shared" si="6"/>
        <v>#NUM!</v>
      </c>
      <c r="M58" s="12" t="s">
        <v>52</v>
      </c>
      <c r="N58" s="1" t="s">
        <v>140</v>
      </c>
      <c r="O58" s="1" t="s">
        <v>52</v>
      </c>
      <c r="P58" s="1" t="s">
        <v>52</v>
      </c>
      <c r="Q58" s="1" t="s">
        <v>114</v>
      </c>
      <c r="R58" s="1" t="s">
        <v>64</v>
      </c>
      <c r="S58" s="1" t="s">
        <v>64</v>
      </c>
      <c r="T58" s="1" t="s">
        <v>63</v>
      </c>
      <c r="AR58" s="1" t="s">
        <v>52</v>
      </c>
      <c r="AS58" s="1" t="s">
        <v>52</v>
      </c>
      <c r="AU58" s="1" t="s">
        <v>141</v>
      </c>
      <c r="AV58">
        <v>190</v>
      </c>
    </row>
    <row r="59" spans="1:48" ht="30" customHeight="1" x14ac:dyDescent="0.3">
      <c r="A59" s="12" t="s">
        <v>137</v>
      </c>
      <c r="B59" s="12" t="s">
        <v>142</v>
      </c>
      <c r="C59" s="12" t="s">
        <v>139</v>
      </c>
      <c r="D59" s="10">
        <v>98</v>
      </c>
      <c r="E59" s="11" t="e">
        <f>TRUNC(단가대비표!O46,0)</f>
        <v>#NUM!</v>
      </c>
      <c r="F59" s="11" t="e">
        <f t="shared" si="2"/>
        <v>#NUM!</v>
      </c>
      <c r="G59" s="11">
        <f>TRUNC(단가대비표!P46,0)</f>
        <v>0</v>
      </c>
      <c r="H59" s="11">
        <f t="shared" si="3"/>
        <v>0</v>
      </c>
      <c r="I59" s="11">
        <f>TRUNC(단가대비표!V46,0)</f>
        <v>0</v>
      </c>
      <c r="J59" s="11">
        <f t="shared" si="4"/>
        <v>0</v>
      </c>
      <c r="K59" s="11" t="e">
        <f t="shared" si="5"/>
        <v>#NUM!</v>
      </c>
      <c r="L59" s="11" t="e">
        <f t="shared" si="6"/>
        <v>#NUM!</v>
      </c>
      <c r="M59" s="12" t="s">
        <v>52</v>
      </c>
      <c r="N59" s="1" t="s">
        <v>143</v>
      </c>
      <c r="O59" s="1" t="s">
        <v>52</v>
      </c>
      <c r="P59" s="1" t="s">
        <v>52</v>
      </c>
      <c r="Q59" s="1" t="s">
        <v>114</v>
      </c>
      <c r="R59" s="1" t="s">
        <v>64</v>
      </c>
      <c r="S59" s="1" t="s">
        <v>64</v>
      </c>
      <c r="T59" s="1" t="s">
        <v>63</v>
      </c>
      <c r="AR59" s="1" t="s">
        <v>52</v>
      </c>
      <c r="AS59" s="1" t="s">
        <v>52</v>
      </c>
      <c r="AU59" s="1" t="s">
        <v>144</v>
      </c>
      <c r="AV59">
        <v>192</v>
      </c>
    </row>
    <row r="60" spans="1:48" ht="30" customHeight="1" x14ac:dyDescent="0.3">
      <c r="A60" s="12" t="s">
        <v>137</v>
      </c>
      <c r="B60" s="12" t="s">
        <v>145</v>
      </c>
      <c r="C60" s="12" t="s">
        <v>139</v>
      </c>
      <c r="D60" s="10">
        <v>302</v>
      </c>
      <c r="E60" s="11" t="e">
        <f>TRUNC(단가대비표!O45,0)</f>
        <v>#NUM!</v>
      </c>
      <c r="F60" s="11" t="e">
        <f t="shared" si="2"/>
        <v>#NUM!</v>
      </c>
      <c r="G60" s="11">
        <f>TRUNC(단가대비표!P45,0)</f>
        <v>0</v>
      </c>
      <c r="H60" s="11">
        <f t="shared" si="3"/>
        <v>0</v>
      </c>
      <c r="I60" s="11">
        <f>TRUNC(단가대비표!V45,0)</f>
        <v>0</v>
      </c>
      <c r="J60" s="11">
        <f t="shared" si="4"/>
        <v>0</v>
      </c>
      <c r="K60" s="11" t="e">
        <f t="shared" si="5"/>
        <v>#NUM!</v>
      </c>
      <c r="L60" s="11" t="e">
        <f t="shared" si="6"/>
        <v>#NUM!</v>
      </c>
      <c r="M60" s="12" t="s">
        <v>52</v>
      </c>
      <c r="N60" s="1" t="s">
        <v>146</v>
      </c>
      <c r="O60" s="1" t="s">
        <v>52</v>
      </c>
      <c r="P60" s="1" t="s">
        <v>52</v>
      </c>
      <c r="Q60" s="1" t="s">
        <v>114</v>
      </c>
      <c r="R60" s="1" t="s">
        <v>64</v>
      </c>
      <c r="S60" s="1" t="s">
        <v>64</v>
      </c>
      <c r="T60" s="1" t="s">
        <v>63</v>
      </c>
      <c r="AR60" s="1" t="s">
        <v>52</v>
      </c>
      <c r="AS60" s="1" t="s">
        <v>52</v>
      </c>
      <c r="AU60" s="1" t="s">
        <v>147</v>
      </c>
      <c r="AV60">
        <v>191</v>
      </c>
    </row>
    <row r="61" spans="1:48" ht="30" customHeight="1" x14ac:dyDescent="0.3">
      <c r="A61" s="12" t="s">
        <v>119</v>
      </c>
      <c r="B61" s="12" t="s">
        <v>148</v>
      </c>
      <c r="C61" s="12" t="s">
        <v>74</v>
      </c>
      <c r="D61" s="10">
        <v>37</v>
      </c>
      <c r="E61" s="11" t="e">
        <f>TRUNC(일위대가목록!E15,0)</f>
        <v>#NUM!</v>
      </c>
      <c r="F61" s="11" t="e">
        <f t="shared" si="2"/>
        <v>#NUM!</v>
      </c>
      <c r="G61" s="11">
        <f>TRUNC(일위대가목록!F15,0)</f>
        <v>0</v>
      </c>
      <c r="H61" s="11">
        <f t="shared" si="3"/>
        <v>0</v>
      </c>
      <c r="I61" s="11">
        <f>TRUNC(일위대가목록!G15,0)</f>
        <v>0</v>
      </c>
      <c r="J61" s="11">
        <f t="shared" si="4"/>
        <v>0</v>
      </c>
      <c r="K61" s="11" t="e">
        <f t="shared" si="5"/>
        <v>#NUM!</v>
      </c>
      <c r="L61" s="11" t="e">
        <f t="shared" si="6"/>
        <v>#NUM!</v>
      </c>
      <c r="M61" s="12" t="s">
        <v>149</v>
      </c>
      <c r="N61" s="1" t="s">
        <v>150</v>
      </c>
      <c r="O61" s="1" t="s">
        <v>52</v>
      </c>
      <c r="P61" s="1" t="s">
        <v>52</v>
      </c>
      <c r="Q61" s="1" t="s">
        <v>114</v>
      </c>
      <c r="R61" s="1" t="s">
        <v>63</v>
      </c>
      <c r="S61" s="1" t="s">
        <v>64</v>
      </c>
      <c r="T61" s="1" t="s">
        <v>64</v>
      </c>
      <c r="AR61" s="1" t="s">
        <v>52</v>
      </c>
      <c r="AS61" s="1" t="s">
        <v>52</v>
      </c>
      <c r="AU61" s="1" t="s">
        <v>151</v>
      </c>
      <c r="AV61">
        <v>155</v>
      </c>
    </row>
    <row r="62" spans="1:48" ht="30" customHeight="1" x14ac:dyDescent="0.3">
      <c r="A62" s="10"/>
      <c r="B62" s="10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0"/>
      <c r="Q62" s="1" t="s">
        <v>114</v>
      </c>
    </row>
    <row r="63" spans="1:48" ht="30" customHeight="1" x14ac:dyDescent="0.3">
      <c r="A63" s="10"/>
      <c r="B63" s="10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0"/>
      <c r="Q63" s="1" t="s">
        <v>114</v>
      </c>
    </row>
    <row r="64" spans="1:48" ht="30" customHeight="1" x14ac:dyDescent="0.3">
      <c r="A64" s="10"/>
      <c r="B64" s="10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0"/>
      <c r="Q64" s="1" t="s">
        <v>114</v>
      </c>
    </row>
    <row r="65" spans="1:48" ht="30" customHeight="1" x14ac:dyDescent="0.3">
      <c r="A65" s="10"/>
      <c r="B65" s="10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0"/>
      <c r="Q65" s="1" t="s">
        <v>114</v>
      </c>
    </row>
    <row r="66" spans="1:48" ht="30" customHeight="1" x14ac:dyDescent="0.3">
      <c r="A66" s="10"/>
      <c r="B66" s="10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0"/>
      <c r="Q66" s="1" t="s">
        <v>114</v>
      </c>
    </row>
    <row r="67" spans="1:48" ht="30" customHeight="1" x14ac:dyDescent="0.3">
      <c r="A67" s="10"/>
      <c r="B67" s="10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0"/>
      <c r="Q67" s="1" t="s">
        <v>114</v>
      </c>
    </row>
    <row r="68" spans="1:48" ht="30" customHeight="1" x14ac:dyDescent="0.3">
      <c r="A68" s="10"/>
      <c r="B68" s="10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0"/>
      <c r="Q68" s="1" t="s">
        <v>114</v>
      </c>
    </row>
    <row r="69" spans="1:48" ht="30" customHeight="1" x14ac:dyDescent="0.3">
      <c r="A69" s="10"/>
      <c r="B69" s="10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0"/>
      <c r="Q69" s="1" t="s">
        <v>114</v>
      </c>
    </row>
    <row r="70" spans="1:48" ht="30" customHeight="1" x14ac:dyDescent="0.3">
      <c r="A70" s="10"/>
      <c r="B70" s="10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0"/>
      <c r="Q70" s="1" t="s">
        <v>114</v>
      </c>
    </row>
    <row r="71" spans="1:48" ht="30" customHeight="1" x14ac:dyDescent="0.3">
      <c r="A71" s="10"/>
      <c r="B71" s="10"/>
      <c r="C71" s="10"/>
      <c r="D71" s="10"/>
      <c r="E71" s="11"/>
      <c r="F71" s="11"/>
      <c r="G71" s="11"/>
      <c r="H71" s="11"/>
      <c r="I71" s="11"/>
      <c r="J71" s="11"/>
      <c r="K71" s="11"/>
      <c r="L71" s="11"/>
      <c r="M71" s="10"/>
      <c r="Q71" s="1" t="s">
        <v>114</v>
      </c>
    </row>
    <row r="72" spans="1:48" ht="30" customHeight="1" x14ac:dyDescent="0.3">
      <c r="A72" s="10"/>
      <c r="B72" s="10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0"/>
      <c r="Q72" s="1" t="s">
        <v>114</v>
      </c>
    </row>
    <row r="73" spans="1:48" ht="30" customHeight="1" x14ac:dyDescent="0.3">
      <c r="A73" s="10"/>
      <c r="B73" s="10"/>
      <c r="C73" s="10"/>
      <c r="D73" s="10"/>
      <c r="E73" s="11"/>
      <c r="F73" s="11"/>
      <c r="G73" s="11"/>
      <c r="H73" s="11"/>
      <c r="I73" s="11"/>
      <c r="J73" s="11"/>
      <c r="K73" s="11"/>
      <c r="L73" s="11"/>
      <c r="M73" s="10"/>
      <c r="Q73" s="1" t="s">
        <v>114</v>
      </c>
    </row>
    <row r="74" spans="1:48" ht="30" customHeight="1" x14ac:dyDescent="0.3">
      <c r="A74" s="10"/>
      <c r="B74" s="10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0"/>
      <c r="Q74" s="1" t="s">
        <v>114</v>
      </c>
    </row>
    <row r="75" spans="1:48" ht="30" customHeight="1" x14ac:dyDescent="0.3">
      <c r="A75" s="12" t="s">
        <v>87</v>
      </c>
      <c r="B75" s="10"/>
      <c r="C75" s="10"/>
      <c r="D75" s="10"/>
      <c r="E75" s="11"/>
      <c r="F75" s="11" t="e">
        <f>SUMIF(Q53:Q74,"010103",F53:F74)</f>
        <v>#NUM!</v>
      </c>
      <c r="G75" s="11"/>
      <c r="H75" s="11">
        <f>SUMIF(Q53:Q74,"010103",H53:H74)</f>
        <v>0</v>
      </c>
      <c r="I75" s="11"/>
      <c r="J75" s="11">
        <f>SUMIF(Q53:Q74,"010103",J53:J74)</f>
        <v>0</v>
      </c>
      <c r="K75" s="11"/>
      <c r="L75" s="11" t="e">
        <f>SUMIF(Q53:Q74,"010103",L53:L74)</f>
        <v>#NUM!</v>
      </c>
      <c r="M75" s="10"/>
      <c r="N75" t="s">
        <v>88</v>
      </c>
    </row>
    <row r="76" spans="1:48" ht="30" customHeight="1" x14ac:dyDescent="0.3">
      <c r="A76" s="12" t="s">
        <v>152</v>
      </c>
      <c r="B76" s="12" t="s">
        <v>52</v>
      </c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0"/>
      <c r="Q76" s="1" t="s">
        <v>153</v>
      </c>
    </row>
    <row r="77" spans="1:48" ht="30" customHeight="1" x14ac:dyDescent="0.3">
      <c r="A77" s="12" t="s">
        <v>154</v>
      </c>
      <c r="B77" s="12" t="s">
        <v>155</v>
      </c>
      <c r="C77" s="12" t="s">
        <v>74</v>
      </c>
      <c r="D77" s="10">
        <v>87</v>
      </c>
      <c r="E77" s="11" t="e">
        <f>TRUNC(일위대가목록!E16,0)</f>
        <v>#NUM!</v>
      </c>
      <c r="F77" s="11" t="e">
        <f>TRUNC(E77*D77, 0)</f>
        <v>#NUM!</v>
      </c>
      <c r="G77" s="11">
        <f>TRUNC(일위대가목록!F16,0)</f>
        <v>0</v>
      </c>
      <c r="H77" s="11">
        <f>TRUNC(G77*D77, 0)</f>
        <v>0</v>
      </c>
      <c r="I77" s="11">
        <f>TRUNC(일위대가목록!G16,0)</f>
        <v>0</v>
      </c>
      <c r="J77" s="11">
        <f>TRUNC(I77*D77, 0)</f>
        <v>0</v>
      </c>
      <c r="K77" s="11" t="e">
        <f t="shared" ref="K77:L80" si="7">TRUNC(E77+G77+I77, 0)</f>
        <v>#NUM!</v>
      </c>
      <c r="L77" s="11" t="e">
        <f t="shared" si="7"/>
        <v>#NUM!</v>
      </c>
      <c r="M77" s="12" t="s">
        <v>156</v>
      </c>
      <c r="N77" s="1" t="s">
        <v>157</v>
      </c>
      <c r="O77" s="1" t="s">
        <v>52</v>
      </c>
      <c r="P77" s="1" t="s">
        <v>52</v>
      </c>
      <c r="Q77" s="1" t="s">
        <v>153</v>
      </c>
      <c r="R77" s="1" t="s">
        <v>63</v>
      </c>
      <c r="S77" s="1" t="s">
        <v>64</v>
      </c>
      <c r="T77" s="1" t="s">
        <v>64</v>
      </c>
      <c r="AR77" s="1" t="s">
        <v>52</v>
      </c>
      <c r="AS77" s="1" t="s">
        <v>52</v>
      </c>
      <c r="AU77" s="1" t="s">
        <v>158</v>
      </c>
      <c r="AV77">
        <v>193</v>
      </c>
    </row>
    <row r="78" spans="1:48" ht="30" customHeight="1" x14ac:dyDescent="0.3">
      <c r="A78" s="12" t="s">
        <v>159</v>
      </c>
      <c r="B78" s="12" t="s">
        <v>160</v>
      </c>
      <c r="C78" s="12" t="s">
        <v>74</v>
      </c>
      <c r="D78" s="10">
        <v>434</v>
      </c>
      <c r="E78" s="11" t="e">
        <f>TRUNC(일위대가목록!E17,0)</f>
        <v>#NUM!</v>
      </c>
      <c r="F78" s="11" t="e">
        <f>TRUNC(E78*D78, 0)</f>
        <v>#NUM!</v>
      </c>
      <c r="G78" s="11">
        <f>TRUNC(일위대가목록!F17,0)</f>
        <v>0</v>
      </c>
      <c r="H78" s="11">
        <f>TRUNC(G78*D78, 0)</f>
        <v>0</v>
      </c>
      <c r="I78" s="11">
        <f>TRUNC(일위대가목록!G17,0)</f>
        <v>0</v>
      </c>
      <c r="J78" s="11">
        <f>TRUNC(I78*D78, 0)</f>
        <v>0</v>
      </c>
      <c r="K78" s="11" t="e">
        <f t="shared" si="7"/>
        <v>#NUM!</v>
      </c>
      <c r="L78" s="11" t="e">
        <f t="shared" si="7"/>
        <v>#NUM!</v>
      </c>
      <c r="M78" s="12" t="s">
        <v>161</v>
      </c>
      <c r="N78" s="1" t="s">
        <v>162</v>
      </c>
      <c r="O78" s="1" t="s">
        <v>52</v>
      </c>
      <c r="P78" s="1" t="s">
        <v>52</v>
      </c>
      <c r="Q78" s="1" t="s">
        <v>153</v>
      </c>
      <c r="R78" s="1" t="s">
        <v>63</v>
      </c>
      <c r="S78" s="1" t="s">
        <v>64</v>
      </c>
      <c r="T78" s="1" t="s">
        <v>64</v>
      </c>
      <c r="AR78" s="1" t="s">
        <v>52</v>
      </c>
      <c r="AS78" s="1" t="s">
        <v>52</v>
      </c>
      <c r="AU78" s="1" t="s">
        <v>163</v>
      </c>
      <c r="AV78">
        <v>22</v>
      </c>
    </row>
    <row r="79" spans="1:48" ht="30" customHeight="1" x14ac:dyDescent="0.3">
      <c r="A79" s="12" t="s">
        <v>164</v>
      </c>
      <c r="B79" s="12" t="s">
        <v>165</v>
      </c>
      <c r="C79" s="12" t="s">
        <v>74</v>
      </c>
      <c r="D79" s="10">
        <v>7</v>
      </c>
      <c r="E79" s="11" t="e">
        <f>TRUNC(일위대가목록!E18,0)</f>
        <v>#NUM!</v>
      </c>
      <c r="F79" s="11" t="e">
        <f>TRUNC(E79*D79, 0)</f>
        <v>#NUM!</v>
      </c>
      <c r="G79" s="11">
        <f>TRUNC(일위대가목록!F18,0)</f>
        <v>0</v>
      </c>
      <c r="H79" s="11">
        <f>TRUNC(G79*D79, 0)</f>
        <v>0</v>
      </c>
      <c r="I79" s="11">
        <f>TRUNC(일위대가목록!G18,0)</f>
        <v>0</v>
      </c>
      <c r="J79" s="11">
        <f>TRUNC(I79*D79, 0)</f>
        <v>0</v>
      </c>
      <c r="K79" s="11" t="e">
        <f t="shared" si="7"/>
        <v>#NUM!</v>
      </c>
      <c r="L79" s="11" t="e">
        <f t="shared" si="7"/>
        <v>#NUM!</v>
      </c>
      <c r="M79" s="12" t="s">
        <v>166</v>
      </c>
      <c r="N79" s="1" t="s">
        <v>167</v>
      </c>
      <c r="O79" s="1" t="s">
        <v>52</v>
      </c>
      <c r="P79" s="1" t="s">
        <v>52</v>
      </c>
      <c r="Q79" s="1" t="s">
        <v>153</v>
      </c>
      <c r="R79" s="1" t="s">
        <v>63</v>
      </c>
      <c r="S79" s="1" t="s">
        <v>64</v>
      </c>
      <c r="T79" s="1" t="s">
        <v>64</v>
      </c>
      <c r="AR79" s="1" t="s">
        <v>52</v>
      </c>
      <c r="AS79" s="1" t="s">
        <v>52</v>
      </c>
      <c r="AU79" s="1" t="s">
        <v>168</v>
      </c>
      <c r="AV79">
        <v>23</v>
      </c>
    </row>
    <row r="80" spans="1:48" ht="30" customHeight="1" x14ac:dyDescent="0.3">
      <c r="A80" s="12" t="s">
        <v>169</v>
      </c>
      <c r="B80" s="12" t="s">
        <v>170</v>
      </c>
      <c r="C80" s="12" t="s">
        <v>74</v>
      </c>
      <c r="D80" s="10">
        <v>101</v>
      </c>
      <c r="E80" s="11" t="e">
        <f>TRUNC(일위대가목록!E19,0)</f>
        <v>#NUM!</v>
      </c>
      <c r="F80" s="11" t="e">
        <f>TRUNC(E80*D80, 0)</f>
        <v>#NUM!</v>
      </c>
      <c r="G80" s="11">
        <f>TRUNC(일위대가목록!F19,0)</f>
        <v>0</v>
      </c>
      <c r="H80" s="11">
        <f>TRUNC(G80*D80, 0)</f>
        <v>0</v>
      </c>
      <c r="I80" s="11">
        <f>TRUNC(일위대가목록!G19,0)</f>
        <v>0</v>
      </c>
      <c r="J80" s="11">
        <f>TRUNC(I80*D80, 0)</f>
        <v>0</v>
      </c>
      <c r="K80" s="11" t="e">
        <f t="shared" si="7"/>
        <v>#NUM!</v>
      </c>
      <c r="L80" s="11" t="e">
        <f t="shared" si="7"/>
        <v>#NUM!</v>
      </c>
      <c r="M80" s="12" t="s">
        <v>171</v>
      </c>
      <c r="N80" s="1" t="s">
        <v>172</v>
      </c>
      <c r="O80" s="1" t="s">
        <v>52</v>
      </c>
      <c r="P80" s="1" t="s">
        <v>52</v>
      </c>
      <c r="Q80" s="1" t="s">
        <v>153</v>
      </c>
      <c r="R80" s="1" t="s">
        <v>63</v>
      </c>
      <c r="S80" s="1" t="s">
        <v>64</v>
      </c>
      <c r="T80" s="1" t="s">
        <v>64</v>
      </c>
      <c r="AR80" s="1" t="s">
        <v>52</v>
      </c>
      <c r="AS80" s="1" t="s">
        <v>52</v>
      </c>
      <c r="AU80" s="1" t="s">
        <v>173</v>
      </c>
      <c r="AV80">
        <v>24</v>
      </c>
    </row>
    <row r="81" spans="1:17" ht="30" customHeight="1" x14ac:dyDescent="0.3">
      <c r="A81" s="10"/>
      <c r="B81" s="10"/>
      <c r="C81" s="10"/>
      <c r="D81" s="10"/>
      <c r="E81" s="11"/>
      <c r="F81" s="11"/>
      <c r="G81" s="11"/>
      <c r="H81" s="11"/>
      <c r="I81" s="11"/>
      <c r="J81" s="11"/>
      <c r="K81" s="11"/>
      <c r="L81" s="11"/>
      <c r="M81" s="10"/>
      <c r="Q81" s="1" t="s">
        <v>153</v>
      </c>
    </row>
    <row r="82" spans="1:17" ht="30" customHeight="1" x14ac:dyDescent="0.3">
      <c r="A82" s="10"/>
      <c r="B82" s="10"/>
      <c r="C82" s="10"/>
      <c r="D82" s="10"/>
      <c r="E82" s="11"/>
      <c r="F82" s="11"/>
      <c r="G82" s="11"/>
      <c r="H82" s="11"/>
      <c r="I82" s="11"/>
      <c r="J82" s="11"/>
      <c r="K82" s="11"/>
      <c r="L82" s="11"/>
      <c r="M82" s="10"/>
      <c r="Q82" s="1" t="s">
        <v>153</v>
      </c>
    </row>
    <row r="83" spans="1:17" ht="30" customHeight="1" x14ac:dyDescent="0.3">
      <c r="A83" s="10"/>
      <c r="B83" s="10"/>
      <c r="C83" s="10"/>
      <c r="D83" s="10"/>
      <c r="E83" s="11"/>
      <c r="F83" s="11"/>
      <c r="G83" s="11"/>
      <c r="H83" s="11"/>
      <c r="I83" s="11"/>
      <c r="J83" s="11"/>
      <c r="K83" s="11"/>
      <c r="L83" s="11"/>
      <c r="M83" s="10"/>
      <c r="Q83" s="1" t="s">
        <v>153</v>
      </c>
    </row>
    <row r="84" spans="1:17" ht="30" customHeight="1" x14ac:dyDescent="0.3">
      <c r="A84" s="10"/>
      <c r="B84" s="10"/>
      <c r="C84" s="10"/>
      <c r="D84" s="10"/>
      <c r="E84" s="11"/>
      <c r="F84" s="11"/>
      <c r="G84" s="11"/>
      <c r="H84" s="11"/>
      <c r="I84" s="11"/>
      <c r="J84" s="11"/>
      <c r="K84" s="11"/>
      <c r="L84" s="11"/>
      <c r="M84" s="10"/>
      <c r="Q84" s="1" t="s">
        <v>153</v>
      </c>
    </row>
    <row r="85" spans="1:17" ht="30" customHeight="1" x14ac:dyDescent="0.3">
      <c r="A85" s="10"/>
      <c r="B85" s="10"/>
      <c r="C85" s="10"/>
      <c r="D85" s="10"/>
      <c r="E85" s="11"/>
      <c r="F85" s="11"/>
      <c r="G85" s="11"/>
      <c r="H85" s="11"/>
      <c r="I85" s="11"/>
      <c r="J85" s="11"/>
      <c r="K85" s="11"/>
      <c r="L85" s="11"/>
      <c r="M85" s="10"/>
      <c r="Q85" s="1" t="s">
        <v>153</v>
      </c>
    </row>
    <row r="86" spans="1:17" ht="30" customHeight="1" x14ac:dyDescent="0.3">
      <c r="A86" s="10"/>
      <c r="B86" s="10"/>
      <c r="C86" s="10"/>
      <c r="D86" s="10"/>
      <c r="E86" s="11"/>
      <c r="F86" s="11"/>
      <c r="G86" s="11"/>
      <c r="H86" s="11"/>
      <c r="I86" s="11"/>
      <c r="J86" s="11"/>
      <c r="K86" s="11"/>
      <c r="L86" s="11"/>
      <c r="M86" s="10"/>
      <c r="Q86" s="1" t="s">
        <v>153</v>
      </c>
    </row>
    <row r="87" spans="1:17" ht="30" customHeight="1" x14ac:dyDescent="0.3">
      <c r="A87" s="10"/>
      <c r="B87" s="10"/>
      <c r="C87" s="10"/>
      <c r="D87" s="10"/>
      <c r="E87" s="11"/>
      <c r="F87" s="11"/>
      <c r="G87" s="11"/>
      <c r="H87" s="11"/>
      <c r="I87" s="11"/>
      <c r="J87" s="11"/>
      <c r="K87" s="11"/>
      <c r="L87" s="11"/>
      <c r="M87" s="10"/>
      <c r="Q87" s="1" t="s">
        <v>153</v>
      </c>
    </row>
    <row r="88" spans="1:17" ht="30" customHeight="1" x14ac:dyDescent="0.3">
      <c r="A88" s="10"/>
      <c r="B88" s="10"/>
      <c r="C88" s="10"/>
      <c r="D88" s="10"/>
      <c r="E88" s="11"/>
      <c r="F88" s="11"/>
      <c r="G88" s="11"/>
      <c r="H88" s="11"/>
      <c r="I88" s="11"/>
      <c r="J88" s="11"/>
      <c r="K88" s="11"/>
      <c r="L88" s="11"/>
      <c r="M88" s="10"/>
      <c r="Q88" s="1" t="s">
        <v>153</v>
      </c>
    </row>
    <row r="89" spans="1:17" ht="30" customHeight="1" x14ac:dyDescent="0.3">
      <c r="A89" s="10"/>
      <c r="B89" s="10"/>
      <c r="C89" s="10"/>
      <c r="D89" s="10"/>
      <c r="E89" s="11"/>
      <c r="F89" s="11"/>
      <c r="G89" s="11"/>
      <c r="H89" s="11"/>
      <c r="I89" s="11"/>
      <c r="J89" s="11"/>
      <c r="K89" s="11"/>
      <c r="L89" s="11"/>
      <c r="M89" s="10"/>
      <c r="Q89" s="1" t="s">
        <v>153</v>
      </c>
    </row>
    <row r="90" spans="1:17" ht="30" customHeight="1" x14ac:dyDescent="0.3">
      <c r="A90" s="10"/>
      <c r="B90" s="10"/>
      <c r="C90" s="10"/>
      <c r="D90" s="10"/>
      <c r="E90" s="11"/>
      <c r="F90" s="11"/>
      <c r="G90" s="11"/>
      <c r="H90" s="11"/>
      <c r="I90" s="11"/>
      <c r="J90" s="11"/>
      <c r="K90" s="11"/>
      <c r="L90" s="11"/>
      <c r="M90" s="10"/>
      <c r="Q90" s="1" t="s">
        <v>153</v>
      </c>
    </row>
    <row r="91" spans="1:17" ht="30" customHeight="1" x14ac:dyDescent="0.3">
      <c r="A91" s="10"/>
      <c r="B91" s="10"/>
      <c r="C91" s="10"/>
      <c r="D91" s="10"/>
      <c r="E91" s="11"/>
      <c r="F91" s="11"/>
      <c r="G91" s="11"/>
      <c r="H91" s="11"/>
      <c r="I91" s="11"/>
      <c r="J91" s="11"/>
      <c r="K91" s="11"/>
      <c r="L91" s="11"/>
      <c r="M91" s="10"/>
      <c r="Q91" s="1" t="s">
        <v>153</v>
      </c>
    </row>
    <row r="92" spans="1:17" ht="30" customHeight="1" x14ac:dyDescent="0.3">
      <c r="A92" s="10"/>
      <c r="B92" s="10"/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0"/>
      <c r="Q92" s="1" t="s">
        <v>153</v>
      </c>
    </row>
    <row r="93" spans="1:17" ht="30" customHeight="1" x14ac:dyDescent="0.3">
      <c r="A93" s="10"/>
      <c r="B93" s="10"/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0"/>
      <c r="Q93" s="1" t="s">
        <v>153</v>
      </c>
    </row>
    <row r="94" spans="1:17" ht="30" customHeight="1" x14ac:dyDescent="0.3">
      <c r="A94" s="10"/>
      <c r="B94" s="10"/>
      <c r="C94" s="10"/>
      <c r="D94" s="10"/>
      <c r="E94" s="11"/>
      <c r="F94" s="11"/>
      <c r="G94" s="11"/>
      <c r="H94" s="11"/>
      <c r="I94" s="11"/>
      <c r="J94" s="11"/>
      <c r="K94" s="11"/>
      <c r="L94" s="11"/>
      <c r="M94" s="10"/>
      <c r="Q94" s="1" t="s">
        <v>153</v>
      </c>
    </row>
    <row r="95" spans="1:17" ht="30" customHeight="1" x14ac:dyDescent="0.3">
      <c r="A95" s="10"/>
      <c r="B95" s="10"/>
      <c r="C95" s="10"/>
      <c r="D95" s="10"/>
      <c r="E95" s="11"/>
      <c r="F95" s="11"/>
      <c r="G95" s="11"/>
      <c r="H95" s="11"/>
      <c r="I95" s="11"/>
      <c r="J95" s="11"/>
      <c r="K95" s="11"/>
      <c r="L95" s="11"/>
      <c r="M95" s="10"/>
      <c r="Q95" s="1" t="s">
        <v>153</v>
      </c>
    </row>
    <row r="96" spans="1:17" ht="30" customHeight="1" x14ac:dyDescent="0.3">
      <c r="A96" s="10"/>
      <c r="B96" s="10"/>
      <c r="C96" s="10"/>
      <c r="D96" s="10"/>
      <c r="E96" s="11"/>
      <c r="F96" s="11"/>
      <c r="G96" s="11"/>
      <c r="H96" s="11"/>
      <c r="I96" s="11"/>
      <c r="J96" s="11"/>
      <c r="K96" s="11"/>
      <c r="L96" s="11"/>
      <c r="M96" s="10"/>
      <c r="Q96" s="1" t="s">
        <v>153</v>
      </c>
    </row>
    <row r="97" spans="1:48" ht="30" customHeight="1" x14ac:dyDescent="0.3">
      <c r="A97" s="10"/>
      <c r="B97" s="10"/>
      <c r="C97" s="10"/>
      <c r="D97" s="10"/>
      <c r="E97" s="11"/>
      <c r="F97" s="11"/>
      <c r="G97" s="11"/>
      <c r="H97" s="11"/>
      <c r="I97" s="11"/>
      <c r="J97" s="11"/>
      <c r="K97" s="11"/>
      <c r="L97" s="11"/>
      <c r="M97" s="10"/>
      <c r="Q97" s="1" t="s">
        <v>153</v>
      </c>
    </row>
    <row r="98" spans="1:48" ht="30" customHeight="1" x14ac:dyDescent="0.3">
      <c r="A98" s="10"/>
      <c r="B98" s="10"/>
      <c r="C98" s="10"/>
      <c r="D98" s="10"/>
      <c r="E98" s="11"/>
      <c r="F98" s="11"/>
      <c r="G98" s="11"/>
      <c r="H98" s="11"/>
      <c r="I98" s="11"/>
      <c r="J98" s="11"/>
      <c r="K98" s="11"/>
      <c r="L98" s="11"/>
      <c r="M98" s="10"/>
      <c r="Q98" s="1" t="s">
        <v>153</v>
      </c>
    </row>
    <row r="99" spans="1:48" ht="30" customHeight="1" x14ac:dyDescent="0.3">
      <c r="A99" s="12" t="s">
        <v>87</v>
      </c>
      <c r="B99" s="10"/>
      <c r="C99" s="10"/>
      <c r="D99" s="10"/>
      <c r="E99" s="11"/>
      <c r="F99" s="11" t="e">
        <f>SUMIF(Q77:Q98,"010104",F77:F98)</f>
        <v>#NUM!</v>
      </c>
      <c r="G99" s="11"/>
      <c r="H99" s="11">
        <f>SUMIF(Q77:Q98,"010104",H77:H98)</f>
        <v>0</v>
      </c>
      <c r="I99" s="11"/>
      <c r="J99" s="11">
        <f>SUMIF(Q77:Q98,"010104",J77:J98)</f>
        <v>0</v>
      </c>
      <c r="K99" s="11"/>
      <c r="L99" s="11" t="e">
        <f>SUMIF(Q77:Q98,"010104",L77:L98)</f>
        <v>#NUM!</v>
      </c>
      <c r="M99" s="10"/>
      <c r="N99" t="s">
        <v>88</v>
      </c>
    </row>
    <row r="100" spans="1:48" ht="30" customHeight="1" x14ac:dyDescent="0.3">
      <c r="A100" s="12" t="s">
        <v>174</v>
      </c>
      <c r="B100" s="12" t="s">
        <v>52</v>
      </c>
      <c r="C100" s="10"/>
      <c r="D100" s="10"/>
      <c r="E100" s="11"/>
      <c r="F100" s="11"/>
      <c r="G100" s="11"/>
      <c r="H100" s="11"/>
      <c r="I100" s="11"/>
      <c r="J100" s="11"/>
      <c r="K100" s="11"/>
      <c r="L100" s="11"/>
      <c r="M100" s="10"/>
      <c r="Q100" s="1" t="s">
        <v>175</v>
      </c>
    </row>
    <row r="101" spans="1:48" ht="30" customHeight="1" x14ac:dyDescent="0.3">
      <c r="A101" s="12" t="s">
        <v>176</v>
      </c>
      <c r="B101" s="12" t="s">
        <v>177</v>
      </c>
      <c r="C101" s="12" t="s">
        <v>74</v>
      </c>
      <c r="D101" s="10">
        <v>787</v>
      </c>
      <c r="E101" s="11" t="e">
        <f>TRUNC(단가대비표!O22,0)</f>
        <v>#NUM!</v>
      </c>
      <c r="F101" s="11" t="e">
        <f>TRUNC(E101*D101, 0)</f>
        <v>#NUM!</v>
      </c>
      <c r="G101" s="11">
        <f>TRUNC(단가대비표!P22,0)</f>
        <v>0</v>
      </c>
      <c r="H101" s="11">
        <f>TRUNC(G101*D101, 0)</f>
        <v>0</v>
      </c>
      <c r="I101" s="11">
        <f>TRUNC(단가대비표!V22,0)</f>
        <v>0</v>
      </c>
      <c r="J101" s="11">
        <f>TRUNC(I101*D101, 0)</f>
        <v>0</v>
      </c>
      <c r="K101" s="11" t="e">
        <f t="shared" ref="K101:L104" si="8">TRUNC(E101+G101+I101, 0)</f>
        <v>#NUM!</v>
      </c>
      <c r="L101" s="11" t="e">
        <f t="shared" si="8"/>
        <v>#NUM!</v>
      </c>
      <c r="M101" s="12" t="s">
        <v>178</v>
      </c>
      <c r="N101" s="1" t="s">
        <v>179</v>
      </c>
      <c r="O101" s="1" t="s">
        <v>52</v>
      </c>
      <c r="P101" s="1" t="s">
        <v>52</v>
      </c>
      <c r="Q101" s="1" t="s">
        <v>175</v>
      </c>
      <c r="R101" s="1" t="s">
        <v>64</v>
      </c>
      <c r="S101" s="1" t="s">
        <v>64</v>
      </c>
      <c r="T101" s="1" t="s">
        <v>63</v>
      </c>
      <c r="AR101" s="1" t="s">
        <v>52</v>
      </c>
      <c r="AS101" s="1" t="s">
        <v>52</v>
      </c>
      <c r="AU101" s="1" t="s">
        <v>180</v>
      </c>
      <c r="AV101">
        <v>156</v>
      </c>
    </row>
    <row r="102" spans="1:48" ht="30" customHeight="1" x14ac:dyDescent="0.3">
      <c r="A102" s="12" t="s">
        <v>181</v>
      </c>
      <c r="B102" s="12" t="s">
        <v>182</v>
      </c>
      <c r="C102" s="12" t="s">
        <v>109</v>
      </c>
      <c r="D102" s="10">
        <v>5</v>
      </c>
      <c r="E102" s="11" t="e">
        <f>TRUNC(일위대가목록!E20,0)</f>
        <v>#NUM!</v>
      </c>
      <c r="F102" s="11" t="e">
        <f>TRUNC(E102*D102, 0)</f>
        <v>#NUM!</v>
      </c>
      <c r="G102" s="11">
        <f>TRUNC(일위대가목록!F20,0)</f>
        <v>0</v>
      </c>
      <c r="H102" s="11">
        <f>TRUNC(G102*D102, 0)</f>
        <v>0</v>
      </c>
      <c r="I102" s="11">
        <f>TRUNC(일위대가목록!G20,0)</f>
        <v>0</v>
      </c>
      <c r="J102" s="11">
        <f>TRUNC(I102*D102, 0)</f>
        <v>0</v>
      </c>
      <c r="K102" s="11" t="e">
        <f t="shared" si="8"/>
        <v>#NUM!</v>
      </c>
      <c r="L102" s="11" t="e">
        <f t="shared" si="8"/>
        <v>#NUM!</v>
      </c>
      <c r="M102" s="12" t="s">
        <v>183</v>
      </c>
      <c r="N102" s="1" t="s">
        <v>184</v>
      </c>
      <c r="O102" s="1" t="s">
        <v>52</v>
      </c>
      <c r="P102" s="1" t="s">
        <v>52</v>
      </c>
      <c r="Q102" s="1" t="s">
        <v>175</v>
      </c>
      <c r="R102" s="1" t="s">
        <v>63</v>
      </c>
      <c r="S102" s="1" t="s">
        <v>64</v>
      </c>
      <c r="T102" s="1" t="s">
        <v>64</v>
      </c>
      <c r="AR102" s="1" t="s">
        <v>52</v>
      </c>
      <c r="AS102" s="1" t="s">
        <v>52</v>
      </c>
      <c r="AU102" s="1" t="s">
        <v>185</v>
      </c>
      <c r="AV102">
        <v>27</v>
      </c>
    </row>
    <row r="103" spans="1:48" ht="30" customHeight="1" x14ac:dyDescent="0.3">
      <c r="A103" s="12" t="s">
        <v>186</v>
      </c>
      <c r="B103" s="12" t="s">
        <v>187</v>
      </c>
      <c r="C103" s="12" t="s">
        <v>74</v>
      </c>
      <c r="D103" s="10">
        <v>5</v>
      </c>
      <c r="E103" s="11" t="e">
        <f>TRUNC(일위대가목록!E21,0)</f>
        <v>#NUM!</v>
      </c>
      <c r="F103" s="11" t="e">
        <f>TRUNC(E103*D103, 0)</f>
        <v>#NUM!</v>
      </c>
      <c r="G103" s="11">
        <f>TRUNC(일위대가목록!F21,0)</f>
        <v>0</v>
      </c>
      <c r="H103" s="11">
        <f>TRUNC(G103*D103, 0)</f>
        <v>0</v>
      </c>
      <c r="I103" s="11">
        <f>TRUNC(일위대가목록!G21,0)</f>
        <v>0</v>
      </c>
      <c r="J103" s="11">
        <f>TRUNC(I103*D103, 0)</f>
        <v>0</v>
      </c>
      <c r="K103" s="11" t="e">
        <f t="shared" si="8"/>
        <v>#NUM!</v>
      </c>
      <c r="L103" s="11" t="e">
        <f t="shared" si="8"/>
        <v>#NUM!</v>
      </c>
      <c r="M103" s="12" t="s">
        <v>188</v>
      </c>
      <c r="N103" s="1" t="s">
        <v>189</v>
      </c>
      <c r="O103" s="1" t="s">
        <v>52</v>
      </c>
      <c r="P103" s="1" t="s">
        <v>52</v>
      </c>
      <c r="Q103" s="1" t="s">
        <v>175</v>
      </c>
      <c r="R103" s="1" t="s">
        <v>63</v>
      </c>
      <c r="S103" s="1" t="s">
        <v>64</v>
      </c>
      <c r="T103" s="1" t="s">
        <v>64</v>
      </c>
      <c r="AR103" s="1" t="s">
        <v>52</v>
      </c>
      <c r="AS103" s="1" t="s">
        <v>52</v>
      </c>
      <c r="AU103" s="1" t="s">
        <v>190</v>
      </c>
      <c r="AV103">
        <v>28</v>
      </c>
    </row>
    <row r="104" spans="1:48" ht="30" customHeight="1" x14ac:dyDescent="0.3">
      <c r="A104" s="12" t="s">
        <v>191</v>
      </c>
      <c r="B104" s="12" t="s">
        <v>192</v>
      </c>
      <c r="C104" s="12" t="s">
        <v>109</v>
      </c>
      <c r="D104" s="10">
        <v>43</v>
      </c>
      <c r="E104" s="11" t="e">
        <f>TRUNC(일위대가목록!E22,0)</f>
        <v>#NUM!</v>
      </c>
      <c r="F104" s="11" t="e">
        <f>TRUNC(E104*D104, 0)</f>
        <v>#NUM!</v>
      </c>
      <c r="G104" s="11">
        <f>TRUNC(일위대가목록!F22,0)</f>
        <v>0</v>
      </c>
      <c r="H104" s="11">
        <f>TRUNC(G104*D104, 0)</f>
        <v>0</v>
      </c>
      <c r="I104" s="11">
        <f>TRUNC(일위대가목록!G22,0)</f>
        <v>0</v>
      </c>
      <c r="J104" s="11">
        <f>TRUNC(I104*D104, 0)</f>
        <v>0</v>
      </c>
      <c r="K104" s="11" t="e">
        <f t="shared" si="8"/>
        <v>#NUM!</v>
      </c>
      <c r="L104" s="11" t="e">
        <f t="shared" si="8"/>
        <v>#NUM!</v>
      </c>
      <c r="M104" s="12" t="s">
        <v>193</v>
      </c>
      <c r="N104" s="1" t="s">
        <v>194</v>
      </c>
      <c r="O104" s="1" t="s">
        <v>52</v>
      </c>
      <c r="P104" s="1" t="s">
        <v>52</v>
      </c>
      <c r="Q104" s="1" t="s">
        <v>175</v>
      </c>
      <c r="R104" s="1" t="s">
        <v>63</v>
      </c>
      <c r="S104" s="1" t="s">
        <v>64</v>
      </c>
      <c r="T104" s="1" t="s">
        <v>64</v>
      </c>
      <c r="AR104" s="1" t="s">
        <v>52</v>
      </c>
      <c r="AS104" s="1" t="s">
        <v>52</v>
      </c>
      <c r="AU104" s="1" t="s">
        <v>195</v>
      </c>
      <c r="AV104">
        <v>30</v>
      </c>
    </row>
    <row r="105" spans="1:48" ht="30" customHeight="1" x14ac:dyDescent="0.3">
      <c r="A105" s="10"/>
      <c r="B105" s="10"/>
      <c r="C105" s="10"/>
      <c r="D105" s="10"/>
      <c r="E105" s="11"/>
      <c r="F105" s="11"/>
      <c r="G105" s="11"/>
      <c r="H105" s="11"/>
      <c r="I105" s="11"/>
      <c r="J105" s="11"/>
      <c r="K105" s="11"/>
      <c r="L105" s="11"/>
      <c r="M105" s="10"/>
      <c r="Q105" s="1" t="s">
        <v>175</v>
      </c>
    </row>
    <row r="106" spans="1:48" ht="30" customHeight="1" x14ac:dyDescent="0.3">
      <c r="A106" s="10"/>
      <c r="B106" s="10"/>
      <c r="C106" s="10"/>
      <c r="D106" s="10"/>
      <c r="E106" s="11"/>
      <c r="F106" s="11"/>
      <c r="G106" s="11"/>
      <c r="H106" s="11"/>
      <c r="I106" s="11"/>
      <c r="J106" s="11"/>
      <c r="K106" s="11"/>
      <c r="L106" s="11"/>
      <c r="M106" s="10"/>
      <c r="Q106" s="1" t="s">
        <v>175</v>
      </c>
    </row>
    <row r="107" spans="1:48" ht="30" customHeight="1" x14ac:dyDescent="0.3">
      <c r="A107" s="10"/>
      <c r="B107" s="10"/>
      <c r="C107" s="10"/>
      <c r="D107" s="10"/>
      <c r="E107" s="11"/>
      <c r="F107" s="11"/>
      <c r="G107" s="11"/>
      <c r="H107" s="11"/>
      <c r="I107" s="11"/>
      <c r="J107" s="11"/>
      <c r="K107" s="11"/>
      <c r="L107" s="11"/>
      <c r="M107" s="10"/>
      <c r="Q107" s="1" t="s">
        <v>175</v>
      </c>
    </row>
    <row r="108" spans="1:48" ht="30" customHeight="1" x14ac:dyDescent="0.3">
      <c r="A108" s="10"/>
      <c r="B108" s="10"/>
      <c r="C108" s="10"/>
      <c r="D108" s="10"/>
      <c r="E108" s="11"/>
      <c r="F108" s="11"/>
      <c r="G108" s="11"/>
      <c r="H108" s="11"/>
      <c r="I108" s="11"/>
      <c r="J108" s="11"/>
      <c r="K108" s="11"/>
      <c r="L108" s="11"/>
      <c r="M108" s="10"/>
      <c r="Q108" s="1" t="s">
        <v>175</v>
      </c>
    </row>
    <row r="109" spans="1:48" ht="30" customHeight="1" x14ac:dyDescent="0.3">
      <c r="A109" s="10"/>
      <c r="B109" s="10"/>
      <c r="C109" s="10"/>
      <c r="D109" s="10"/>
      <c r="E109" s="11"/>
      <c r="F109" s="11"/>
      <c r="G109" s="11"/>
      <c r="H109" s="11"/>
      <c r="I109" s="11"/>
      <c r="J109" s="11"/>
      <c r="K109" s="11"/>
      <c r="L109" s="11"/>
      <c r="M109" s="10"/>
      <c r="Q109" s="1" t="s">
        <v>175</v>
      </c>
    </row>
    <row r="110" spans="1:48" ht="30" customHeight="1" x14ac:dyDescent="0.3">
      <c r="A110" s="10"/>
      <c r="B110" s="10"/>
      <c r="C110" s="10"/>
      <c r="D110" s="10"/>
      <c r="E110" s="11"/>
      <c r="F110" s="11"/>
      <c r="G110" s="11"/>
      <c r="H110" s="11"/>
      <c r="I110" s="11"/>
      <c r="J110" s="11"/>
      <c r="K110" s="11"/>
      <c r="L110" s="11"/>
      <c r="M110" s="10"/>
      <c r="Q110" s="1" t="s">
        <v>175</v>
      </c>
    </row>
    <row r="111" spans="1:48" ht="30" customHeight="1" x14ac:dyDescent="0.3">
      <c r="A111" s="10"/>
      <c r="B111" s="10"/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0"/>
      <c r="Q111" s="1" t="s">
        <v>175</v>
      </c>
    </row>
    <row r="112" spans="1:48" ht="30" customHeight="1" x14ac:dyDescent="0.3">
      <c r="A112" s="10"/>
      <c r="B112" s="10"/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0"/>
      <c r="Q112" s="1" t="s">
        <v>175</v>
      </c>
    </row>
    <row r="113" spans="1:48" ht="30" customHeight="1" x14ac:dyDescent="0.3">
      <c r="A113" s="10"/>
      <c r="B113" s="10"/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0"/>
      <c r="Q113" s="1" t="s">
        <v>175</v>
      </c>
    </row>
    <row r="114" spans="1:48" ht="30" customHeight="1" x14ac:dyDescent="0.3">
      <c r="A114" s="10"/>
      <c r="B114" s="10"/>
      <c r="C114" s="10"/>
      <c r="D114" s="10"/>
      <c r="E114" s="11"/>
      <c r="F114" s="11"/>
      <c r="G114" s="11"/>
      <c r="H114" s="11"/>
      <c r="I114" s="11"/>
      <c r="J114" s="11"/>
      <c r="K114" s="11"/>
      <c r="L114" s="11"/>
      <c r="M114" s="10"/>
      <c r="Q114" s="1" t="s">
        <v>175</v>
      </c>
    </row>
    <row r="115" spans="1:48" ht="30" customHeight="1" x14ac:dyDescent="0.3">
      <c r="A115" s="10"/>
      <c r="B115" s="10"/>
      <c r="C115" s="10"/>
      <c r="D115" s="10"/>
      <c r="E115" s="11"/>
      <c r="F115" s="11"/>
      <c r="G115" s="11"/>
      <c r="H115" s="11"/>
      <c r="I115" s="11"/>
      <c r="J115" s="11"/>
      <c r="K115" s="11"/>
      <c r="L115" s="11"/>
      <c r="M115" s="10"/>
      <c r="Q115" s="1" t="s">
        <v>175</v>
      </c>
    </row>
    <row r="116" spans="1:48" ht="30" customHeight="1" x14ac:dyDescent="0.3">
      <c r="A116" s="10"/>
      <c r="B116" s="10"/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0"/>
      <c r="Q116" s="1" t="s">
        <v>175</v>
      </c>
    </row>
    <row r="117" spans="1:48" ht="30" customHeight="1" x14ac:dyDescent="0.3">
      <c r="A117" s="10"/>
      <c r="B117" s="10"/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0"/>
      <c r="Q117" s="1" t="s">
        <v>175</v>
      </c>
    </row>
    <row r="118" spans="1:48" ht="30" customHeight="1" x14ac:dyDescent="0.3">
      <c r="A118" s="10"/>
      <c r="B118" s="10"/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0"/>
      <c r="Q118" s="1" t="s">
        <v>175</v>
      </c>
    </row>
    <row r="119" spans="1:48" ht="30" customHeight="1" x14ac:dyDescent="0.3">
      <c r="A119" s="10"/>
      <c r="B119" s="10"/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0"/>
      <c r="Q119" s="1" t="s">
        <v>175</v>
      </c>
    </row>
    <row r="120" spans="1:48" ht="30" customHeight="1" x14ac:dyDescent="0.3">
      <c r="A120" s="10"/>
      <c r="B120" s="10"/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0"/>
      <c r="Q120" s="1" t="s">
        <v>175</v>
      </c>
    </row>
    <row r="121" spans="1:48" ht="30" customHeight="1" x14ac:dyDescent="0.3">
      <c r="A121" s="10"/>
      <c r="B121" s="10"/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0"/>
      <c r="Q121" s="1" t="s">
        <v>175</v>
      </c>
    </row>
    <row r="122" spans="1:48" ht="30" customHeight="1" x14ac:dyDescent="0.3">
      <c r="A122" s="10"/>
      <c r="B122" s="10"/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0"/>
      <c r="Q122" s="1" t="s">
        <v>175</v>
      </c>
    </row>
    <row r="123" spans="1:48" ht="30" customHeight="1" x14ac:dyDescent="0.3">
      <c r="A123" s="12" t="s">
        <v>87</v>
      </c>
      <c r="B123" s="10"/>
      <c r="C123" s="10"/>
      <c r="D123" s="10"/>
      <c r="E123" s="11"/>
      <c r="F123" s="11" t="e">
        <f>SUMIF(Q101:Q122,"010105",F101:F122)</f>
        <v>#NUM!</v>
      </c>
      <c r="G123" s="11"/>
      <c r="H123" s="11">
        <f>SUMIF(Q101:Q122,"010105",H101:H122)</f>
        <v>0</v>
      </c>
      <c r="I123" s="11"/>
      <c r="J123" s="11">
        <f>SUMIF(Q101:Q122,"010105",J101:J122)</f>
        <v>0</v>
      </c>
      <c r="K123" s="11"/>
      <c r="L123" s="11" t="e">
        <f>SUMIF(Q101:Q122,"010105",L101:L122)</f>
        <v>#NUM!</v>
      </c>
      <c r="M123" s="10"/>
      <c r="N123" t="s">
        <v>88</v>
      </c>
    </row>
    <row r="124" spans="1:48" ht="30" customHeight="1" x14ac:dyDescent="0.3">
      <c r="A124" s="12" t="s">
        <v>196</v>
      </c>
      <c r="B124" s="12" t="s">
        <v>52</v>
      </c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0"/>
      <c r="Q124" s="1" t="s">
        <v>197</v>
      </c>
    </row>
    <row r="125" spans="1:48" ht="30" customHeight="1" x14ac:dyDescent="0.3">
      <c r="A125" s="12" t="s">
        <v>198</v>
      </c>
      <c r="B125" s="12" t="s">
        <v>199</v>
      </c>
      <c r="C125" s="12" t="s">
        <v>200</v>
      </c>
      <c r="D125" s="10">
        <v>7</v>
      </c>
      <c r="E125" s="11" t="e">
        <f>TRUNC(단가대비표!O31,0)</f>
        <v>#NUM!</v>
      </c>
      <c r="F125" s="11" t="e">
        <f t="shared" ref="F125:F132" si="9">TRUNC(E125*D125, 0)</f>
        <v>#NUM!</v>
      </c>
      <c r="G125" s="11">
        <f>TRUNC(단가대비표!P31,0)</f>
        <v>0</v>
      </c>
      <c r="H125" s="11">
        <f t="shared" ref="H125:H132" si="10">TRUNC(G125*D125, 0)</f>
        <v>0</v>
      </c>
      <c r="I125" s="11">
        <f>TRUNC(단가대비표!V31,0)</f>
        <v>0</v>
      </c>
      <c r="J125" s="11">
        <f t="shared" ref="J125:J132" si="11">TRUNC(I125*D125, 0)</f>
        <v>0</v>
      </c>
      <c r="K125" s="11" t="e">
        <f t="shared" ref="K125:L132" si="12">TRUNC(E125+G125+I125, 0)</f>
        <v>#NUM!</v>
      </c>
      <c r="L125" s="11" t="e">
        <f t="shared" si="12"/>
        <v>#NUM!</v>
      </c>
      <c r="M125" s="12" t="s">
        <v>52</v>
      </c>
      <c r="N125" s="1" t="s">
        <v>201</v>
      </c>
      <c r="O125" s="1" t="s">
        <v>52</v>
      </c>
      <c r="P125" s="1" t="s">
        <v>52</v>
      </c>
      <c r="Q125" s="1" t="s">
        <v>197</v>
      </c>
      <c r="R125" s="1" t="s">
        <v>64</v>
      </c>
      <c r="S125" s="1" t="s">
        <v>64</v>
      </c>
      <c r="T125" s="1" t="s">
        <v>63</v>
      </c>
      <c r="AR125" s="1" t="s">
        <v>52</v>
      </c>
      <c r="AS125" s="1" t="s">
        <v>52</v>
      </c>
      <c r="AU125" s="1" t="s">
        <v>202</v>
      </c>
      <c r="AV125">
        <v>32</v>
      </c>
    </row>
    <row r="126" spans="1:48" ht="30" customHeight="1" x14ac:dyDescent="0.3">
      <c r="A126" s="12" t="s">
        <v>203</v>
      </c>
      <c r="B126" s="12" t="s">
        <v>204</v>
      </c>
      <c r="C126" s="12" t="s">
        <v>109</v>
      </c>
      <c r="D126" s="10">
        <v>16</v>
      </c>
      <c r="E126" s="11" t="e">
        <f>TRUNC(단가대비표!O117,0)</f>
        <v>#NUM!</v>
      </c>
      <c r="F126" s="11" t="e">
        <f t="shared" si="9"/>
        <v>#NUM!</v>
      </c>
      <c r="G126" s="11">
        <f>TRUNC(단가대비표!P117,0)</f>
        <v>0</v>
      </c>
      <c r="H126" s="11">
        <f t="shared" si="10"/>
        <v>0</v>
      </c>
      <c r="I126" s="11">
        <f>TRUNC(단가대비표!V117,0)</f>
        <v>0</v>
      </c>
      <c r="J126" s="11">
        <f t="shared" si="11"/>
        <v>0</v>
      </c>
      <c r="K126" s="11" t="e">
        <f t="shared" si="12"/>
        <v>#NUM!</v>
      </c>
      <c r="L126" s="11" t="e">
        <f t="shared" si="12"/>
        <v>#NUM!</v>
      </c>
      <c r="M126" s="12" t="s">
        <v>52</v>
      </c>
      <c r="N126" s="1" t="s">
        <v>205</v>
      </c>
      <c r="O126" s="1" t="s">
        <v>52</v>
      </c>
      <c r="P126" s="1" t="s">
        <v>52</v>
      </c>
      <c r="Q126" s="1" t="s">
        <v>197</v>
      </c>
      <c r="R126" s="1" t="s">
        <v>64</v>
      </c>
      <c r="S126" s="1" t="s">
        <v>64</v>
      </c>
      <c r="T126" s="1" t="s">
        <v>63</v>
      </c>
      <c r="AR126" s="1" t="s">
        <v>52</v>
      </c>
      <c r="AS126" s="1" t="s">
        <v>52</v>
      </c>
      <c r="AU126" s="1" t="s">
        <v>206</v>
      </c>
      <c r="AV126">
        <v>33</v>
      </c>
    </row>
    <row r="127" spans="1:48" ht="30" customHeight="1" x14ac:dyDescent="0.3">
      <c r="A127" s="12" t="s">
        <v>207</v>
      </c>
      <c r="B127" s="12" t="s">
        <v>208</v>
      </c>
      <c r="C127" s="12" t="s">
        <v>109</v>
      </c>
      <c r="D127" s="10">
        <v>37</v>
      </c>
      <c r="E127" s="11" t="e">
        <f>TRUNC(일위대가목록!E23,0)</f>
        <v>#NUM!</v>
      </c>
      <c r="F127" s="11" t="e">
        <f t="shared" si="9"/>
        <v>#NUM!</v>
      </c>
      <c r="G127" s="11">
        <f>TRUNC(일위대가목록!F23,0)</f>
        <v>0</v>
      </c>
      <c r="H127" s="11">
        <f t="shared" si="10"/>
        <v>0</v>
      </c>
      <c r="I127" s="11">
        <f>TRUNC(일위대가목록!G23,0)</f>
        <v>0</v>
      </c>
      <c r="J127" s="11">
        <f t="shared" si="11"/>
        <v>0</v>
      </c>
      <c r="K127" s="11" t="e">
        <f t="shared" si="12"/>
        <v>#NUM!</v>
      </c>
      <c r="L127" s="11" t="e">
        <f t="shared" si="12"/>
        <v>#NUM!</v>
      </c>
      <c r="M127" s="12" t="s">
        <v>209</v>
      </c>
      <c r="N127" s="1" t="s">
        <v>210</v>
      </c>
      <c r="O127" s="1" t="s">
        <v>52</v>
      </c>
      <c r="P127" s="1" t="s">
        <v>52</v>
      </c>
      <c r="Q127" s="1" t="s">
        <v>197</v>
      </c>
      <c r="R127" s="1" t="s">
        <v>63</v>
      </c>
      <c r="S127" s="1" t="s">
        <v>64</v>
      </c>
      <c r="T127" s="1" t="s">
        <v>64</v>
      </c>
      <c r="AR127" s="1" t="s">
        <v>52</v>
      </c>
      <c r="AS127" s="1" t="s">
        <v>52</v>
      </c>
      <c r="AU127" s="1" t="s">
        <v>211</v>
      </c>
      <c r="AV127">
        <v>158</v>
      </c>
    </row>
    <row r="128" spans="1:48" ht="30" customHeight="1" x14ac:dyDescent="0.3">
      <c r="A128" s="12" t="s">
        <v>212</v>
      </c>
      <c r="B128" s="12" t="s">
        <v>213</v>
      </c>
      <c r="C128" s="12" t="s">
        <v>109</v>
      </c>
      <c r="D128" s="10">
        <v>5</v>
      </c>
      <c r="E128" s="11" t="e">
        <f>TRUNC(일위대가목록!E24,0)</f>
        <v>#NUM!</v>
      </c>
      <c r="F128" s="11" t="e">
        <f t="shared" si="9"/>
        <v>#NUM!</v>
      </c>
      <c r="G128" s="11">
        <f>TRUNC(일위대가목록!F24,0)</f>
        <v>0</v>
      </c>
      <c r="H128" s="11">
        <f t="shared" si="10"/>
        <v>0</v>
      </c>
      <c r="I128" s="11">
        <f>TRUNC(일위대가목록!G24,0)</f>
        <v>0</v>
      </c>
      <c r="J128" s="11">
        <f t="shared" si="11"/>
        <v>0</v>
      </c>
      <c r="K128" s="11" t="e">
        <f t="shared" si="12"/>
        <v>#NUM!</v>
      </c>
      <c r="L128" s="11" t="e">
        <f t="shared" si="12"/>
        <v>#NUM!</v>
      </c>
      <c r="M128" s="12" t="s">
        <v>214</v>
      </c>
      <c r="N128" s="1" t="s">
        <v>215</v>
      </c>
      <c r="O128" s="1" t="s">
        <v>52</v>
      </c>
      <c r="P128" s="1" t="s">
        <v>52</v>
      </c>
      <c r="Q128" s="1" t="s">
        <v>197</v>
      </c>
      <c r="R128" s="1" t="s">
        <v>63</v>
      </c>
      <c r="S128" s="1" t="s">
        <v>64</v>
      </c>
      <c r="T128" s="1" t="s">
        <v>64</v>
      </c>
      <c r="AR128" s="1" t="s">
        <v>52</v>
      </c>
      <c r="AS128" s="1" t="s">
        <v>52</v>
      </c>
      <c r="AU128" s="1" t="s">
        <v>216</v>
      </c>
      <c r="AV128">
        <v>35</v>
      </c>
    </row>
    <row r="129" spans="1:48" ht="30" customHeight="1" x14ac:dyDescent="0.3">
      <c r="A129" s="12" t="s">
        <v>217</v>
      </c>
      <c r="B129" s="12" t="s">
        <v>218</v>
      </c>
      <c r="C129" s="12" t="s">
        <v>219</v>
      </c>
      <c r="D129" s="10">
        <v>0.35799999999999998</v>
      </c>
      <c r="E129" s="11">
        <f>TRUNC(일위대가목록!E25,0)</f>
        <v>0</v>
      </c>
      <c r="F129" s="11">
        <f t="shared" si="9"/>
        <v>0</v>
      </c>
      <c r="G129" s="11">
        <f>TRUNC(일위대가목록!F25,0)</f>
        <v>0</v>
      </c>
      <c r="H129" s="11">
        <f t="shared" si="10"/>
        <v>0</v>
      </c>
      <c r="I129" s="11">
        <f>TRUNC(일위대가목록!G25,0)</f>
        <v>0</v>
      </c>
      <c r="J129" s="11">
        <f t="shared" si="11"/>
        <v>0</v>
      </c>
      <c r="K129" s="11">
        <f t="shared" si="12"/>
        <v>0</v>
      </c>
      <c r="L129" s="11">
        <f t="shared" si="12"/>
        <v>0</v>
      </c>
      <c r="M129" s="12" t="s">
        <v>220</v>
      </c>
      <c r="N129" s="1" t="s">
        <v>221</v>
      </c>
      <c r="O129" s="1" t="s">
        <v>52</v>
      </c>
      <c r="P129" s="1" t="s">
        <v>52</v>
      </c>
      <c r="Q129" s="1" t="s">
        <v>197</v>
      </c>
      <c r="R129" s="1" t="s">
        <v>63</v>
      </c>
      <c r="S129" s="1" t="s">
        <v>64</v>
      </c>
      <c r="T129" s="1" t="s">
        <v>64</v>
      </c>
      <c r="AR129" s="1" t="s">
        <v>52</v>
      </c>
      <c r="AS129" s="1" t="s">
        <v>52</v>
      </c>
      <c r="AU129" s="1" t="s">
        <v>222</v>
      </c>
      <c r="AV129">
        <v>37</v>
      </c>
    </row>
    <row r="130" spans="1:48" ht="30" customHeight="1" x14ac:dyDescent="0.3">
      <c r="A130" s="12" t="s">
        <v>223</v>
      </c>
      <c r="B130" s="12" t="s">
        <v>224</v>
      </c>
      <c r="C130" s="12" t="s">
        <v>109</v>
      </c>
      <c r="D130" s="10">
        <v>110</v>
      </c>
      <c r="E130" s="11" t="e">
        <f>TRUNC(일위대가목록!E26,0)</f>
        <v>#NUM!</v>
      </c>
      <c r="F130" s="11" t="e">
        <f t="shared" si="9"/>
        <v>#NUM!</v>
      </c>
      <c r="G130" s="11">
        <f>TRUNC(일위대가목록!F26,0)</f>
        <v>0</v>
      </c>
      <c r="H130" s="11">
        <f t="shared" si="10"/>
        <v>0</v>
      </c>
      <c r="I130" s="11">
        <f>TRUNC(일위대가목록!G26,0)</f>
        <v>0</v>
      </c>
      <c r="J130" s="11">
        <f t="shared" si="11"/>
        <v>0</v>
      </c>
      <c r="K130" s="11" t="e">
        <f t="shared" si="12"/>
        <v>#NUM!</v>
      </c>
      <c r="L130" s="11" t="e">
        <f t="shared" si="12"/>
        <v>#NUM!</v>
      </c>
      <c r="M130" s="12" t="s">
        <v>225</v>
      </c>
      <c r="N130" s="1" t="s">
        <v>226</v>
      </c>
      <c r="O130" s="1" t="s">
        <v>52</v>
      </c>
      <c r="P130" s="1" t="s">
        <v>52</v>
      </c>
      <c r="Q130" s="1" t="s">
        <v>197</v>
      </c>
      <c r="R130" s="1" t="s">
        <v>63</v>
      </c>
      <c r="S130" s="1" t="s">
        <v>64</v>
      </c>
      <c r="T130" s="1" t="s">
        <v>64</v>
      </c>
      <c r="AR130" s="1" t="s">
        <v>52</v>
      </c>
      <c r="AS130" s="1" t="s">
        <v>52</v>
      </c>
      <c r="AU130" s="1" t="s">
        <v>227</v>
      </c>
      <c r="AV130">
        <v>194</v>
      </c>
    </row>
    <row r="131" spans="1:48" ht="30" customHeight="1" x14ac:dyDescent="0.3">
      <c r="A131" s="12" t="s">
        <v>228</v>
      </c>
      <c r="B131" s="12" t="s">
        <v>229</v>
      </c>
      <c r="C131" s="12" t="s">
        <v>109</v>
      </c>
      <c r="D131" s="10">
        <v>4</v>
      </c>
      <c r="E131" s="11" t="e">
        <f>TRUNC(일위대가목록!E27,0)</f>
        <v>#NUM!</v>
      </c>
      <c r="F131" s="11" t="e">
        <f t="shared" si="9"/>
        <v>#NUM!</v>
      </c>
      <c r="G131" s="11">
        <f>TRUNC(일위대가목록!F27,0)</f>
        <v>0</v>
      </c>
      <c r="H131" s="11">
        <f t="shared" si="10"/>
        <v>0</v>
      </c>
      <c r="I131" s="11">
        <f>TRUNC(일위대가목록!G27,0)</f>
        <v>0</v>
      </c>
      <c r="J131" s="11">
        <f t="shared" si="11"/>
        <v>0</v>
      </c>
      <c r="K131" s="11" t="e">
        <f t="shared" si="12"/>
        <v>#NUM!</v>
      </c>
      <c r="L131" s="11" t="e">
        <f t="shared" si="12"/>
        <v>#NUM!</v>
      </c>
      <c r="M131" s="12" t="s">
        <v>230</v>
      </c>
      <c r="N131" s="1" t="s">
        <v>231</v>
      </c>
      <c r="O131" s="1" t="s">
        <v>52</v>
      </c>
      <c r="P131" s="1" t="s">
        <v>52</v>
      </c>
      <c r="Q131" s="1" t="s">
        <v>197</v>
      </c>
      <c r="R131" s="1" t="s">
        <v>63</v>
      </c>
      <c r="S131" s="1" t="s">
        <v>64</v>
      </c>
      <c r="T131" s="1" t="s">
        <v>64</v>
      </c>
      <c r="AR131" s="1" t="s">
        <v>52</v>
      </c>
      <c r="AS131" s="1" t="s">
        <v>52</v>
      </c>
      <c r="AU131" s="1" t="s">
        <v>232</v>
      </c>
      <c r="AV131">
        <v>38</v>
      </c>
    </row>
    <row r="132" spans="1:48" ht="30" customHeight="1" x14ac:dyDescent="0.3">
      <c r="A132" s="12" t="s">
        <v>233</v>
      </c>
      <c r="B132" s="12" t="s">
        <v>52</v>
      </c>
      <c r="C132" s="12" t="s">
        <v>234</v>
      </c>
      <c r="D132" s="10">
        <v>1</v>
      </c>
      <c r="E132" s="11" t="e">
        <f>TRUNC(일위대가목록!E28,0)</f>
        <v>#NUM!</v>
      </c>
      <c r="F132" s="11" t="e">
        <f t="shared" si="9"/>
        <v>#NUM!</v>
      </c>
      <c r="G132" s="11">
        <f>TRUNC(일위대가목록!F28,0)</f>
        <v>0</v>
      </c>
      <c r="H132" s="11">
        <f t="shared" si="10"/>
        <v>0</v>
      </c>
      <c r="I132" s="11" t="e">
        <f>TRUNC(일위대가목록!G28,0)</f>
        <v>#NUM!</v>
      </c>
      <c r="J132" s="11" t="e">
        <f t="shared" si="11"/>
        <v>#NUM!</v>
      </c>
      <c r="K132" s="11" t="e">
        <f t="shared" si="12"/>
        <v>#NUM!</v>
      </c>
      <c r="L132" s="11" t="e">
        <f t="shared" si="12"/>
        <v>#NUM!</v>
      </c>
      <c r="M132" s="12" t="s">
        <v>235</v>
      </c>
      <c r="N132" s="1" t="s">
        <v>236</v>
      </c>
      <c r="O132" s="1" t="s">
        <v>52</v>
      </c>
      <c r="P132" s="1" t="s">
        <v>52</v>
      </c>
      <c r="Q132" s="1" t="s">
        <v>197</v>
      </c>
      <c r="R132" s="1" t="s">
        <v>63</v>
      </c>
      <c r="S132" s="1" t="s">
        <v>64</v>
      </c>
      <c r="T132" s="1" t="s">
        <v>64</v>
      </c>
      <c r="AR132" s="1" t="s">
        <v>52</v>
      </c>
      <c r="AS132" s="1" t="s">
        <v>52</v>
      </c>
      <c r="AU132" s="1" t="s">
        <v>237</v>
      </c>
      <c r="AV132">
        <v>171</v>
      </c>
    </row>
    <row r="133" spans="1:48" ht="30" customHeight="1" x14ac:dyDescent="0.3">
      <c r="A133" s="10"/>
      <c r="B133" s="10"/>
      <c r="C133" s="10"/>
      <c r="D133" s="10"/>
      <c r="E133" s="11"/>
      <c r="F133" s="11"/>
      <c r="G133" s="11"/>
      <c r="H133" s="11"/>
      <c r="I133" s="11"/>
      <c r="J133" s="11"/>
      <c r="K133" s="11"/>
      <c r="L133" s="11"/>
      <c r="M133" s="10"/>
      <c r="Q133" s="1" t="s">
        <v>197</v>
      </c>
    </row>
    <row r="134" spans="1:48" ht="30" customHeight="1" x14ac:dyDescent="0.3">
      <c r="A134" s="10"/>
      <c r="B134" s="10"/>
      <c r="C134" s="10"/>
      <c r="D134" s="10"/>
      <c r="E134" s="11"/>
      <c r="F134" s="11"/>
      <c r="G134" s="11"/>
      <c r="H134" s="11"/>
      <c r="I134" s="11"/>
      <c r="J134" s="11"/>
      <c r="K134" s="11"/>
      <c r="L134" s="11"/>
      <c r="M134" s="10"/>
      <c r="Q134" s="1" t="s">
        <v>197</v>
      </c>
    </row>
    <row r="135" spans="1:48" ht="30" customHeight="1" x14ac:dyDescent="0.3">
      <c r="A135" s="10"/>
      <c r="B135" s="10"/>
      <c r="C135" s="10"/>
      <c r="D135" s="10"/>
      <c r="E135" s="11"/>
      <c r="F135" s="11"/>
      <c r="G135" s="11"/>
      <c r="H135" s="11"/>
      <c r="I135" s="11"/>
      <c r="J135" s="11"/>
      <c r="K135" s="11"/>
      <c r="L135" s="11"/>
      <c r="M135" s="10"/>
      <c r="Q135" s="1" t="s">
        <v>197</v>
      </c>
    </row>
    <row r="136" spans="1:48" ht="30" customHeight="1" x14ac:dyDescent="0.3">
      <c r="A136" s="10"/>
      <c r="B136" s="10"/>
      <c r="C136" s="10"/>
      <c r="D136" s="10"/>
      <c r="E136" s="11"/>
      <c r="F136" s="11"/>
      <c r="G136" s="11"/>
      <c r="H136" s="11"/>
      <c r="I136" s="11"/>
      <c r="J136" s="11"/>
      <c r="K136" s="11"/>
      <c r="L136" s="11"/>
      <c r="M136" s="10"/>
      <c r="Q136" s="1" t="s">
        <v>197</v>
      </c>
    </row>
    <row r="137" spans="1:48" ht="30" customHeight="1" x14ac:dyDescent="0.3">
      <c r="A137" s="10"/>
      <c r="B137" s="10"/>
      <c r="C137" s="10"/>
      <c r="D137" s="10"/>
      <c r="E137" s="11"/>
      <c r="F137" s="11"/>
      <c r="G137" s="11"/>
      <c r="H137" s="11"/>
      <c r="I137" s="11"/>
      <c r="J137" s="11"/>
      <c r="K137" s="11"/>
      <c r="L137" s="11"/>
      <c r="M137" s="10"/>
      <c r="Q137" s="1" t="s">
        <v>197</v>
      </c>
    </row>
    <row r="138" spans="1:48" ht="30" customHeight="1" x14ac:dyDescent="0.3">
      <c r="A138" s="10"/>
      <c r="B138" s="10"/>
      <c r="C138" s="10"/>
      <c r="D138" s="10"/>
      <c r="E138" s="11"/>
      <c r="F138" s="11"/>
      <c r="G138" s="11"/>
      <c r="H138" s="11"/>
      <c r="I138" s="11"/>
      <c r="J138" s="11"/>
      <c r="K138" s="11"/>
      <c r="L138" s="11"/>
      <c r="M138" s="10"/>
      <c r="Q138" s="1" t="s">
        <v>197</v>
      </c>
    </row>
    <row r="139" spans="1:48" ht="30" customHeight="1" x14ac:dyDescent="0.3">
      <c r="A139" s="10"/>
      <c r="B139" s="10"/>
      <c r="C139" s="10"/>
      <c r="D139" s="10"/>
      <c r="E139" s="11"/>
      <c r="F139" s="11"/>
      <c r="G139" s="11"/>
      <c r="H139" s="11"/>
      <c r="I139" s="11"/>
      <c r="J139" s="11"/>
      <c r="K139" s="11"/>
      <c r="L139" s="11"/>
      <c r="M139" s="10"/>
      <c r="Q139" s="1" t="s">
        <v>197</v>
      </c>
    </row>
    <row r="140" spans="1:48" ht="30" customHeight="1" x14ac:dyDescent="0.3">
      <c r="A140" s="10"/>
      <c r="B140" s="10"/>
      <c r="C140" s="10"/>
      <c r="D140" s="10"/>
      <c r="E140" s="11"/>
      <c r="F140" s="11"/>
      <c r="G140" s="11"/>
      <c r="H140" s="11"/>
      <c r="I140" s="11"/>
      <c r="J140" s="11"/>
      <c r="K140" s="11"/>
      <c r="L140" s="11"/>
      <c r="M140" s="10"/>
      <c r="Q140" s="1" t="s">
        <v>197</v>
      </c>
    </row>
    <row r="141" spans="1:48" ht="30" customHeight="1" x14ac:dyDescent="0.3">
      <c r="A141" s="10"/>
      <c r="B141" s="10"/>
      <c r="C141" s="10"/>
      <c r="D141" s="10"/>
      <c r="E141" s="11"/>
      <c r="F141" s="11"/>
      <c r="G141" s="11"/>
      <c r="H141" s="11"/>
      <c r="I141" s="11"/>
      <c r="J141" s="11"/>
      <c r="K141" s="11"/>
      <c r="L141" s="11"/>
      <c r="M141" s="10"/>
      <c r="Q141" s="1" t="s">
        <v>197</v>
      </c>
    </row>
    <row r="142" spans="1:48" ht="30" customHeight="1" x14ac:dyDescent="0.3">
      <c r="A142" s="10"/>
      <c r="B142" s="10"/>
      <c r="C142" s="10"/>
      <c r="D142" s="10"/>
      <c r="E142" s="11"/>
      <c r="F142" s="11"/>
      <c r="G142" s="11"/>
      <c r="H142" s="11"/>
      <c r="I142" s="11"/>
      <c r="J142" s="11"/>
      <c r="K142" s="11"/>
      <c r="L142" s="11"/>
      <c r="M142" s="10"/>
      <c r="Q142" s="1" t="s">
        <v>197</v>
      </c>
    </row>
    <row r="143" spans="1:48" ht="30" customHeight="1" x14ac:dyDescent="0.3">
      <c r="A143" s="10"/>
      <c r="B143" s="10"/>
      <c r="C143" s="10"/>
      <c r="D143" s="10"/>
      <c r="E143" s="11"/>
      <c r="F143" s="11"/>
      <c r="G143" s="11"/>
      <c r="H143" s="11"/>
      <c r="I143" s="11"/>
      <c r="J143" s="11"/>
      <c r="K143" s="11"/>
      <c r="L143" s="11"/>
      <c r="M143" s="10"/>
      <c r="Q143" s="1" t="s">
        <v>197</v>
      </c>
    </row>
    <row r="144" spans="1:48" ht="30" customHeight="1" x14ac:dyDescent="0.3">
      <c r="A144" s="10"/>
      <c r="B144" s="10"/>
      <c r="C144" s="10"/>
      <c r="D144" s="10"/>
      <c r="E144" s="11"/>
      <c r="F144" s="11"/>
      <c r="G144" s="11"/>
      <c r="H144" s="11"/>
      <c r="I144" s="11"/>
      <c r="J144" s="11"/>
      <c r="K144" s="11"/>
      <c r="L144" s="11"/>
      <c r="M144" s="10"/>
      <c r="Q144" s="1" t="s">
        <v>197</v>
      </c>
    </row>
    <row r="145" spans="1:48" ht="30" customHeight="1" x14ac:dyDescent="0.3">
      <c r="A145" s="10"/>
      <c r="B145" s="10"/>
      <c r="C145" s="10"/>
      <c r="D145" s="10"/>
      <c r="E145" s="11"/>
      <c r="F145" s="11"/>
      <c r="G145" s="11"/>
      <c r="H145" s="11"/>
      <c r="I145" s="11"/>
      <c r="J145" s="11"/>
      <c r="K145" s="11"/>
      <c r="L145" s="11"/>
      <c r="M145" s="10"/>
      <c r="Q145" s="1" t="s">
        <v>197</v>
      </c>
    </row>
    <row r="146" spans="1:48" ht="30" customHeight="1" x14ac:dyDescent="0.3">
      <c r="A146" s="10"/>
      <c r="B146" s="10"/>
      <c r="C146" s="10"/>
      <c r="D146" s="10"/>
      <c r="E146" s="11"/>
      <c r="F146" s="11"/>
      <c r="G146" s="11"/>
      <c r="H146" s="11"/>
      <c r="I146" s="11"/>
      <c r="J146" s="11"/>
      <c r="K146" s="11"/>
      <c r="L146" s="11"/>
      <c r="M146" s="10"/>
      <c r="Q146" s="1" t="s">
        <v>197</v>
      </c>
    </row>
    <row r="147" spans="1:48" ht="30" customHeight="1" x14ac:dyDescent="0.3">
      <c r="A147" s="12" t="s">
        <v>87</v>
      </c>
      <c r="B147" s="10"/>
      <c r="C147" s="10"/>
      <c r="D147" s="10"/>
      <c r="E147" s="11"/>
      <c r="F147" s="11" t="e">
        <f>SUMIF(Q125:Q146,"010106",F125:F146)</f>
        <v>#NUM!</v>
      </c>
      <c r="G147" s="11"/>
      <c r="H147" s="11">
        <f>SUMIF(Q125:Q146,"010106",H125:H146)</f>
        <v>0</v>
      </c>
      <c r="I147" s="11"/>
      <c r="J147" s="11" t="e">
        <f>SUMIF(Q125:Q146,"010106",J125:J146)</f>
        <v>#NUM!</v>
      </c>
      <c r="K147" s="11"/>
      <c r="L147" s="11" t="e">
        <f>SUMIF(Q125:Q146,"010106",L125:L146)</f>
        <v>#NUM!</v>
      </c>
      <c r="M147" s="10"/>
      <c r="N147" t="s">
        <v>88</v>
      </c>
    </row>
    <row r="148" spans="1:48" ht="30" customHeight="1" x14ac:dyDescent="0.3">
      <c r="A148" s="12" t="s">
        <v>238</v>
      </c>
      <c r="B148" s="12" t="s">
        <v>52</v>
      </c>
      <c r="C148" s="10"/>
      <c r="D148" s="10"/>
      <c r="E148" s="11"/>
      <c r="F148" s="11"/>
      <c r="G148" s="11"/>
      <c r="H148" s="11"/>
      <c r="I148" s="11"/>
      <c r="J148" s="11"/>
      <c r="K148" s="11"/>
      <c r="L148" s="11"/>
      <c r="M148" s="10"/>
      <c r="Q148" s="1" t="s">
        <v>239</v>
      </c>
    </row>
    <row r="149" spans="1:48" ht="30" customHeight="1" x14ac:dyDescent="0.3">
      <c r="A149" s="12" t="s">
        <v>240</v>
      </c>
      <c r="B149" s="12" t="s">
        <v>241</v>
      </c>
      <c r="C149" s="12" t="s">
        <v>74</v>
      </c>
      <c r="D149" s="10">
        <v>131</v>
      </c>
      <c r="E149" s="11">
        <f>TRUNC(일위대가목록!E29,0)</f>
        <v>0</v>
      </c>
      <c r="F149" s="11">
        <f t="shared" ref="F149:F156" si="13">TRUNC(E149*D149, 0)</f>
        <v>0</v>
      </c>
      <c r="G149" s="11">
        <f>TRUNC(일위대가목록!F29,0)</f>
        <v>0</v>
      </c>
      <c r="H149" s="11">
        <f t="shared" ref="H149:H156" si="14">TRUNC(G149*D149, 0)</f>
        <v>0</v>
      </c>
      <c r="I149" s="11">
        <f>TRUNC(일위대가목록!G29,0)</f>
        <v>0</v>
      </c>
      <c r="J149" s="11">
        <f t="shared" ref="J149:J156" si="15">TRUNC(I149*D149, 0)</f>
        <v>0</v>
      </c>
      <c r="K149" s="11">
        <f t="shared" ref="K149:L156" si="16">TRUNC(E149+G149+I149, 0)</f>
        <v>0</v>
      </c>
      <c r="L149" s="11">
        <f t="shared" si="16"/>
        <v>0</v>
      </c>
      <c r="M149" s="12" t="s">
        <v>242</v>
      </c>
      <c r="N149" s="1" t="s">
        <v>243</v>
      </c>
      <c r="O149" s="1" t="s">
        <v>52</v>
      </c>
      <c r="P149" s="1" t="s">
        <v>52</v>
      </c>
      <c r="Q149" s="1" t="s">
        <v>239</v>
      </c>
      <c r="R149" s="1" t="s">
        <v>63</v>
      </c>
      <c r="S149" s="1" t="s">
        <v>64</v>
      </c>
      <c r="T149" s="1" t="s">
        <v>64</v>
      </c>
      <c r="AR149" s="1" t="s">
        <v>52</v>
      </c>
      <c r="AS149" s="1" t="s">
        <v>52</v>
      </c>
      <c r="AU149" s="1" t="s">
        <v>244</v>
      </c>
      <c r="AV149">
        <v>40</v>
      </c>
    </row>
    <row r="150" spans="1:48" ht="30" customHeight="1" x14ac:dyDescent="0.3">
      <c r="A150" s="12" t="s">
        <v>240</v>
      </c>
      <c r="B150" s="12" t="s">
        <v>245</v>
      </c>
      <c r="C150" s="12" t="s">
        <v>74</v>
      </c>
      <c r="D150" s="10">
        <v>683</v>
      </c>
      <c r="E150" s="11">
        <f>TRUNC(일위대가목록!E30,0)</f>
        <v>0</v>
      </c>
      <c r="F150" s="11">
        <f t="shared" si="13"/>
        <v>0</v>
      </c>
      <c r="G150" s="11">
        <f>TRUNC(일위대가목록!F30,0)</f>
        <v>0</v>
      </c>
      <c r="H150" s="11">
        <f t="shared" si="14"/>
        <v>0</v>
      </c>
      <c r="I150" s="11">
        <f>TRUNC(일위대가목록!G30,0)</f>
        <v>0</v>
      </c>
      <c r="J150" s="11">
        <f t="shared" si="15"/>
        <v>0</v>
      </c>
      <c r="K150" s="11">
        <f t="shared" si="16"/>
        <v>0</v>
      </c>
      <c r="L150" s="11">
        <f t="shared" si="16"/>
        <v>0</v>
      </c>
      <c r="M150" s="12" t="s">
        <v>246</v>
      </c>
      <c r="N150" s="1" t="s">
        <v>247</v>
      </c>
      <c r="O150" s="1" t="s">
        <v>52</v>
      </c>
      <c r="P150" s="1" t="s">
        <v>52</v>
      </c>
      <c r="Q150" s="1" t="s">
        <v>239</v>
      </c>
      <c r="R150" s="1" t="s">
        <v>63</v>
      </c>
      <c r="S150" s="1" t="s">
        <v>64</v>
      </c>
      <c r="T150" s="1" t="s">
        <v>64</v>
      </c>
      <c r="AR150" s="1" t="s">
        <v>52</v>
      </c>
      <c r="AS150" s="1" t="s">
        <v>52</v>
      </c>
      <c r="AU150" s="1" t="s">
        <v>248</v>
      </c>
      <c r="AV150">
        <v>41</v>
      </c>
    </row>
    <row r="151" spans="1:48" ht="30" customHeight="1" x14ac:dyDescent="0.3">
      <c r="A151" s="12" t="s">
        <v>240</v>
      </c>
      <c r="B151" s="12" t="s">
        <v>249</v>
      </c>
      <c r="C151" s="12" t="s">
        <v>74</v>
      </c>
      <c r="D151" s="10">
        <v>3</v>
      </c>
      <c r="E151" s="11">
        <f>TRUNC(일위대가목록!E31,0)</f>
        <v>0</v>
      </c>
      <c r="F151" s="11">
        <f t="shared" si="13"/>
        <v>0</v>
      </c>
      <c r="G151" s="11">
        <f>TRUNC(일위대가목록!F31,0)</f>
        <v>0</v>
      </c>
      <c r="H151" s="11">
        <f t="shared" si="14"/>
        <v>0</v>
      </c>
      <c r="I151" s="11">
        <f>TRUNC(일위대가목록!G31,0)</f>
        <v>0</v>
      </c>
      <c r="J151" s="11">
        <f t="shared" si="15"/>
        <v>0</v>
      </c>
      <c r="K151" s="11">
        <f t="shared" si="16"/>
        <v>0</v>
      </c>
      <c r="L151" s="11">
        <f t="shared" si="16"/>
        <v>0</v>
      </c>
      <c r="M151" s="12" t="s">
        <v>250</v>
      </c>
      <c r="N151" s="1" t="s">
        <v>251</v>
      </c>
      <c r="O151" s="1" t="s">
        <v>52</v>
      </c>
      <c r="P151" s="1" t="s">
        <v>52</v>
      </c>
      <c r="Q151" s="1" t="s">
        <v>239</v>
      </c>
      <c r="R151" s="1" t="s">
        <v>63</v>
      </c>
      <c r="S151" s="1" t="s">
        <v>64</v>
      </c>
      <c r="T151" s="1" t="s">
        <v>64</v>
      </c>
      <c r="AR151" s="1" t="s">
        <v>52</v>
      </c>
      <c r="AS151" s="1" t="s">
        <v>52</v>
      </c>
      <c r="AU151" s="1" t="s">
        <v>252</v>
      </c>
      <c r="AV151">
        <v>42</v>
      </c>
    </row>
    <row r="152" spans="1:48" ht="30" customHeight="1" x14ac:dyDescent="0.3">
      <c r="A152" s="12" t="s">
        <v>253</v>
      </c>
      <c r="B152" s="12" t="s">
        <v>254</v>
      </c>
      <c r="C152" s="12" t="s">
        <v>74</v>
      </c>
      <c r="D152" s="10">
        <v>181</v>
      </c>
      <c r="E152" s="11">
        <f>TRUNC(일위대가목록!E32,0)</f>
        <v>0</v>
      </c>
      <c r="F152" s="11">
        <f t="shared" si="13"/>
        <v>0</v>
      </c>
      <c r="G152" s="11">
        <f>TRUNC(일위대가목록!F32,0)</f>
        <v>0</v>
      </c>
      <c r="H152" s="11">
        <f t="shared" si="14"/>
        <v>0</v>
      </c>
      <c r="I152" s="11">
        <f>TRUNC(일위대가목록!G32,0)</f>
        <v>0</v>
      </c>
      <c r="J152" s="11">
        <f t="shared" si="15"/>
        <v>0</v>
      </c>
      <c r="K152" s="11">
        <f t="shared" si="16"/>
        <v>0</v>
      </c>
      <c r="L152" s="11">
        <f t="shared" si="16"/>
        <v>0</v>
      </c>
      <c r="M152" s="12" t="s">
        <v>255</v>
      </c>
      <c r="N152" s="1" t="s">
        <v>256</v>
      </c>
      <c r="O152" s="1" t="s">
        <v>52</v>
      </c>
      <c r="P152" s="1" t="s">
        <v>52</v>
      </c>
      <c r="Q152" s="1" t="s">
        <v>239</v>
      </c>
      <c r="R152" s="1" t="s">
        <v>63</v>
      </c>
      <c r="S152" s="1" t="s">
        <v>64</v>
      </c>
      <c r="T152" s="1" t="s">
        <v>64</v>
      </c>
      <c r="AR152" s="1" t="s">
        <v>52</v>
      </c>
      <c r="AS152" s="1" t="s">
        <v>52</v>
      </c>
      <c r="AU152" s="1" t="s">
        <v>257</v>
      </c>
      <c r="AV152">
        <v>159</v>
      </c>
    </row>
    <row r="153" spans="1:48" ht="30" customHeight="1" x14ac:dyDescent="0.3">
      <c r="A153" s="12" t="s">
        <v>253</v>
      </c>
      <c r="B153" s="12" t="s">
        <v>258</v>
      </c>
      <c r="C153" s="12" t="s">
        <v>74</v>
      </c>
      <c r="D153" s="10">
        <v>1168</v>
      </c>
      <c r="E153" s="11">
        <f>TRUNC(일위대가목록!E33,0)</f>
        <v>0</v>
      </c>
      <c r="F153" s="11">
        <f t="shared" si="13"/>
        <v>0</v>
      </c>
      <c r="G153" s="11">
        <f>TRUNC(일위대가목록!F33,0)</f>
        <v>0</v>
      </c>
      <c r="H153" s="11">
        <f t="shared" si="14"/>
        <v>0</v>
      </c>
      <c r="I153" s="11">
        <f>TRUNC(일위대가목록!G33,0)</f>
        <v>0</v>
      </c>
      <c r="J153" s="11">
        <f t="shared" si="15"/>
        <v>0</v>
      </c>
      <c r="K153" s="11">
        <f t="shared" si="16"/>
        <v>0</v>
      </c>
      <c r="L153" s="11">
        <f t="shared" si="16"/>
        <v>0</v>
      </c>
      <c r="M153" s="12" t="s">
        <v>259</v>
      </c>
      <c r="N153" s="1" t="s">
        <v>260</v>
      </c>
      <c r="O153" s="1" t="s">
        <v>52</v>
      </c>
      <c r="P153" s="1" t="s">
        <v>52</v>
      </c>
      <c r="Q153" s="1" t="s">
        <v>239</v>
      </c>
      <c r="R153" s="1" t="s">
        <v>63</v>
      </c>
      <c r="S153" s="1" t="s">
        <v>64</v>
      </c>
      <c r="T153" s="1" t="s">
        <v>64</v>
      </c>
      <c r="AR153" s="1" t="s">
        <v>52</v>
      </c>
      <c r="AS153" s="1" t="s">
        <v>52</v>
      </c>
      <c r="AU153" s="1" t="s">
        <v>261</v>
      </c>
      <c r="AV153">
        <v>160</v>
      </c>
    </row>
    <row r="154" spans="1:48" ht="30" customHeight="1" x14ac:dyDescent="0.3">
      <c r="A154" s="12" t="s">
        <v>253</v>
      </c>
      <c r="B154" s="12" t="s">
        <v>262</v>
      </c>
      <c r="C154" s="12" t="s">
        <v>74</v>
      </c>
      <c r="D154" s="10">
        <v>1062</v>
      </c>
      <c r="E154" s="11">
        <f>TRUNC(일위대가목록!E34,0)</f>
        <v>0</v>
      </c>
      <c r="F154" s="11">
        <f t="shared" si="13"/>
        <v>0</v>
      </c>
      <c r="G154" s="11">
        <f>TRUNC(일위대가목록!F34,0)</f>
        <v>0</v>
      </c>
      <c r="H154" s="11">
        <f t="shared" si="14"/>
        <v>0</v>
      </c>
      <c r="I154" s="11">
        <f>TRUNC(일위대가목록!G34,0)</f>
        <v>0</v>
      </c>
      <c r="J154" s="11">
        <f t="shared" si="15"/>
        <v>0</v>
      </c>
      <c r="K154" s="11">
        <f t="shared" si="16"/>
        <v>0</v>
      </c>
      <c r="L154" s="11">
        <f t="shared" si="16"/>
        <v>0</v>
      </c>
      <c r="M154" s="12" t="s">
        <v>263</v>
      </c>
      <c r="N154" s="1" t="s">
        <v>264</v>
      </c>
      <c r="O154" s="1" t="s">
        <v>52</v>
      </c>
      <c r="P154" s="1" t="s">
        <v>52</v>
      </c>
      <c r="Q154" s="1" t="s">
        <v>239</v>
      </c>
      <c r="R154" s="1" t="s">
        <v>63</v>
      </c>
      <c r="S154" s="1" t="s">
        <v>64</v>
      </c>
      <c r="T154" s="1" t="s">
        <v>64</v>
      </c>
      <c r="AR154" s="1" t="s">
        <v>52</v>
      </c>
      <c r="AS154" s="1" t="s">
        <v>52</v>
      </c>
      <c r="AU154" s="1" t="s">
        <v>265</v>
      </c>
      <c r="AV154">
        <v>43</v>
      </c>
    </row>
    <row r="155" spans="1:48" ht="30" customHeight="1" x14ac:dyDescent="0.3">
      <c r="A155" s="12" t="s">
        <v>266</v>
      </c>
      <c r="B155" s="12" t="s">
        <v>187</v>
      </c>
      <c r="C155" s="12" t="s">
        <v>74</v>
      </c>
      <c r="D155" s="10">
        <v>66</v>
      </c>
      <c r="E155" s="11">
        <f>TRUNC(일위대가목록!E35,0)</f>
        <v>0</v>
      </c>
      <c r="F155" s="11">
        <f t="shared" si="13"/>
        <v>0</v>
      </c>
      <c r="G155" s="11">
        <f>TRUNC(일위대가목록!F35,0)</f>
        <v>0</v>
      </c>
      <c r="H155" s="11">
        <f t="shared" si="14"/>
        <v>0</v>
      </c>
      <c r="I155" s="11">
        <f>TRUNC(일위대가목록!G35,0)</f>
        <v>0</v>
      </c>
      <c r="J155" s="11">
        <f t="shared" si="15"/>
        <v>0</v>
      </c>
      <c r="K155" s="11">
        <f t="shared" si="16"/>
        <v>0</v>
      </c>
      <c r="L155" s="11">
        <f t="shared" si="16"/>
        <v>0</v>
      </c>
      <c r="M155" s="12" t="s">
        <v>267</v>
      </c>
      <c r="N155" s="1" t="s">
        <v>268</v>
      </c>
      <c r="O155" s="1" t="s">
        <v>52</v>
      </c>
      <c r="P155" s="1" t="s">
        <v>52</v>
      </c>
      <c r="Q155" s="1" t="s">
        <v>239</v>
      </c>
      <c r="R155" s="1" t="s">
        <v>63</v>
      </c>
      <c r="S155" s="1" t="s">
        <v>64</v>
      </c>
      <c r="T155" s="1" t="s">
        <v>64</v>
      </c>
      <c r="AR155" s="1" t="s">
        <v>52</v>
      </c>
      <c r="AS155" s="1" t="s">
        <v>52</v>
      </c>
      <c r="AU155" s="1" t="s">
        <v>269</v>
      </c>
      <c r="AV155">
        <v>44</v>
      </c>
    </row>
    <row r="156" spans="1:48" ht="30" customHeight="1" x14ac:dyDescent="0.3">
      <c r="A156" s="12" t="s">
        <v>270</v>
      </c>
      <c r="B156" s="12" t="s">
        <v>52</v>
      </c>
      <c r="C156" s="12" t="s">
        <v>109</v>
      </c>
      <c r="D156" s="10">
        <v>274</v>
      </c>
      <c r="E156" s="11">
        <f>TRUNC(일위대가목록!E36,0)</f>
        <v>0</v>
      </c>
      <c r="F156" s="11">
        <f t="shared" si="13"/>
        <v>0</v>
      </c>
      <c r="G156" s="11">
        <f>TRUNC(일위대가목록!F36,0)</f>
        <v>0</v>
      </c>
      <c r="H156" s="11">
        <f t="shared" si="14"/>
        <v>0</v>
      </c>
      <c r="I156" s="11">
        <f>TRUNC(일위대가목록!G36,0)</f>
        <v>0</v>
      </c>
      <c r="J156" s="11">
        <f t="shared" si="15"/>
        <v>0</v>
      </c>
      <c r="K156" s="11">
        <f t="shared" si="16"/>
        <v>0</v>
      </c>
      <c r="L156" s="11">
        <f t="shared" si="16"/>
        <v>0</v>
      </c>
      <c r="M156" s="12" t="s">
        <v>271</v>
      </c>
      <c r="N156" s="1" t="s">
        <v>272</v>
      </c>
      <c r="O156" s="1" t="s">
        <v>52</v>
      </c>
      <c r="P156" s="1" t="s">
        <v>52</v>
      </c>
      <c r="Q156" s="1" t="s">
        <v>239</v>
      </c>
      <c r="R156" s="1" t="s">
        <v>63</v>
      </c>
      <c r="S156" s="1" t="s">
        <v>64</v>
      </c>
      <c r="T156" s="1" t="s">
        <v>64</v>
      </c>
      <c r="AR156" s="1" t="s">
        <v>52</v>
      </c>
      <c r="AS156" s="1" t="s">
        <v>52</v>
      </c>
      <c r="AU156" s="1" t="s">
        <v>273</v>
      </c>
      <c r="AV156">
        <v>45</v>
      </c>
    </row>
    <row r="157" spans="1:48" ht="30" customHeight="1" x14ac:dyDescent="0.3">
      <c r="A157" s="10"/>
      <c r="B157" s="10"/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0"/>
      <c r="Q157" s="1" t="s">
        <v>239</v>
      </c>
    </row>
    <row r="158" spans="1:48" ht="30" customHeight="1" x14ac:dyDescent="0.3">
      <c r="A158" s="10"/>
      <c r="B158" s="10"/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0"/>
      <c r="Q158" s="1" t="s">
        <v>239</v>
      </c>
    </row>
    <row r="159" spans="1:48" ht="30" customHeight="1" x14ac:dyDescent="0.3">
      <c r="A159" s="10"/>
      <c r="B159" s="10"/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0"/>
      <c r="Q159" s="1" t="s">
        <v>239</v>
      </c>
    </row>
    <row r="160" spans="1:48" ht="30" customHeight="1" x14ac:dyDescent="0.3">
      <c r="A160" s="10"/>
      <c r="B160" s="10"/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0"/>
      <c r="Q160" s="1" t="s">
        <v>239</v>
      </c>
    </row>
    <row r="161" spans="1:48" ht="30" customHeight="1" x14ac:dyDescent="0.3">
      <c r="A161" s="10"/>
      <c r="B161" s="10"/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0"/>
      <c r="Q161" s="1" t="s">
        <v>239</v>
      </c>
    </row>
    <row r="162" spans="1:48" ht="30" customHeight="1" x14ac:dyDescent="0.3">
      <c r="A162" s="10"/>
      <c r="B162" s="10"/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0"/>
      <c r="Q162" s="1" t="s">
        <v>239</v>
      </c>
    </row>
    <row r="163" spans="1:48" ht="30" customHeight="1" x14ac:dyDescent="0.3">
      <c r="A163" s="10"/>
      <c r="B163" s="10"/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0"/>
      <c r="Q163" s="1" t="s">
        <v>239</v>
      </c>
    </row>
    <row r="164" spans="1:48" ht="30" customHeight="1" x14ac:dyDescent="0.3">
      <c r="A164" s="10"/>
      <c r="B164" s="10"/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0"/>
      <c r="Q164" s="1" t="s">
        <v>239</v>
      </c>
    </row>
    <row r="165" spans="1:48" ht="30" customHeight="1" x14ac:dyDescent="0.3">
      <c r="A165" s="10"/>
      <c r="B165" s="10"/>
      <c r="C165" s="10"/>
      <c r="D165" s="10"/>
      <c r="E165" s="11"/>
      <c r="F165" s="11"/>
      <c r="G165" s="11"/>
      <c r="H165" s="11"/>
      <c r="I165" s="11"/>
      <c r="J165" s="11"/>
      <c r="K165" s="11"/>
      <c r="L165" s="11"/>
      <c r="M165" s="10"/>
      <c r="Q165" s="1" t="s">
        <v>239</v>
      </c>
    </row>
    <row r="166" spans="1:48" ht="30" customHeight="1" x14ac:dyDescent="0.3">
      <c r="A166" s="10"/>
      <c r="B166" s="10"/>
      <c r="C166" s="10"/>
      <c r="D166" s="10"/>
      <c r="E166" s="11"/>
      <c r="F166" s="11"/>
      <c r="G166" s="11"/>
      <c r="H166" s="11"/>
      <c r="I166" s="11"/>
      <c r="J166" s="11"/>
      <c r="K166" s="11"/>
      <c r="L166" s="11"/>
      <c r="M166" s="10"/>
      <c r="Q166" s="1" t="s">
        <v>239</v>
      </c>
    </row>
    <row r="167" spans="1:48" ht="30" customHeight="1" x14ac:dyDescent="0.3">
      <c r="A167" s="10"/>
      <c r="B167" s="10"/>
      <c r="C167" s="10"/>
      <c r="D167" s="10"/>
      <c r="E167" s="11"/>
      <c r="F167" s="11"/>
      <c r="G167" s="11"/>
      <c r="H167" s="11"/>
      <c r="I167" s="11"/>
      <c r="J167" s="11"/>
      <c r="K167" s="11"/>
      <c r="L167" s="11"/>
      <c r="M167" s="10"/>
      <c r="Q167" s="1" t="s">
        <v>239</v>
      </c>
    </row>
    <row r="168" spans="1:48" ht="30" customHeight="1" x14ac:dyDescent="0.3">
      <c r="A168" s="10"/>
      <c r="B168" s="10"/>
      <c r="C168" s="10"/>
      <c r="D168" s="10"/>
      <c r="E168" s="11"/>
      <c r="F168" s="11"/>
      <c r="G168" s="11"/>
      <c r="H168" s="11"/>
      <c r="I168" s="11"/>
      <c r="J168" s="11"/>
      <c r="K168" s="11"/>
      <c r="L168" s="11"/>
      <c r="M168" s="10"/>
      <c r="Q168" s="1" t="s">
        <v>239</v>
      </c>
    </row>
    <row r="169" spans="1:48" ht="30" customHeight="1" x14ac:dyDescent="0.3">
      <c r="A169" s="10"/>
      <c r="B169" s="10"/>
      <c r="C169" s="10"/>
      <c r="D169" s="10"/>
      <c r="E169" s="11"/>
      <c r="F169" s="11"/>
      <c r="G169" s="11"/>
      <c r="H169" s="11"/>
      <c r="I169" s="11"/>
      <c r="J169" s="11"/>
      <c r="K169" s="11"/>
      <c r="L169" s="11"/>
      <c r="M169" s="10"/>
      <c r="Q169" s="1" t="s">
        <v>239</v>
      </c>
    </row>
    <row r="170" spans="1:48" ht="30" customHeight="1" x14ac:dyDescent="0.3">
      <c r="A170" s="10"/>
      <c r="B170" s="10"/>
      <c r="C170" s="10"/>
      <c r="D170" s="10"/>
      <c r="E170" s="11"/>
      <c r="F170" s="11"/>
      <c r="G170" s="11"/>
      <c r="H170" s="11"/>
      <c r="I170" s="11"/>
      <c r="J170" s="11"/>
      <c r="K170" s="11"/>
      <c r="L170" s="11"/>
      <c r="M170" s="10"/>
      <c r="Q170" s="1" t="s">
        <v>239</v>
      </c>
    </row>
    <row r="171" spans="1:48" ht="30" customHeight="1" x14ac:dyDescent="0.3">
      <c r="A171" s="12" t="s">
        <v>87</v>
      </c>
      <c r="B171" s="10"/>
      <c r="C171" s="10"/>
      <c r="D171" s="10"/>
      <c r="E171" s="11"/>
      <c r="F171" s="11">
        <f>SUMIF(Q149:Q170,"010107",F149:F170)</f>
        <v>0</v>
      </c>
      <c r="G171" s="11"/>
      <c r="H171" s="11">
        <f>SUMIF(Q149:Q170,"010107",H149:H170)</f>
        <v>0</v>
      </c>
      <c r="I171" s="11"/>
      <c r="J171" s="11">
        <f>SUMIF(Q149:Q170,"010107",J149:J170)</f>
        <v>0</v>
      </c>
      <c r="K171" s="11"/>
      <c r="L171" s="11">
        <f>SUMIF(Q149:Q170,"010107",L149:L170)</f>
        <v>0</v>
      </c>
      <c r="M171" s="10"/>
      <c r="N171" t="s">
        <v>88</v>
      </c>
    </row>
    <row r="172" spans="1:48" ht="30" customHeight="1" x14ac:dyDescent="0.3">
      <c r="A172" s="12" t="s">
        <v>274</v>
      </c>
      <c r="B172" s="12" t="s">
        <v>52</v>
      </c>
      <c r="C172" s="10"/>
      <c r="D172" s="10"/>
      <c r="E172" s="11"/>
      <c r="F172" s="11"/>
      <c r="G172" s="11"/>
      <c r="H172" s="11"/>
      <c r="I172" s="11"/>
      <c r="J172" s="11"/>
      <c r="K172" s="11"/>
      <c r="L172" s="11"/>
      <c r="M172" s="10"/>
      <c r="Q172" s="1" t="s">
        <v>275</v>
      </c>
    </row>
    <row r="173" spans="1:48" ht="30" customHeight="1" x14ac:dyDescent="0.3">
      <c r="A173" s="12" t="s">
        <v>276</v>
      </c>
      <c r="B173" s="12" t="s">
        <v>52</v>
      </c>
      <c r="C173" s="12" t="s">
        <v>52</v>
      </c>
      <c r="D173" s="10"/>
      <c r="E173" s="11">
        <f>TRUNC(단가대비표!O149,0)</f>
        <v>0</v>
      </c>
      <c r="F173" s="11">
        <f t="shared" ref="F173:F187" si="17">TRUNC(E173*D173, 0)</f>
        <v>0</v>
      </c>
      <c r="G173" s="11">
        <f>TRUNC(단가대비표!P149,0)</f>
        <v>0</v>
      </c>
      <c r="H173" s="11">
        <f t="shared" ref="H173:H187" si="18">TRUNC(G173*D173, 0)</f>
        <v>0</v>
      </c>
      <c r="I173" s="11">
        <f>TRUNC(단가대비표!V149,0)</f>
        <v>0</v>
      </c>
      <c r="J173" s="11">
        <f t="shared" ref="J173:J187" si="19">TRUNC(I173*D173, 0)</f>
        <v>0</v>
      </c>
      <c r="K173" s="11">
        <f t="shared" ref="K173:K187" si="20">TRUNC(E173+G173+I173, 0)</f>
        <v>0</v>
      </c>
      <c r="L173" s="11">
        <f t="shared" ref="L173:L187" si="21">TRUNC(F173+H173+J173, 0)</f>
        <v>0</v>
      </c>
      <c r="M173" s="12" t="s">
        <v>52</v>
      </c>
      <c r="N173" s="1" t="s">
        <v>277</v>
      </c>
      <c r="O173" s="1" t="s">
        <v>52</v>
      </c>
      <c r="P173" s="1" t="s">
        <v>52</v>
      </c>
      <c r="Q173" s="1" t="s">
        <v>275</v>
      </c>
      <c r="R173" s="1" t="s">
        <v>64</v>
      </c>
      <c r="S173" s="1" t="s">
        <v>64</v>
      </c>
      <c r="T173" s="1" t="s">
        <v>63</v>
      </c>
      <c r="AR173" s="1" t="s">
        <v>52</v>
      </c>
      <c r="AS173" s="1" t="s">
        <v>52</v>
      </c>
      <c r="AU173" s="1" t="s">
        <v>278</v>
      </c>
      <c r="AV173">
        <v>169</v>
      </c>
    </row>
    <row r="174" spans="1:48" ht="30" customHeight="1" x14ac:dyDescent="0.3">
      <c r="A174" s="12" t="s">
        <v>279</v>
      </c>
      <c r="B174" s="12" t="s">
        <v>280</v>
      </c>
      <c r="C174" s="12" t="s">
        <v>139</v>
      </c>
      <c r="D174" s="10">
        <v>1</v>
      </c>
      <c r="E174" s="11" t="e">
        <f>TRUNC(일위대가목록!E37,0)</f>
        <v>#NUM!</v>
      </c>
      <c r="F174" s="11" t="e">
        <f t="shared" si="17"/>
        <v>#NUM!</v>
      </c>
      <c r="G174" s="11">
        <f>TRUNC(일위대가목록!F37,0)</f>
        <v>0</v>
      </c>
      <c r="H174" s="11">
        <f t="shared" si="18"/>
        <v>0</v>
      </c>
      <c r="I174" s="11" t="e">
        <f>TRUNC(일위대가목록!G37,0)</f>
        <v>#NUM!</v>
      </c>
      <c r="J174" s="11" t="e">
        <f t="shared" si="19"/>
        <v>#NUM!</v>
      </c>
      <c r="K174" s="11" t="e">
        <f t="shared" si="20"/>
        <v>#NUM!</v>
      </c>
      <c r="L174" s="11" t="e">
        <f t="shared" si="21"/>
        <v>#NUM!</v>
      </c>
      <c r="M174" s="12" t="s">
        <v>281</v>
      </c>
      <c r="N174" s="1" t="s">
        <v>282</v>
      </c>
      <c r="O174" s="1" t="s">
        <v>52</v>
      </c>
      <c r="P174" s="1" t="s">
        <v>52</v>
      </c>
      <c r="Q174" s="1" t="s">
        <v>275</v>
      </c>
      <c r="R174" s="1" t="s">
        <v>63</v>
      </c>
      <c r="S174" s="1" t="s">
        <v>64</v>
      </c>
      <c r="T174" s="1" t="s">
        <v>64</v>
      </c>
      <c r="AR174" s="1" t="s">
        <v>52</v>
      </c>
      <c r="AS174" s="1" t="s">
        <v>52</v>
      </c>
      <c r="AU174" s="1" t="s">
        <v>283</v>
      </c>
      <c r="AV174">
        <v>60</v>
      </c>
    </row>
    <row r="175" spans="1:48" ht="30" customHeight="1" x14ac:dyDescent="0.3">
      <c r="A175" s="12" t="s">
        <v>284</v>
      </c>
      <c r="B175" s="12" t="s">
        <v>285</v>
      </c>
      <c r="C175" s="12" t="s">
        <v>139</v>
      </c>
      <c r="D175" s="10">
        <v>1</v>
      </c>
      <c r="E175" s="11" t="e">
        <f>TRUNC(일위대가목록!E38,0)</f>
        <v>#NUM!</v>
      </c>
      <c r="F175" s="11" t="e">
        <f t="shared" si="17"/>
        <v>#NUM!</v>
      </c>
      <c r="G175" s="11">
        <f>TRUNC(일위대가목록!F38,0)</f>
        <v>0</v>
      </c>
      <c r="H175" s="11">
        <f t="shared" si="18"/>
        <v>0</v>
      </c>
      <c r="I175" s="11" t="e">
        <f>TRUNC(일위대가목록!G38,0)</f>
        <v>#NUM!</v>
      </c>
      <c r="J175" s="11" t="e">
        <f t="shared" si="19"/>
        <v>#NUM!</v>
      </c>
      <c r="K175" s="11" t="e">
        <f t="shared" si="20"/>
        <v>#NUM!</v>
      </c>
      <c r="L175" s="11" t="e">
        <f t="shared" si="21"/>
        <v>#NUM!</v>
      </c>
      <c r="M175" s="12" t="s">
        <v>286</v>
      </c>
      <c r="N175" s="1" t="s">
        <v>287</v>
      </c>
      <c r="O175" s="1" t="s">
        <v>52</v>
      </c>
      <c r="P175" s="1" t="s">
        <v>52</v>
      </c>
      <c r="Q175" s="1" t="s">
        <v>275</v>
      </c>
      <c r="R175" s="1" t="s">
        <v>63</v>
      </c>
      <c r="S175" s="1" t="s">
        <v>64</v>
      </c>
      <c r="T175" s="1" t="s">
        <v>64</v>
      </c>
      <c r="AR175" s="1" t="s">
        <v>52</v>
      </c>
      <c r="AS175" s="1" t="s">
        <v>52</v>
      </c>
      <c r="AU175" s="1" t="s">
        <v>288</v>
      </c>
      <c r="AV175">
        <v>61</v>
      </c>
    </row>
    <row r="176" spans="1:48" ht="30" customHeight="1" x14ac:dyDescent="0.3">
      <c r="A176" s="12" t="s">
        <v>289</v>
      </c>
      <c r="B176" s="12" t="s">
        <v>290</v>
      </c>
      <c r="C176" s="12" t="s">
        <v>139</v>
      </c>
      <c r="D176" s="10">
        <v>1</v>
      </c>
      <c r="E176" s="11" t="e">
        <f>TRUNC(일위대가목록!E39,0)</f>
        <v>#NUM!</v>
      </c>
      <c r="F176" s="11" t="e">
        <f t="shared" si="17"/>
        <v>#NUM!</v>
      </c>
      <c r="G176" s="11">
        <f>TRUNC(일위대가목록!F39,0)</f>
        <v>0</v>
      </c>
      <c r="H176" s="11">
        <f t="shared" si="18"/>
        <v>0</v>
      </c>
      <c r="I176" s="11">
        <f>TRUNC(일위대가목록!G39,0)</f>
        <v>0</v>
      </c>
      <c r="J176" s="11">
        <f t="shared" si="19"/>
        <v>0</v>
      </c>
      <c r="K176" s="11" t="e">
        <f t="shared" si="20"/>
        <v>#NUM!</v>
      </c>
      <c r="L176" s="11" t="e">
        <f t="shared" si="21"/>
        <v>#NUM!</v>
      </c>
      <c r="M176" s="12" t="s">
        <v>291</v>
      </c>
      <c r="N176" s="1" t="s">
        <v>292</v>
      </c>
      <c r="O176" s="1" t="s">
        <v>52</v>
      </c>
      <c r="P176" s="1" t="s">
        <v>52</v>
      </c>
      <c r="Q176" s="1" t="s">
        <v>275</v>
      </c>
      <c r="R176" s="1" t="s">
        <v>63</v>
      </c>
      <c r="S176" s="1" t="s">
        <v>64</v>
      </c>
      <c r="T176" s="1" t="s">
        <v>64</v>
      </c>
      <c r="AR176" s="1" t="s">
        <v>52</v>
      </c>
      <c r="AS176" s="1" t="s">
        <v>52</v>
      </c>
      <c r="AU176" s="1" t="s">
        <v>293</v>
      </c>
      <c r="AV176">
        <v>64</v>
      </c>
    </row>
    <row r="177" spans="1:48" ht="30" customHeight="1" x14ac:dyDescent="0.3">
      <c r="A177" s="12" t="s">
        <v>294</v>
      </c>
      <c r="B177" s="12" t="s">
        <v>295</v>
      </c>
      <c r="C177" s="12" t="s">
        <v>139</v>
      </c>
      <c r="D177" s="10">
        <v>1</v>
      </c>
      <c r="E177" s="11" t="e">
        <f>TRUNC(일위대가목록!E40,0)</f>
        <v>#NUM!</v>
      </c>
      <c r="F177" s="11" t="e">
        <f t="shared" si="17"/>
        <v>#NUM!</v>
      </c>
      <c r="G177" s="11">
        <f>TRUNC(일위대가목록!F40,0)</f>
        <v>0</v>
      </c>
      <c r="H177" s="11">
        <f t="shared" si="18"/>
        <v>0</v>
      </c>
      <c r="I177" s="11">
        <f>TRUNC(일위대가목록!G40,0)</f>
        <v>0</v>
      </c>
      <c r="J177" s="11">
        <f t="shared" si="19"/>
        <v>0</v>
      </c>
      <c r="K177" s="11" t="e">
        <f t="shared" si="20"/>
        <v>#NUM!</v>
      </c>
      <c r="L177" s="11" t="e">
        <f t="shared" si="21"/>
        <v>#NUM!</v>
      </c>
      <c r="M177" s="12" t="s">
        <v>296</v>
      </c>
      <c r="N177" s="1" t="s">
        <v>297</v>
      </c>
      <c r="O177" s="1" t="s">
        <v>52</v>
      </c>
      <c r="P177" s="1" t="s">
        <v>52</v>
      </c>
      <c r="Q177" s="1" t="s">
        <v>275</v>
      </c>
      <c r="R177" s="1" t="s">
        <v>63</v>
      </c>
      <c r="S177" s="1" t="s">
        <v>64</v>
      </c>
      <c r="T177" s="1" t="s">
        <v>64</v>
      </c>
      <c r="AR177" s="1" t="s">
        <v>52</v>
      </c>
      <c r="AS177" s="1" t="s">
        <v>52</v>
      </c>
      <c r="AU177" s="1" t="s">
        <v>298</v>
      </c>
      <c r="AV177">
        <v>69</v>
      </c>
    </row>
    <row r="178" spans="1:48" ht="30" customHeight="1" x14ac:dyDescent="0.3">
      <c r="A178" s="12" t="s">
        <v>299</v>
      </c>
      <c r="B178" s="12" t="s">
        <v>300</v>
      </c>
      <c r="C178" s="12" t="s">
        <v>139</v>
      </c>
      <c r="D178" s="10">
        <v>2</v>
      </c>
      <c r="E178" s="11" t="e">
        <f>TRUNC(일위대가목록!E41,0)</f>
        <v>#NUM!</v>
      </c>
      <c r="F178" s="11" t="e">
        <f t="shared" si="17"/>
        <v>#NUM!</v>
      </c>
      <c r="G178" s="11">
        <f>TRUNC(일위대가목록!F41,0)</f>
        <v>0</v>
      </c>
      <c r="H178" s="11">
        <f t="shared" si="18"/>
        <v>0</v>
      </c>
      <c r="I178" s="11">
        <f>TRUNC(일위대가목록!G41,0)</f>
        <v>0</v>
      </c>
      <c r="J178" s="11">
        <f t="shared" si="19"/>
        <v>0</v>
      </c>
      <c r="K178" s="11" t="e">
        <f t="shared" si="20"/>
        <v>#NUM!</v>
      </c>
      <c r="L178" s="11" t="e">
        <f t="shared" si="21"/>
        <v>#NUM!</v>
      </c>
      <c r="M178" s="12" t="s">
        <v>301</v>
      </c>
      <c r="N178" s="1" t="s">
        <v>302</v>
      </c>
      <c r="O178" s="1" t="s">
        <v>52</v>
      </c>
      <c r="P178" s="1" t="s">
        <v>52</v>
      </c>
      <c r="Q178" s="1" t="s">
        <v>275</v>
      </c>
      <c r="R178" s="1" t="s">
        <v>63</v>
      </c>
      <c r="S178" s="1" t="s">
        <v>64</v>
      </c>
      <c r="T178" s="1" t="s">
        <v>64</v>
      </c>
      <c r="AR178" s="1" t="s">
        <v>52</v>
      </c>
      <c r="AS178" s="1" t="s">
        <v>52</v>
      </c>
      <c r="AU178" s="1" t="s">
        <v>303</v>
      </c>
      <c r="AV178">
        <v>70</v>
      </c>
    </row>
    <row r="179" spans="1:48" ht="30" customHeight="1" x14ac:dyDescent="0.3">
      <c r="A179" s="12" t="s">
        <v>304</v>
      </c>
      <c r="B179" s="12" t="s">
        <v>52</v>
      </c>
      <c r="C179" s="12" t="s">
        <v>52</v>
      </c>
      <c r="D179" s="10"/>
      <c r="E179" s="11">
        <f>TRUNC(단가대비표!O148,0)</f>
        <v>0</v>
      </c>
      <c r="F179" s="11">
        <f t="shared" si="17"/>
        <v>0</v>
      </c>
      <c r="G179" s="11">
        <f>TRUNC(단가대비표!P148,0)</f>
        <v>0</v>
      </c>
      <c r="H179" s="11">
        <f t="shared" si="18"/>
        <v>0</v>
      </c>
      <c r="I179" s="11">
        <f>TRUNC(단가대비표!V148,0)</f>
        <v>0</v>
      </c>
      <c r="J179" s="11">
        <f t="shared" si="19"/>
        <v>0</v>
      </c>
      <c r="K179" s="11">
        <f t="shared" si="20"/>
        <v>0</v>
      </c>
      <c r="L179" s="11">
        <f t="shared" si="21"/>
        <v>0</v>
      </c>
      <c r="M179" s="12" t="s">
        <v>52</v>
      </c>
      <c r="N179" s="1" t="s">
        <v>305</v>
      </c>
      <c r="O179" s="1" t="s">
        <v>52</v>
      </c>
      <c r="P179" s="1" t="s">
        <v>52</v>
      </c>
      <c r="Q179" s="1" t="s">
        <v>275</v>
      </c>
      <c r="R179" s="1" t="s">
        <v>64</v>
      </c>
      <c r="S179" s="1" t="s">
        <v>64</v>
      </c>
      <c r="T179" s="1" t="s">
        <v>63</v>
      </c>
      <c r="AR179" s="1" t="s">
        <v>52</v>
      </c>
      <c r="AS179" s="1" t="s">
        <v>52</v>
      </c>
      <c r="AU179" s="1" t="s">
        <v>306</v>
      </c>
      <c r="AV179">
        <v>163</v>
      </c>
    </row>
    <row r="180" spans="1:48" ht="30" customHeight="1" x14ac:dyDescent="0.3">
      <c r="A180" s="12" t="s">
        <v>307</v>
      </c>
      <c r="B180" s="12" t="s">
        <v>308</v>
      </c>
      <c r="C180" s="12" t="s">
        <v>309</v>
      </c>
      <c r="D180" s="10">
        <v>6</v>
      </c>
      <c r="E180" s="11" t="e">
        <f>TRUNC(단가대비표!O63,0)</f>
        <v>#NUM!</v>
      </c>
      <c r="F180" s="11" t="e">
        <f t="shared" si="17"/>
        <v>#NUM!</v>
      </c>
      <c r="G180" s="11">
        <f>TRUNC(단가대비표!P63,0)</f>
        <v>0</v>
      </c>
      <c r="H180" s="11">
        <f t="shared" si="18"/>
        <v>0</v>
      </c>
      <c r="I180" s="11">
        <f>TRUNC(단가대비표!V63,0)</f>
        <v>0</v>
      </c>
      <c r="J180" s="11">
        <f t="shared" si="19"/>
        <v>0</v>
      </c>
      <c r="K180" s="11" t="e">
        <f t="shared" si="20"/>
        <v>#NUM!</v>
      </c>
      <c r="L180" s="11" t="e">
        <f t="shared" si="21"/>
        <v>#NUM!</v>
      </c>
      <c r="M180" s="12" t="s">
        <v>52</v>
      </c>
      <c r="N180" s="1" t="s">
        <v>310</v>
      </c>
      <c r="O180" s="1" t="s">
        <v>52</v>
      </c>
      <c r="P180" s="1" t="s">
        <v>52</v>
      </c>
      <c r="Q180" s="1" t="s">
        <v>275</v>
      </c>
      <c r="R180" s="1" t="s">
        <v>64</v>
      </c>
      <c r="S180" s="1" t="s">
        <v>64</v>
      </c>
      <c r="T180" s="1" t="s">
        <v>63</v>
      </c>
      <c r="AR180" s="1" t="s">
        <v>52</v>
      </c>
      <c r="AS180" s="1" t="s">
        <v>52</v>
      </c>
      <c r="AU180" s="1" t="s">
        <v>311</v>
      </c>
      <c r="AV180">
        <v>48</v>
      </c>
    </row>
    <row r="181" spans="1:48" ht="30" customHeight="1" x14ac:dyDescent="0.3">
      <c r="A181" s="12" t="s">
        <v>312</v>
      </c>
      <c r="B181" s="12" t="s">
        <v>313</v>
      </c>
      <c r="C181" s="12" t="s">
        <v>314</v>
      </c>
      <c r="D181" s="10">
        <v>3</v>
      </c>
      <c r="E181" s="11" t="e">
        <f>TRUNC(단가대비표!O80,0)</f>
        <v>#NUM!</v>
      </c>
      <c r="F181" s="11" t="e">
        <f t="shared" si="17"/>
        <v>#NUM!</v>
      </c>
      <c r="G181" s="11">
        <f>TRUNC(단가대비표!P80,0)</f>
        <v>0</v>
      </c>
      <c r="H181" s="11">
        <f t="shared" si="18"/>
        <v>0</v>
      </c>
      <c r="I181" s="11">
        <f>TRUNC(단가대비표!V80,0)</f>
        <v>0</v>
      </c>
      <c r="J181" s="11">
        <f t="shared" si="19"/>
        <v>0</v>
      </c>
      <c r="K181" s="11" t="e">
        <f t="shared" si="20"/>
        <v>#NUM!</v>
      </c>
      <c r="L181" s="11" t="e">
        <f t="shared" si="21"/>
        <v>#NUM!</v>
      </c>
      <c r="M181" s="12" t="s">
        <v>52</v>
      </c>
      <c r="N181" s="1" t="s">
        <v>315</v>
      </c>
      <c r="O181" s="1" t="s">
        <v>52</v>
      </c>
      <c r="P181" s="1" t="s">
        <v>52</v>
      </c>
      <c r="Q181" s="1" t="s">
        <v>275</v>
      </c>
      <c r="R181" s="1" t="s">
        <v>64</v>
      </c>
      <c r="S181" s="1" t="s">
        <v>64</v>
      </c>
      <c r="T181" s="1" t="s">
        <v>63</v>
      </c>
      <c r="AR181" s="1" t="s">
        <v>52</v>
      </c>
      <c r="AS181" s="1" t="s">
        <v>52</v>
      </c>
      <c r="AU181" s="1" t="s">
        <v>316</v>
      </c>
      <c r="AV181">
        <v>170</v>
      </c>
    </row>
    <row r="182" spans="1:48" ht="30" customHeight="1" x14ac:dyDescent="0.3">
      <c r="A182" s="12" t="s">
        <v>317</v>
      </c>
      <c r="B182" s="12" t="s">
        <v>318</v>
      </c>
      <c r="C182" s="12" t="s">
        <v>309</v>
      </c>
      <c r="D182" s="10">
        <v>6</v>
      </c>
      <c r="E182" s="11" t="e">
        <f>TRUNC(단가대비표!O81,0)</f>
        <v>#NUM!</v>
      </c>
      <c r="F182" s="11" t="e">
        <f t="shared" si="17"/>
        <v>#NUM!</v>
      </c>
      <c r="G182" s="11">
        <f>TRUNC(단가대비표!P81,0)</f>
        <v>0</v>
      </c>
      <c r="H182" s="11">
        <f t="shared" si="18"/>
        <v>0</v>
      </c>
      <c r="I182" s="11">
        <f>TRUNC(단가대비표!V81,0)</f>
        <v>0</v>
      </c>
      <c r="J182" s="11">
        <f t="shared" si="19"/>
        <v>0</v>
      </c>
      <c r="K182" s="11" t="e">
        <f t="shared" si="20"/>
        <v>#NUM!</v>
      </c>
      <c r="L182" s="11" t="e">
        <f t="shared" si="21"/>
        <v>#NUM!</v>
      </c>
      <c r="M182" s="12" t="s">
        <v>52</v>
      </c>
      <c r="N182" s="1" t="s">
        <v>319</v>
      </c>
      <c r="O182" s="1" t="s">
        <v>52</v>
      </c>
      <c r="P182" s="1" t="s">
        <v>52</v>
      </c>
      <c r="Q182" s="1" t="s">
        <v>275</v>
      </c>
      <c r="R182" s="1" t="s">
        <v>64</v>
      </c>
      <c r="S182" s="1" t="s">
        <v>64</v>
      </c>
      <c r="T182" s="1" t="s">
        <v>63</v>
      </c>
      <c r="AR182" s="1" t="s">
        <v>52</v>
      </c>
      <c r="AS182" s="1" t="s">
        <v>52</v>
      </c>
      <c r="AU182" s="1" t="s">
        <v>320</v>
      </c>
      <c r="AV182">
        <v>55</v>
      </c>
    </row>
    <row r="183" spans="1:48" ht="30" customHeight="1" x14ac:dyDescent="0.3">
      <c r="A183" s="12" t="s">
        <v>317</v>
      </c>
      <c r="B183" s="12" t="s">
        <v>321</v>
      </c>
      <c r="C183" s="12" t="s">
        <v>309</v>
      </c>
      <c r="D183" s="10">
        <v>3</v>
      </c>
      <c r="E183" s="11" t="e">
        <f>TRUNC(단가대비표!O83,0)</f>
        <v>#NUM!</v>
      </c>
      <c r="F183" s="11" t="e">
        <f t="shared" si="17"/>
        <v>#NUM!</v>
      </c>
      <c r="G183" s="11">
        <f>TRUNC(단가대비표!P83,0)</f>
        <v>0</v>
      </c>
      <c r="H183" s="11">
        <f t="shared" si="18"/>
        <v>0</v>
      </c>
      <c r="I183" s="11">
        <f>TRUNC(단가대비표!V83,0)</f>
        <v>0</v>
      </c>
      <c r="J183" s="11">
        <f t="shared" si="19"/>
        <v>0</v>
      </c>
      <c r="K183" s="11" t="e">
        <f t="shared" si="20"/>
        <v>#NUM!</v>
      </c>
      <c r="L183" s="11" t="e">
        <f t="shared" si="21"/>
        <v>#NUM!</v>
      </c>
      <c r="M183" s="12" t="s">
        <v>52</v>
      </c>
      <c r="N183" s="1" t="s">
        <v>322</v>
      </c>
      <c r="O183" s="1" t="s">
        <v>52</v>
      </c>
      <c r="P183" s="1" t="s">
        <v>52</v>
      </c>
      <c r="Q183" s="1" t="s">
        <v>275</v>
      </c>
      <c r="R183" s="1" t="s">
        <v>64</v>
      </c>
      <c r="S183" s="1" t="s">
        <v>64</v>
      </c>
      <c r="T183" s="1" t="s">
        <v>63</v>
      </c>
      <c r="AR183" s="1" t="s">
        <v>52</v>
      </c>
      <c r="AS183" s="1" t="s">
        <v>52</v>
      </c>
      <c r="AU183" s="1" t="s">
        <v>323</v>
      </c>
      <c r="AV183">
        <v>57</v>
      </c>
    </row>
    <row r="184" spans="1:48" ht="30" customHeight="1" x14ac:dyDescent="0.3">
      <c r="A184" s="12" t="s">
        <v>324</v>
      </c>
      <c r="B184" s="12" t="s">
        <v>325</v>
      </c>
      <c r="C184" s="12" t="s">
        <v>314</v>
      </c>
      <c r="D184" s="10">
        <v>6</v>
      </c>
      <c r="E184" s="11" t="e">
        <f>TRUNC(단가대비표!O82,0)</f>
        <v>#NUM!</v>
      </c>
      <c r="F184" s="11" t="e">
        <f t="shared" si="17"/>
        <v>#NUM!</v>
      </c>
      <c r="G184" s="11">
        <f>TRUNC(단가대비표!P82,0)</f>
        <v>0</v>
      </c>
      <c r="H184" s="11">
        <f t="shared" si="18"/>
        <v>0</v>
      </c>
      <c r="I184" s="11">
        <f>TRUNC(단가대비표!V82,0)</f>
        <v>0</v>
      </c>
      <c r="J184" s="11">
        <f t="shared" si="19"/>
        <v>0</v>
      </c>
      <c r="K184" s="11" t="e">
        <f t="shared" si="20"/>
        <v>#NUM!</v>
      </c>
      <c r="L184" s="11" t="e">
        <f t="shared" si="21"/>
        <v>#NUM!</v>
      </c>
      <c r="M184" s="12" t="s">
        <v>52</v>
      </c>
      <c r="N184" s="1" t="s">
        <v>326</v>
      </c>
      <c r="O184" s="1" t="s">
        <v>52</v>
      </c>
      <c r="P184" s="1" t="s">
        <v>52</v>
      </c>
      <c r="Q184" s="1" t="s">
        <v>275</v>
      </c>
      <c r="R184" s="1" t="s">
        <v>64</v>
      </c>
      <c r="S184" s="1" t="s">
        <v>64</v>
      </c>
      <c r="T184" s="1" t="s">
        <v>63</v>
      </c>
      <c r="AR184" s="1" t="s">
        <v>52</v>
      </c>
      <c r="AS184" s="1" t="s">
        <v>52</v>
      </c>
      <c r="AU184" s="1" t="s">
        <v>327</v>
      </c>
      <c r="AV184">
        <v>56</v>
      </c>
    </row>
    <row r="185" spans="1:48" ht="30" customHeight="1" x14ac:dyDescent="0.3">
      <c r="A185" s="12" t="s">
        <v>328</v>
      </c>
      <c r="B185" s="12" t="s">
        <v>329</v>
      </c>
      <c r="C185" s="12" t="s">
        <v>60</v>
      </c>
      <c r="D185" s="10">
        <v>6</v>
      </c>
      <c r="E185" s="11">
        <f>TRUNC(일위대가목록!E42,0)</f>
        <v>0</v>
      </c>
      <c r="F185" s="11">
        <f t="shared" si="17"/>
        <v>0</v>
      </c>
      <c r="G185" s="11">
        <f>TRUNC(일위대가목록!F42,0)</f>
        <v>0</v>
      </c>
      <c r="H185" s="11">
        <f t="shared" si="18"/>
        <v>0</v>
      </c>
      <c r="I185" s="11">
        <f>TRUNC(일위대가목록!G42,0)</f>
        <v>0</v>
      </c>
      <c r="J185" s="11">
        <f t="shared" si="19"/>
        <v>0</v>
      </c>
      <c r="K185" s="11">
        <f t="shared" si="20"/>
        <v>0</v>
      </c>
      <c r="L185" s="11">
        <f t="shared" si="21"/>
        <v>0</v>
      </c>
      <c r="M185" s="12" t="s">
        <v>330</v>
      </c>
      <c r="N185" s="1" t="s">
        <v>331</v>
      </c>
      <c r="O185" s="1" t="s">
        <v>52</v>
      </c>
      <c r="P185" s="1" t="s">
        <v>52</v>
      </c>
      <c r="Q185" s="1" t="s">
        <v>275</v>
      </c>
      <c r="R185" s="1" t="s">
        <v>63</v>
      </c>
      <c r="S185" s="1" t="s">
        <v>64</v>
      </c>
      <c r="T185" s="1" t="s">
        <v>64</v>
      </c>
      <c r="AR185" s="1" t="s">
        <v>52</v>
      </c>
      <c r="AS185" s="1" t="s">
        <v>52</v>
      </c>
      <c r="AU185" s="1" t="s">
        <v>332</v>
      </c>
      <c r="AV185">
        <v>71</v>
      </c>
    </row>
    <row r="186" spans="1:48" ht="30" customHeight="1" x14ac:dyDescent="0.3">
      <c r="A186" s="12" t="s">
        <v>333</v>
      </c>
      <c r="B186" s="12" t="s">
        <v>329</v>
      </c>
      <c r="C186" s="12" t="s">
        <v>60</v>
      </c>
      <c r="D186" s="10">
        <v>6</v>
      </c>
      <c r="E186" s="11">
        <f>TRUNC(일위대가목록!E43,0)</f>
        <v>0</v>
      </c>
      <c r="F186" s="11">
        <f t="shared" si="17"/>
        <v>0</v>
      </c>
      <c r="G186" s="11">
        <f>TRUNC(일위대가목록!F43,0)</f>
        <v>0</v>
      </c>
      <c r="H186" s="11">
        <f t="shared" si="18"/>
        <v>0</v>
      </c>
      <c r="I186" s="11">
        <f>TRUNC(일위대가목록!G43,0)</f>
        <v>0</v>
      </c>
      <c r="J186" s="11">
        <f t="shared" si="19"/>
        <v>0</v>
      </c>
      <c r="K186" s="11">
        <f t="shared" si="20"/>
        <v>0</v>
      </c>
      <c r="L186" s="11">
        <f t="shared" si="21"/>
        <v>0</v>
      </c>
      <c r="M186" s="12" t="s">
        <v>334</v>
      </c>
      <c r="N186" s="1" t="s">
        <v>335</v>
      </c>
      <c r="O186" s="1" t="s">
        <v>52</v>
      </c>
      <c r="P186" s="1" t="s">
        <v>52</v>
      </c>
      <c r="Q186" s="1" t="s">
        <v>275</v>
      </c>
      <c r="R186" s="1" t="s">
        <v>63</v>
      </c>
      <c r="S186" s="1" t="s">
        <v>64</v>
      </c>
      <c r="T186" s="1" t="s">
        <v>64</v>
      </c>
      <c r="AR186" s="1" t="s">
        <v>52</v>
      </c>
      <c r="AS186" s="1" t="s">
        <v>52</v>
      </c>
      <c r="AU186" s="1" t="s">
        <v>336</v>
      </c>
      <c r="AV186">
        <v>72</v>
      </c>
    </row>
    <row r="187" spans="1:48" ht="30" customHeight="1" x14ac:dyDescent="0.3">
      <c r="A187" s="12" t="s">
        <v>337</v>
      </c>
      <c r="B187" s="12" t="s">
        <v>338</v>
      </c>
      <c r="C187" s="12" t="s">
        <v>109</v>
      </c>
      <c r="D187" s="10">
        <v>330</v>
      </c>
      <c r="E187" s="11" t="e">
        <f>TRUNC(일위대가목록!E44,0)</f>
        <v>#NUM!</v>
      </c>
      <c r="F187" s="11" t="e">
        <f t="shared" si="17"/>
        <v>#NUM!</v>
      </c>
      <c r="G187" s="11">
        <f>TRUNC(일위대가목록!F44,0)</f>
        <v>0</v>
      </c>
      <c r="H187" s="11">
        <f t="shared" si="18"/>
        <v>0</v>
      </c>
      <c r="I187" s="11">
        <f>TRUNC(일위대가목록!G44,0)</f>
        <v>0</v>
      </c>
      <c r="J187" s="11">
        <f t="shared" si="19"/>
        <v>0</v>
      </c>
      <c r="K187" s="11" t="e">
        <f t="shared" si="20"/>
        <v>#NUM!</v>
      </c>
      <c r="L187" s="11" t="e">
        <f t="shared" si="21"/>
        <v>#NUM!</v>
      </c>
      <c r="M187" s="12" t="s">
        <v>339</v>
      </c>
      <c r="N187" s="1" t="s">
        <v>340</v>
      </c>
      <c r="O187" s="1" t="s">
        <v>52</v>
      </c>
      <c r="P187" s="1" t="s">
        <v>52</v>
      </c>
      <c r="Q187" s="1" t="s">
        <v>275</v>
      </c>
      <c r="R187" s="1" t="s">
        <v>63</v>
      </c>
      <c r="S187" s="1" t="s">
        <v>64</v>
      </c>
      <c r="T187" s="1" t="s">
        <v>64</v>
      </c>
      <c r="AR187" s="1" t="s">
        <v>52</v>
      </c>
      <c r="AS187" s="1" t="s">
        <v>52</v>
      </c>
      <c r="AU187" s="1" t="s">
        <v>341</v>
      </c>
      <c r="AV187">
        <v>233</v>
      </c>
    </row>
    <row r="188" spans="1:48" ht="30" customHeight="1" x14ac:dyDescent="0.3">
      <c r="A188" s="10"/>
      <c r="B188" s="10"/>
      <c r="C188" s="10"/>
      <c r="D188" s="10"/>
      <c r="E188" s="11"/>
      <c r="F188" s="11"/>
      <c r="G188" s="11"/>
      <c r="H188" s="11"/>
      <c r="I188" s="11"/>
      <c r="J188" s="11"/>
      <c r="K188" s="11"/>
      <c r="L188" s="11"/>
      <c r="M188" s="10"/>
      <c r="Q188" s="1" t="s">
        <v>275</v>
      </c>
    </row>
    <row r="189" spans="1:48" ht="30" customHeight="1" x14ac:dyDescent="0.3">
      <c r="A189" s="10"/>
      <c r="B189" s="10"/>
      <c r="C189" s="10"/>
      <c r="D189" s="10"/>
      <c r="E189" s="11"/>
      <c r="F189" s="11"/>
      <c r="G189" s="11"/>
      <c r="H189" s="11"/>
      <c r="I189" s="11"/>
      <c r="J189" s="11"/>
      <c r="K189" s="11"/>
      <c r="L189" s="11"/>
      <c r="M189" s="10"/>
      <c r="Q189" s="1" t="s">
        <v>275</v>
      </c>
    </row>
    <row r="190" spans="1:48" ht="30" customHeight="1" x14ac:dyDescent="0.3">
      <c r="A190" s="10"/>
      <c r="B190" s="10"/>
      <c r="C190" s="10"/>
      <c r="D190" s="10"/>
      <c r="E190" s="11"/>
      <c r="F190" s="11"/>
      <c r="G190" s="11"/>
      <c r="H190" s="11"/>
      <c r="I190" s="11"/>
      <c r="J190" s="11"/>
      <c r="K190" s="11"/>
      <c r="L190" s="11"/>
      <c r="M190" s="10"/>
      <c r="Q190" s="1" t="s">
        <v>275</v>
      </c>
    </row>
    <row r="191" spans="1:48" ht="30" customHeight="1" x14ac:dyDescent="0.3">
      <c r="A191" s="10"/>
      <c r="B191" s="10"/>
      <c r="C191" s="10"/>
      <c r="D191" s="10"/>
      <c r="E191" s="11"/>
      <c r="F191" s="11"/>
      <c r="G191" s="11"/>
      <c r="H191" s="11"/>
      <c r="I191" s="11"/>
      <c r="J191" s="11"/>
      <c r="K191" s="11"/>
      <c r="L191" s="11"/>
      <c r="M191" s="10"/>
      <c r="Q191" s="1" t="s">
        <v>275</v>
      </c>
    </row>
    <row r="192" spans="1:48" ht="30" customHeight="1" x14ac:dyDescent="0.3">
      <c r="A192" s="10"/>
      <c r="B192" s="10"/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0"/>
      <c r="Q192" s="1" t="s">
        <v>275</v>
      </c>
    </row>
    <row r="193" spans="1:48" ht="30" customHeight="1" x14ac:dyDescent="0.3">
      <c r="A193" s="10"/>
      <c r="B193" s="10"/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0"/>
      <c r="Q193" s="1" t="s">
        <v>275</v>
      </c>
    </row>
    <row r="194" spans="1:48" ht="30" customHeight="1" x14ac:dyDescent="0.3">
      <c r="A194" s="10"/>
      <c r="B194" s="10"/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0"/>
      <c r="Q194" s="1" t="s">
        <v>275</v>
      </c>
    </row>
    <row r="195" spans="1:48" ht="30" customHeight="1" x14ac:dyDescent="0.3">
      <c r="A195" s="12" t="s">
        <v>87</v>
      </c>
      <c r="B195" s="10"/>
      <c r="C195" s="10"/>
      <c r="D195" s="10"/>
      <c r="E195" s="11"/>
      <c r="F195" s="11" t="e">
        <f>SUMIF(Q173:Q194,"010108",F173:F194)</f>
        <v>#NUM!</v>
      </c>
      <c r="G195" s="11"/>
      <c r="H195" s="11">
        <f>SUMIF(Q173:Q194,"010108",H173:H194)</f>
        <v>0</v>
      </c>
      <c r="I195" s="11"/>
      <c r="J195" s="11" t="e">
        <f>SUMIF(Q173:Q194,"010108",J173:J194)</f>
        <v>#NUM!</v>
      </c>
      <c r="K195" s="11"/>
      <c r="L195" s="11" t="e">
        <f>SUMIF(Q173:Q194,"010108",L173:L194)</f>
        <v>#NUM!</v>
      </c>
      <c r="M195" s="10"/>
      <c r="N195" t="s">
        <v>88</v>
      </c>
    </row>
    <row r="196" spans="1:48" ht="30" customHeight="1" x14ac:dyDescent="0.3">
      <c r="A196" s="12" t="s">
        <v>342</v>
      </c>
      <c r="B196" s="12" t="s">
        <v>52</v>
      </c>
      <c r="C196" s="10"/>
      <c r="D196" s="10"/>
      <c r="E196" s="11"/>
      <c r="F196" s="11"/>
      <c r="G196" s="11"/>
      <c r="H196" s="11"/>
      <c r="I196" s="11"/>
      <c r="J196" s="11"/>
      <c r="K196" s="11"/>
      <c r="L196" s="11"/>
      <c r="M196" s="10"/>
      <c r="Q196" s="1" t="s">
        <v>343</v>
      </c>
    </row>
    <row r="197" spans="1:48" ht="30" customHeight="1" x14ac:dyDescent="0.3">
      <c r="A197" s="12" t="s">
        <v>344</v>
      </c>
      <c r="B197" s="12" t="s">
        <v>345</v>
      </c>
      <c r="C197" s="12" t="s">
        <v>74</v>
      </c>
      <c r="D197" s="10">
        <v>12</v>
      </c>
      <c r="E197" s="11" t="e">
        <f>TRUNC(일위대가목록!E45,0)</f>
        <v>#NUM!</v>
      </c>
      <c r="F197" s="11" t="e">
        <f t="shared" ref="F197:F203" si="22">TRUNC(E197*D197, 0)</f>
        <v>#NUM!</v>
      </c>
      <c r="G197" s="11">
        <f>TRUNC(일위대가목록!F45,0)</f>
        <v>0</v>
      </c>
      <c r="H197" s="11">
        <f t="shared" ref="H197:H203" si="23">TRUNC(G197*D197, 0)</f>
        <v>0</v>
      </c>
      <c r="I197" s="11">
        <f>TRUNC(일위대가목록!G45,0)</f>
        <v>0</v>
      </c>
      <c r="J197" s="11">
        <f t="shared" ref="J197:J203" si="24">TRUNC(I197*D197, 0)</f>
        <v>0</v>
      </c>
      <c r="K197" s="11" t="e">
        <f t="shared" ref="K197:L203" si="25">TRUNC(E197+G197+I197, 0)</f>
        <v>#NUM!</v>
      </c>
      <c r="L197" s="11" t="e">
        <f t="shared" si="25"/>
        <v>#NUM!</v>
      </c>
      <c r="M197" s="12" t="s">
        <v>346</v>
      </c>
      <c r="N197" s="1" t="s">
        <v>347</v>
      </c>
      <c r="O197" s="1" t="s">
        <v>52</v>
      </c>
      <c r="P197" s="1" t="s">
        <v>52</v>
      </c>
      <c r="Q197" s="1" t="s">
        <v>343</v>
      </c>
      <c r="R197" s="1" t="s">
        <v>63</v>
      </c>
      <c r="S197" s="1" t="s">
        <v>64</v>
      </c>
      <c r="T197" s="1" t="s">
        <v>64</v>
      </c>
      <c r="AR197" s="1" t="s">
        <v>52</v>
      </c>
      <c r="AS197" s="1" t="s">
        <v>52</v>
      </c>
      <c r="AU197" s="1" t="s">
        <v>348</v>
      </c>
      <c r="AV197">
        <v>77</v>
      </c>
    </row>
    <row r="198" spans="1:48" ht="30" customHeight="1" x14ac:dyDescent="0.3">
      <c r="A198" s="12" t="s">
        <v>344</v>
      </c>
      <c r="B198" s="12" t="s">
        <v>349</v>
      </c>
      <c r="C198" s="12" t="s">
        <v>74</v>
      </c>
      <c r="D198" s="10">
        <v>469</v>
      </c>
      <c r="E198" s="11" t="e">
        <f>TRUNC(일위대가목록!E46,0)</f>
        <v>#NUM!</v>
      </c>
      <c r="F198" s="11" t="e">
        <f t="shared" si="22"/>
        <v>#NUM!</v>
      </c>
      <c r="G198" s="11">
        <f>TRUNC(일위대가목록!F46,0)</f>
        <v>0</v>
      </c>
      <c r="H198" s="11">
        <f t="shared" si="23"/>
        <v>0</v>
      </c>
      <c r="I198" s="11">
        <f>TRUNC(일위대가목록!G46,0)</f>
        <v>0</v>
      </c>
      <c r="J198" s="11">
        <f t="shared" si="24"/>
        <v>0</v>
      </c>
      <c r="K198" s="11" t="e">
        <f t="shared" si="25"/>
        <v>#NUM!</v>
      </c>
      <c r="L198" s="11" t="e">
        <f t="shared" si="25"/>
        <v>#NUM!</v>
      </c>
      <c r="M198" s="12" t="s">
        <v>350</v>
      </c>
      <c r="N198" s="1" t="s">
        <v>351</v>
      </c>
      <c r="O198" s="1" t="s">
        <v>52</v>
      </c>
      <c r="P198" s="1" t="s">
        <v>52</v>
      </c>
      <c r="Q198" s="1" t="s">
        <v>343</v>
      </c>
      <c r="R198" s="1" t="s">
        <v>63</v>
      </c>
      <c r="S198" s="1" t="s">
        <v>64</v>
      </c>
      <c r="T198" s="1" t="s">
        <v>64</v>
      </c>
      <c r="AR198" s="1" t="s">
        <v>52</v>
      </c>
      <c r="AS198" s="1" t="s">
        <v>52</v>
      </c>
      <c r="AU198" s="1" t="s">
        <v>352</v>
      </c>
      <c r="AV198">
        <v>78</v>
      </c>
    </row>
    <row r="199" spans="1:48" ht="30" customHeight="1" x14ac:dyDescent="0.3">
      <c r="A199" s="12" t="s">
        <v>353</v>
      </c>
      <c r="B199" s="12" t="s">
        <v>354</v>
      </c>
      <c r="C199" s="12" t="s">
        <v>74</v>
      </c>
      <c r="D199" s="10">
        <v>469</v>
      </c>
      <c r="E199" s="11" t="e">
        <f>TRUNC(일위대가목록!E47,0)</f>
        <v>#NUM!</v>
      </c>
      <c r="F199" s="11" t="e">
        <f t="shared" si="22"/>
        <v>#NUM!</v>
      </c>
      <c r="G199" s="11">
        <f>TRUNC(일위대가목록!F47,0)</f>
        <v>0</v>
      </c>
      <c r="H199" s="11">
        <f t="shared" si="23"/>
        <v>0</v>
      </c>
      <c r="I199" s="11">
        <f>TRUNC(일위대가목록!G47,0)</f>
        <v>0</v>
      </c>
      <c r="J199" s="11">
        <f t="shared" si="24"/>
        <v>0</v>
      </c>
      <c r="K199" s="11" t="e">
        <f t="shared" si="25"/>
        <v>#NUM!</v>
      </c>
      <c r="L199" s="11" t="e">
        <f t="shared" si="25"/>
        <v>#NUM!</v>
      </c>
      <c r="M199" s="12" t="s">
        <v>355</v>
      </c>
      <c r="N199" s="1" t="s">
        <v>356</v>
      </c>
      <c r="O199" s="1" t="s">
        <v>52</v>
      </c>
      <c r="P199" s="1" t="s">
        <v>52</v>
      </c>
      <c r="Q199" s="1" t="s">
        <v>343</v>
      </c>
      <c r="R199" s="1" t="s">
        <v>63</v>
      </c>
      <c r="S199" s="1" t="s">
        <v>64</v>
      </c>
      <c r="T199" s="1" t="s">
        <v>64</v>
      </c>
      <c r="AR199" s="1" t="s">
        <v>52</v>
      </c>
      <c r="AS199" s="1" t="s">
        <v>52</v>
      </c>
      <c r="AU199" s="1" t="s">
        <v>357</v>
      </c>
      <c r="AV199">
        <v>79</v>
      </c>
    </row>
    <row r="200" spans="1:48" ht="30" customHeight="1" x14ac:dyDescent="0.3">
      <c r="A200" s="12" t="s">
        <v>358</v>
      </c>
      <c r="B200" s="12" t="s">
        <v>359</v>
      </c>
      <c r="C200" s="12" t="s">
        <v>74</v>
      </c>
      <c r="D200" s="10">
        <v>26</v>
      </c>
      <c r="E200" s="11" t="e">
        <f>TRUNC(일위대가목록!E48,0)</f>
        <v>#NUM!</v>
      </c>
      <c r="F200" s="11" t="e">
        <f t="shared" si="22"/>
        <v>#NUM!</v>
      </c>
      <c r="G200" s="11">
        <f>TRUNC(일위대가목록!F48,0)</f>
        <v>0</v>
      </c>
      <c r="H200" s="11">
        <f t="shared" si="23"/>
        <v>0</v>
      </c>
      <c r="I200" s="11">
        <f>TRUNC(일위대가목록!G48,0)</f>
        <v>0</v>
      </c>
      <c r="J200" s="11">
        <f t="shared" si="24"/>
        <v>0</v>
      </c>
      <c r="K200" s="11" t="e">
        <f t="shared" si="25"/>
        <v>#NUM!</v>
      </c>
      <c r="L200" s="11" t="e">
        <f t="shared" si="25"/>
        <v>#NUM!</v>
      </c>
      <c r="M200" s="12" t="s">
        <v>360</v>
      </c>
      <c r="N200" s="1" t="s">
        <v>361</v>
      </c>
      <c r="O200" s="1" t="s">
        <v>52</v>
      </c>
      <c r="P200" s="1" t="s">
        <v>52</v>
      </c>
      <c r="Q200" s="1" t="s">
        <v>343</v>
      </c>
      <c r="R200" s="1" t="s">
        <v>63</v>
      </c>
      <c r="S200" s="1" t="s">
        <v>64</v>
      </c>
      <c r="T200" s="1" t="s">
        <v>64</v>
      </c>
      <c r="AR200" s="1" t="s">
        <v>52</v>
      </c>
      <c r="AS200" s="1" t="s">
        <v>52</v>
      </c>
      <c r="AU200" s="1" t="s">
        <v>362</v>
      </c>
      <c r="AV200">
        <v>80</v>
      </c>
    </row>
    <row r="201" spans="1:48" ht="30" customHeight="1" x14ac:dyDescent="0.3">
      <c r="A201" s="12" t="s">
        <v>363</v>
      </c>
      <c r="B201" s="12" t="s">
        <v>364</v>
      </c>
      <c r="C201" s="12" t="s">
        <v>74</v>
      </c>
      <c r="D201" s="10">
        <v>1499</v>
      </c>
      <c r="E201" s="11" t="e">
        <f>TRUNC(일위대가목록!E49,0)</f>
        <v>#NUM!</v>
      </c>
      <c r="F201" s="11" t="e">
        <f t="shared" si="22"/>
        <v>#NUM!</v>
      </c>
      <c r="G201" s="11">
        <f>TRUNC(일위대가목록!F49,0)</f>
        <v>0</v>
      </c>
      <c r="H201" s="11">
        <f t="shared" si="23"/>
        <v>0</v>
      </c>
      <c r="I201" s="11">
        <f>TRUNC(일위대가목록!G49,0)</f>
        <v>0</v>
      </c>
      <c r="J201" s="11">
        <f t="shared" si="24"/>
        <v>0</v>
      </c>
      <c r="K201" s="11" t="e">
        <f t="shared" si="25"/>
        <v>#NUM!</v>
      </c>
      <c r="L201" s="11" t="e">
        <f t="shared" si="25"/>
        <v>#NUM!</v>
      </c>
      <c r="M201" s="12" t="s">
        <v>365</v>
      </c>
      <c r="N201" s="1" t="s">
        <v>366</v>
      </c>
      <c r="O201" s="1" t="s">
        <v>52</v>
      </c>
      <c r="P201" s="1" t="s">
        <v>52</v>
      </c>
      <c r="Q201" s="1" t="s">
        <v>343</v>
      </c>
      <c r="R201" s="1" t="s">
        <v>63</v>
      </c>
      <c r="S201" s="1" t="s">
        <v>64</v>
      </c>
      <c r="T201" s="1" t="s">
        <v>64</v>
      </c>
      <c r="AR201" s="1" t="s">
        <v>52</v>
      </c>
      <c r="AS201" s="1" t="s">
        <v>52</v>
      </c>
      <c r="AU201" s="1" t="s">
        <v>367</v>
      </c>
      <c r="AV201">
        <v>81</v>
      </c>
    </row>
    <row r="202" spans="1:48" ht="30" customHeight="1" x14ac:dyDescent="0.3">
      <c r="A202" s="12" t="s">
        <v>363</v>
      </c>
      <c r="B202" s="12" t="s">
        <v>368</v>
      </c>
      <c r="C202" s="12" t="s">
        <v>74</v>
      </c>
      <c r="D202" s="10">
        <v>434</v>
      </c>
      <c r="E202" s="11" t="e">
        <f>TRUNC(일위대가목록!E50,0)</f>
        <v>#NUM!</v>
      </c>
      <c r="F202" s="11" t="e">
        <f t="shared" si="22"/>
        <v>#NUM!</v>
      </c>
      <c r="G202" s="11">
        <f>TRUNC(일위대가목록!F50,0)</f>
        <v>0</v>
      </c>
      <c r="H202" s="11">
        <f t="shared" si="23"/>
        <v>0</v>
      </c>
      <c r="I202" s="11">
        <f>TRUNC(일위대가목록!G50,0)</f>
        <v>0</v>
      </c>
      <c r="J202" s="11">
        <f t="shared" si="24"/>
        <v>0</v>
      </c>
      <c r="K202" s="11" t="e">
        <f t="shared" si="25"/>
        <v>#NUM!</v>
      </c>
      <c r="L202" s="11" t="e">
        <f t="shared" si="25"/>
        <v>#NUM!</v>
      </c>
      <c r="M202" s="12" t="s">
        <v>369</v>
      </c>
      <c r="N202" s="1" t="s">
        <v>370</v>
      </c>
      <c r="O202" s="1" t="s">
        <v>52</v>
      </c>
      <c r="P202" s="1" t="s">
        <v>52</v>
      </c>
      <c r="Q202" s="1" t="s">
        <v>343</v>
      </c>
      <c r="R202" s="1" t="s">
        <v>63</v>
      </c>
      <c r="S202" s="1" t="s">
        <v>64</v>
      </c>
      <c r="T202" s="1" t="s">
        <v>64</v>
      </c>
      <c r="AR202" s="1" t="s">
        <v>52</v>
      </c>
      <c r="AS202" s="1" t="s">
        <v>52</v>
      </c>
      <c r="AU202" s="1" t="s">
        <v>371</v>
      </c>
      <c r="AV202">
        <v>82</v>
      </c>
    </row>
    <row r="203" spans="1:48" ht="30" customHeight="1" x14ac:dyDescent="0.3">
      <c r="A203" s="12" t="s">
        <v>363</v>
      </c>
      <c r="B203" s="12" t="s">
        <v>372</v>
      </c>
      <c r="C203" s="12" t="s">
        <v>74</v>
      </c>
      <c r="D203" s="10">
        <v>1062</v>
      </c>
      <c r="E203" s="11" t="e">
        <f>TRUNC(일위대가목록!E51,0)</f>
        <v>#NUM!</v>
      </c>
      <c r="F203" s="11" t="e">
        <f t="shared" si="22"/>
        <v>#NUM!</v>
      </c>
      <c r="G203" s="11">
        <f>TRUNC(일위대가목록!F51,0)</f>
        <v>0</v>
      </c>
      <c r="H203" s="11">
        <f t="shared" si="23"/>
        <v>0</v>
      </c>
      <c r="I203" s="11">
        <f>TRUNC(일위대가목록!G51,0)</f>
        <v>0</v>
      </c>
      <c r="J203" s="11">
        <f t="shared" si="24"/>
        <v>0</v>
      </c>
      <c r="K203" s="11" t="e">
        <f t="shared" si="25"/>
        <v>#NUM!</v>
      </c>
      <c r="L203" s="11" t="e">
        <f t="shared" si="25"/>
        <v>#NUM!</v>
      </c>
      <c r="M203" s="12" t="s">
        <v>373</v>
      </c>
      <c r="N203" s="1" t="s">
        <v>374</v>
      </c>
      <c r="O203" s="1" t="s">
        <v>52</v>
      </c>
      <c r="P203" s="1" t="s">
        <v>52</v>
      </c>
      <c r="Q203" s="1" t="s">
        <v>343</v>
      </c>
      <c r="R203" s="1" t="s">
        <v>63</v>
      </c>
      <c r="S203" s="1" t="s">
        <v>64</v>
      </c>
      <c r="T203" s="1" t="s">
        <v>64</v>
      </c>
      <c r="AR203" s="1" t="s">
        <v>52</v>
      </c>
      <c r="AS203" s="1" t="s">
        <v>52</v>
      </c>
      <c r="AU203" s="1" t="s">
        <v>375</v>
      </c>
      <c r="AV203">
        <v>83</v>
      </c>
    </row>
    <row r="204" spans="1:48" ht="30" customHeight="1" x14ac:dyDescent="0.3">
      <c r="A204" s="10"/>
      <c r="B204" s="10"/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0"/>
      <c r="Q204" s="1" t="s">
        <v>343</v>
      </c>
    </row>
    <row r="205" spans="1:48" ht="30" customHeight="1" x14ac:dyDescent="0.3">
      <c r="A205" s="10"/>
      <c r="B205" s="10"/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0"/>
      <c r="Q205" s="1" t="s">
        <v>343</v>
      </c>
    </row>
    <row r="206" spans="1:48" ht="30" customHeight="1" x14ac:dyDescent="0.3">
      <c r="A206" s="10"/>
      <c r="B206" s="10"/>
      <c r="C206" s="10"/>
      <c r="D206" s="10"/>
      <c r="E206" s="11"/>
      <c r="F206" s="11"/>
      <c r="G206" s="11"/>
      <c r="H206" s="11"/>
      <c r="I206" s="11"/>
      <c r="J206" s="11"/>
      <c r="K206" s="11"/>
      <c r="L206" s="11"/>
      <c r="M206" s="10"/>
      <c r="Q206" s="1" t="s">
        <v>343</v>
      </c>
    </row>
    <row r="207" spans="1:48" ht="30" customHeight="1" x14ac:dyDescent="0.3">
      <c r="A207" s="10"/>
      <c r="B207" s="10"/>
      <c r="C207" s="10"/>
      <c r="D207" s="10"/>
      <c r="E207" s="11"/>
      <c r="F207" s="11"/>
      <c r="G207" s="11"/>
      <c r="H207" s="11"/>
      <c r="I207" s="11"/>
      <c r="J207" s="11"/>
      <c r="K207" s="11"/>
      <c r="L207" s="11"/>
      <c r="M207" s="10"/>
      <c r="Q207" s="1" t="s">
        <v>343</v>
      </c>
    </row>
    <row r="208" spans="1:48" ht="30" customHeight="1" x14ac:dyDescent="0.3">
      <c r="A208" s="10"/>
      <c r="B208" s="10"/>
      <c r="C208" s="10"/>
      <c r="D208" s="10"/>
      <c r="E208" s="11"/>
      <c r="F208" s="11"/>
      <c r="G208" s="11"/>
      <c r="H208" s="11"/>
      <c r="I208" s="11"/>
      <c r="J208" s="11"/>
      <c r="K208" s="11"/>
      <c r="L208" s="11"/>
      <c r="M208" s="10"/>
      <c r="Q208" s="1" t="s">
        <v>343</v>
      </c>
    </row>
    <row r="209" spans="1:48" ht="30" customHeight="1" x14ac:dyDescent="0.3">
      <c r="A209" s="10"/>
      <c r="B209" s="10"/>
      <c r="C209" s="10"/>
      <c r="D209" s="10"/>
      <c r="E209" s="11"/>
      <c r="F209" s="11"/>
      <c r="G209" s="11"/>
      <c r="H209" s="11"/>
      <c r="I209" s="11"/>
      <c r="J209" s="11"/>
      <c r="K209" s="11"/>
      <c r="L209" s="11"/>
      <c r="M209" s="10"/>
      <c r="Q209" s="1" t="s">
        <v>343</v>
      </c>
    </row>
    <row r="210" spans="1:48" ht="30" customHeight="1" x14ac:dyDescent="0.3">
      <c r="A210" s="10"/>
      <c r="B210" s="10"/>
      <c r="C210" s="10"/>
      <c r="D210" s="10"/>
      <c r="E210" s="11"/>
      <c r="F210" s="11"/>
      <c r="G210" s="11"/>
      <c r="H210" s="11"/>
      <c r="I210" s="11"/>
      <c r="J210" s="11"/>
      <c r="K210" s="11"/>
      <c r="L210" s="11"/>
      <c r="M210" s="10"/>
      <c r="Q210" s="1" t="s">
        <v>343</v>
      </c>
    </row>
    <row r="211" spans="1:48" ht="30" customHeight="1" x14ac:dyDescent="0.3">
      <c r="A211" s="10"/>
      <c r="B211" s="10"/>
      <c r="C211" s="10"/>
      <c r="D211" s="10"/>
      <c r="E211" s="11"/>
      <c r="F211" s="11"/>
      <c r="G211" s="11"/>
      <c r="H211" s="11"/>
      <c r="I211" s="11"/>
      <c r="J211" s="11"/>
      <c r="K211" s="11"/>
      <c r="L211" s="11"/>
      <c r="M211" s="10"/>
      <c r="Q211" s="1" t="s">
        <v>343</v>
      </c>
    </row>
    <row r="212" spans="1:48" ht="30" customHeight="1" x14ac:dyDescent="0.3">
      <c r="A212" s="10"/>
      <c r="B212" s="10"/>
      <c r="C212" s="10"/>
      <c r="D212" s="10"/>
      <c r="E212" s="11"/>
      <c r="F212" s="11"/>
      <c r="G212" s="11"/>
      <c r="H212" s="11"/>
      <c r="I212" s="11"/>
      <c r="J212" s="11"/>
      <c r="K212" s="11"/>
      <c r="L212" s="11"/>
      <c r="M212" s="10"/>
      <c r="Q212" s="1" t="s">
        <v>343</v>
      </c>
    </row>
    <row r="213" spans="1:48" ht="30" customHeight="1" x14ac:dyDescent="0.3">
      <c r="A213" s="10"/>
      <c r="B213" s="10"/>
      <c r="C213" s="10"/>
      <c r="D213" s="10"/>
      <c r="E213" s="11"/>
      <c r="F213" s="11"/>
      <c r="G213" s="11"/>
      <c r="H213" s="11"/>
      <c r="I213" s="11"/>
      <c r="J213" s="11"/>
      <c r="K213" s="11"/>
      <c r="L213" s="11"/>
      <c r="M213" s="10"/>
      <c r="Q213" s="1" t="s">
        <v>343</v>
      </c>
    </row>
    <row r="214" spans="1:48" ht="30" customHeight="1" x14ac:dyDescent="0.3">
      <c r="A214" s="10"/>
      <c r="B214" s="10"/>
      <c r="C214" s="10"/>
      <c r="D214" s="10"/>
      <c r="E214" s="11"/>
      <c r="F214" s="11"/>
      <c r="G214" s="11"/>
      <c r="H214" s="11"/>
      <c r="I214" s="11"/>
      <c r="J214" s="11"/>
      <c r="K214" s="11"/>
      <c r="L214" s="11"/>
      <c r="M214" s="10"/>
      <c r="Q214" s="1" t="s">
        <v>343</v>
      </c>
    </row>
    <row r="215" spans="1:48" ht="30" customHeight="1" x14ac:dyDescent="0.3">
      <c r="A215" s="10"/>
      <c r="B215" s="10"/>
      <c r="C215" s="10"/>
      <c r="D215" s="10"/>
      <c r="E215" s="11"/>
      <c r="F215" s="11"/>
      <c r="G215" s="11"/>
      <c r="H215" s="11"/>
      <c r="I215" s="11"/>
      <c r="J215" s="11"/>
      <c r="K215" s="11"/>
      <c r="L215" s="11"/>
      <c r="M215" s="10"/>
      <c r="Q215" s="1" t="s">
        <v>343</v>
      </c>
    </row>
    <row r="216" spans="1:48" ht="30" customHeight="1" x14ac:dyDescent="0.3">
      <c r="A216" s="10"/>
      <c r="B216" s="10"/>
      <c r="C216" s="10"/>
      <c r="D216" s="10"/>
      <c r="E216" s="11"/>
      <c r="F216" s="11"/>
      <c r="G216" s="11"/>
      <c r="H216" s="11"/>
      <c r="I216" s="11"/>
      <c r="J216" s="11"/>
      <c r="K216" s="11"/>
      <c r="L216" s="11"/>
      <c r="M216" s="10"/>
      <c r="Q216" s="1" t="s">
        <v>343</v>
      </c>
    </row>
    <row r="217" spans="1:48" ht="30" customHeight="1" x14ac:dyDescent="0.3">
      <c r="A217" s="10"/>
      <c r="B217" s="10"/>
      <c r="C217" s="10"/>
      <c r="D217" s="10"/>
      <c r="E217" s="11"/>
      <c r="F217" s="11"/>
      <c r="G217" s="11"/>
      <c r="H217" s="11"/>
      <c r="I217" s="11"/>
      <c r="J217" s="11"/>
      <c r="K217" s="11"/>
      <c r="L217" s="11"/>
      <c r="M217" s="10"/>
      <c r="Q217" s="1" t="s">
        <v>343</v>
      </c>
    </row>
    <row r="218" spans="1:48" ht="30" customHeight="1" x14ac:dyDescent="0.3">
      <c r="A218" s="10"/>
      <c r="B218" s="10"/>
      <c r="C218" s="10"/>
      <c r="D218" s="10"/>
      <c r="E218" s="11"/>
      <c r="F218" s="11"/>
      <c r="G218" s="11"/>
      <c r="H218" s="11"/>
      <c r="I218" s="11"/>
      <c r="J218" s="11"/>
      <c r="K218" s="11"/>
      <c r="L218" s="11"/>
      <c r="M218" s="10"/>
      <c r="Q218" s="1" t="s">
        <v>343</v>
      </c>
    </row>
    <row r="219" spans="1:48" ht="30" customHeight="1" x14ac:dyDescent="0.3">
      <c r="A219" s="12" t="s">
        <v>87</v>
      </c>
      <c r="B219" s="10"/>
      <c r="C219" s="10"/>
      <c r="D219" s="10"/>
      <c r="E219" s="11"/>
      <c r="F219" s="11" t="e">
        <f>SUMIF(Q197:Q218,"010109",F197:F218)</f>
        <v>#NUM!</v>
      </c>
      <c r="G219" s="11"/>
      <c r="H219" s="11">
        <f>SUMIF(Q197:Q218,"010109",H197:H218)</f>
        <v>0</v>
      </c>
      <c r="I219" s="11"/>
      <c r="J219" s="11">
        <f>SUMIF(Q197:Q218,"010109",J197:J218)</f>
        <v>0</v>
      </c>
      <c r="K219" s="11"/>
      <c r="L219" s="11" t="e">
        <f>SUMIF(Q197:Q218,"010109",L197:L218)</f>
        <v>#NUM!</v>
      </c>
      <c r="M219" s="10"/>
      <c r="N219" t="s">
        <v>88</v>
      </c>
    </row>
    <row r="220" spans="1:48" ht="30" customHeight="1" x14ac:dyDescent="0.3">
      <c r="A220" s="12" t="s">
        <v>376</v>
      </c>
      <c r="B220" s="12" t="s">
        <v>52</v>
      </c>
      <c r="C220" s="10"/>
      <c r="D220" s="10"/>
      <c r="E220" s="11"/>
      <c r="F220" s="11"/>
      <c r="G220" s="11"/>
      <c r="H220" s="11"/>
      <c r="I220" s="11"/>
      <c r="J220" s="11"/>
      <c r="K220" s="11"/>
      <c r="L220" s="11"/>
      <c r="M220" s="10"/>
      <c r="Q220" s="1" t="s">
        <v>377</v>
      </c>
    </row>
    <row r="221" spans="1:48" ht="30" customHeight="1" x14ac:dyDescent="0.3">
      <c r="A221" s="12" t="s">
        <v>378</v>
      </c>
      <c r="B221" s="12" t="s">
        <v>379</v>
      </c>
      <c r="C221" s="12" t="s">
        <v>139</v>
      </c>
      <c r="D221" s="10">
        <v>2</v>
      </c>
      <c r="E221" s="11" t="e">
        <f>TRUNC(단가대비표!O86,0)</f>
        <v>#NUM!</v>
      </c>
      <c r="F221" s="11" t="e">
        <f t="shared" ref="F221:F229" si="26">TRUNC(E221*D221, 0)</f>
        <v>#NUM!</v>
      </c>
      <c r="G221" s="11">
        <f>TRUNC(단가대비표!P86,0)</f>
        <v>0</v>
      </c>
      <c r="H221" s="11">
        <f t="shared" ref="H221:H229" si="27">TRUNC(G221*D221, 0)</f>
        <v>0</v>
      </c>
      <c r="I221" s="11">
        <f>TRUNC(단가대비표!V86,0)</f>
        <v>0</v>
      </c>
      <c r="J221" s="11">
        <f t="shared" ref="J221:J229" si="28">TRUNC(I221*D221, 0)</f>
        <v>0</v>
      </c>
      <c r="K221" s="11" t="e">
        <f t="shared" ref="K221:K229" si="29">TRUNC(E221+G221+I221, 0)</f>
        <v>#NUM!</v>
      </c>
      <c r="L221" s="11" t="e">
        <f t="shared" ref="L221:L229" si="30">TRUNC(F221+H221+J221, 0)</f>
        <v>#NUM!</v>
      </c>
      <c r="M221" s="12" t="s">
        <v>52</v>
      </c>
      <c r="N221" s="1" t="s">
        <v>380</v>
      </c>
      <c r="O221" s="1" t="s">
        <v>52</v>
      </c>
      <c r="P221" s="1" t="s">
        <v>52</v>
      </c>
      <c r="Q221" s="1" t="s">
        <v>377</v>
      </c>
      <c r="R221" s="1" t="s">
        <v>64</v>
      </c>
      <c r="S221" s="1" t="s">
        <v>64</v>
      </c>
      <c r="T221" s="1" t="s">
        <v>63</v>
      </c>
      <c r="AR221" s="1" t="s">
        <v>52</v>
      </c>
      <c r="AS221" s="1" t="s">
        <v>52</v>
      </c>
      <c r="AU221" s="1" t="s">
        <v>381</v>
      </c>
      <c r="AV221">
        <v>218</v>
      </c>
    </row>
    <row r="222" spans="1:48" ht="30" customHeight="1" x14ac:dyDescent="0.3">
      <c r="A222" s="12" t="s">
        <v>378</v>
      </c>
      <c r="B222" s="12" t="s">
        <v>382</v>
      </c>
      <c r="C222" s="12" t="s">
        <v>139</v>
      </c>
      <c r="D222" s="10">
        <v>2</v>
      </c>
      <c r="E222" s="11" t="e">
        <f>TRUNC(단가대비표!O87,0)</f>
        <v>#NUM!</v>
      </c>
      <c r="F222" s="11" t="e">
        <f t="shared" si="26"/>
        <v>#NUM!</v>
      </c>
      <c r="G222" s="11">
        <f>TRUNC(단가대비표!P87,0)</f>
        <v>0</v>
      </c>
      <c r="H222" s="11">
        <f t="shared" si="27"/>
        <v>0</v>
      </c>
      <c r="I222" s="11">
        <f>TRUNC(단가대비표!V87,0)</f>
        <v>0</v>
      </c>
      <c r="J222" s="11">
        <f t="shared" si="28"/>
        <v>0</v>
      </c>
      <c r="K222" s="11" t="e">
        <f t="shared" si="29"/>
        <v>#NUM!</v>
      </c>
      <c r="L222" s="11" t="e">
        <f t="shared" si="30"/>
        <v>#NUM!</v>
      </c>
      <c r="M222" s="12" t="s">
        <v>52</v>
      </c>
      <c r="N222" s="1" t="s">
        <v>383</v>
      </c>
      <c r="O222" s="1" t="s">
        <v>52</v>
      </c>
      <c r="P222" s="1" t="s">
        <v>52</v>
      </c>
      <c r="Q222" s="1" t="s">
        <v>377</v>
      </c>
      <c r="R222" s="1" t="s">
        <v>64</v>
      </c>
      <c r="S222" s="1" t="s">
        <v>64</v>
      </c>
      <c r="T222" s="1" t="s">
        <v>63</v>
      </c>
      <c r="AR222" s="1" t="s">
        <v>52</v>
      </c>
      <c r="AS222" s="1" t="s">
        <v>52</v>
      </c>
      <c r="AU222" s="1" t="s">
        <v>384</v>
      </c>
      <c r="AV222">
        <v>219</v>
      </c>
    </row>
    <row r="223" spans="1:48" ht="30" customHeight="1" x14ac:dyDescent="0.3">
      <c r="A223" s="12" t="s">
        <v>385</v>
      </c>
      <c r="B223" s="12" t="s">
        <v>386</v>
      </c>
      <c r="C223" s="12" t="s">
        <v>60</v>
      </c>
      <c r="D223" s="10">
        <v>20</v>
      </c>
      <c r="E223" s="11">
        <f>TRUNC(일위대가목록!E52,0)</f>
        <v>0</v>
      </c>
      <c r="F223" s="11">
        <f t="shared" si="26"/>
        <v>0</v>
      </c>
      <c r="G223" s="11">
        <f>TRUNC(일위대가목록!F52,0)</f>
        <v>0</v>
      </c>
      <c r="H223" s="11">
        <f t="shared" si="27"/>
        <v>0</v>
      </c>
      <c r="I223" s="11">
        <f>TRUNC(일위대가목록!G52,0)</f>
        <v>0</v>
      </c>
      <c r="J223" s="11">
        <f t="shared" si="28"/>
        <v>0</v>
      </c>
      <c r="K223" s="11">
        <f t="shared" si="29"/>
        <v>0</v>
      </c>
      <c r="L223" s="11">
        <f t="shared" si="30"/>
        <v>0</v>
      </c>
      <c r="M223" s="12" t="s">
        <v>387</v>
      </c>
      <c r="N223" s="1" t="s">
        <v>388</v>
      </c>
      <c r="O223" s="1" t="s">
        <v>52</v>
      </c>
      <c r="P223" s="1" t="s">
        <v>52</v>
      </c>
      <c r="Q223" s="1" t="s">
        <v>377</v>
      </c>
      <c r="R223" s="1" t="s">
        <v>63</v>
      </c>
      <c r="S223" s="1" t="s">
        <v>64</v>
      </c>
      <c r="T223" s="1" t="s">
        <v>64</v>
      </c>
      <c r="AR223" s="1" t="s">
        <v>52</v>
      </c>
      <c r="AS223" s="1" t="s">
        <v>52</v>
      </c>
      <c r="AU223" s="1" t="s">
        <v>389</v>
      </c>
      <c r="AV223">
        <v>234</v>
      </c>
    </row>
    <row r="224" spans="1:48" ht="30" customHeight="1" x14ac:dyDescent="0.3">
      <c r="A224" s="12" t="s">
        <v>390</v>
      </c>
      <c r="B224" s="12" t="s">
        <v>391</v>
      </c>
      <c r="C224" s="12" t="s">
        <v>234</v>
      </c>
      <c r="D224" s="10">
        <v>1</v>
      </c>
      <c r="E224" s="11">
        <f>TRUNC(일위대가목록!E53,0)</f>
        <v>0</v>
      </c>
      <c r="F224" s="11">
        <f t="shared" si="26"/>
        <v>0</v>
      </c>
      <c r="G224" s="11">
        <f>TRUNC(일위대가목록!F53,0)</f>
        <v>0</v>
      </c>
      <c r="H224" s="11">
        <f t="shared" si="27"/>
        <v>0</v>
      </c>
      <c r="I224" s="11">
        <f>TRUNC(일위대가목록!G53,0)</f>
        <v>0</v>
      </c>
      <c r="J224" s="11">
        <f t="shared" si="28"/>
        <v>0</v>
      </c>
      <c r="K224" s="11">
        <f t="shared" si="29"/>
        <v>0</v>
      </c>
      <c r="L224" s="11">
        <f t="shared" si="30"/>
        <v>0</v>
      </c>
      <c r="M224" s="12" t="s">
        <v>392</v>
      </c>
      <c r="N224" s="1" t="s">
        <v>393</v>
      </c>
      <c r="O224" s="1" t="s">
        <v>52</v>
      </c>
      <c r="P224" s="1" t="s">
        <v>52</v>
      </c>
      <c r="Q224" s="1" t="s">
        <v>377</v>
      </c>
      <c r="R224" s="1" t="s">
        <v>63</v>
      </c>
      <c r="S224" s="1" t="s">
        <v>64</v>
      </c>
      <c r="T224" s="1" t="s">
        <v>64</v>
      </c>
      <c r="AR224" s="1" t="s">
        <v>52</v>
      </c>
      <c r="AS224" s="1" t="s">
        <v>52</v>
      </c>
      <c r="AU224" s="1" t="s">
        <v>394</v>
      </c>
      <c r="AV224">
        <v>235</v>
      </c>
    </row>
    <row r="225" spans="1:48" ht="30" customHeight="1" x14ac:dyDescent="0.3">
      <c r="A225" s="12" t="s">
        <v>395</v>
      </c>
      <c r="B225" s="12" t="s">
        <v>396</v>
      </c>
      <c r="C225" s="12" t="s">
        <v>60</v>
      </c>
      <c r="D225" s="10">
        <v>4</v>
      </c>
      <c r="E225" s="11" t="e">
        <f>TRUNC(일위대가목록!E54,0)</f>
        <v>#NUM!</v>
      </c>
      <c r="F225" s="11" t="e">
        <f t="shared" si="26"/>
        <v>#NUM!</v>
      </c>
      <c r="G225" s="11">
        <f>TRUNC(일위대가목록!F54,0)</f>
        <v>0</v>
      </c>
      <c r="H225" s="11">
        <f t="shared" si="27"/>
        <v>0</v>
      </c>
      <c r="I225" s="11">
        <f>TRUNC(일위대가목록!G54,0)</f>
        <v>0</v>
      </c>
      <c r="J225" s="11">
        <f t="shared" si="28"/>
        <v>0</v>
      </c>
      <c r="K225" s="11" t="e">
        <f t="shared" si="29"/>
        <v>#NUM!</v>
      </c>
      <c r="L225" s="11" t="e">
        <f t="shared" si="30"/>
        <v>#NUM!</v>
      </c>
      <c r="M225" s="12" t="s">
        <v>397</v>
      </c>
      <c r="N225" s="1" t="s">
        <v>398</v>
      </c>
      <c r="O225" s="1" t="s">
        <v>52</v>
      </c>
      <c r="P225" s="1" t="s">
        <v>52</v>
      </c>
      <c r="Q225" s="1" t="s">
        <v>377</v>
      </c>
      <c r="R225" s="1" t="s">
        <v>63</v>
      </c>
      <c r="S225" s="1" t="s">
        <v>64</v>
      </c>
      <c r="T225" s="1" t="s">
        <v>64</v>
      </c>
      <c r="AR225" s="1" t="s">
        <v>52</v>
      </c>
      <c r="AS225" s="1" t="s">
        <v>52</v>
      </c>
      <c r="AU225" s="1" t="s">
        <v>399</v>
      </c>
      <c r="AV225">
        <v>214</v>
      </c>
    </row>
    <row r="226" spans="1:48" ht="30" customHeight="1" x14ac:dyDescent="0.3">
      <c r="A226" s="12" t="s">
        <v>400</v>
      </c>
      <c r="B226" s="12" t="s">
        <v>52</v>
      </c>
      <c r="C226" s="12" t="s">
        <v>74</v>
      </c>
      <c r="D226" s="10">
        <v>26</v>
      </c>
      <c r="E226" s="11" t="e">
        <f>TRUNC(일위대가목록!E55,0)</f>
        <v>#NUM!</v>
      </c>
      <c r="F226" s="11" t="e">
        <f t="shared" si="26"/>
        <v>#NUM!</v>
      </c>
      <c r="G226" s="11">
        <f>TRUNC(일위대가목록!F55,0)</f>
        <v>0</v>
      </c>
      <c r="H226" s="11">
        <f t="shared" si="27"/>
        <v>0</v>
      </c>
      <c r="I226" s="11">
        <f>TRUNC(일위대가목록!G55,0)</f>
        <v>0</v>
      </c>
      <c r="J226" s="11">
        <f t="shared" si="28"/>
        <v>0</v>
      </c>
      <c r="K226" s="11" t="e">
        <f t="shared" si="29"/>
        <v>#NUM!</v>
      </c>
      <c r="L226" s="11" t="e">
        <f t="shared" si="30"/>
        <v>#NUM!</v>
      </c>
      <c r="M226" s="12" t="s">
        <v>401</v>
      </c>
      <c r="N226" s="1" t="s">
        <v>402</v>
      </c>
      <c r="O226" s="1" t="s">
        <v>52</v>
      </c>
      <c r="P226" s="1" t="s">
        <v>52</v>
      </c>
      <c r="Q226" s="1" t="s">
        <v>377</v>
      </c>
      <c r="R226" s="1" t="s">
        <v>63</v>
      </c>
      <c r="S226" s="1" t="s">
        <v>64</v>
      </c>
      <c r="T226" s="1" t="s">
        <v>64</v>
      </c>
      <c r="AR226" s="1" t="s">
        <v>52</v>
      </c>
      <c r="AS226" s="1" t="s">
        <v>52</v>
      </c>
      <c r="AU226" s="1" t="s">
        <v>403</v>
      </c>
      <c r="AV226">
        <v>215</v>
      </c>
    </row>
    <row r="227" spans="1:48" ht="30" customHeight="1" x14ac:dyDescent="0.3">
      <c r="A227" s="12" t="s">
        <v>404</v>
      </c>
      <c r="B227" s="12" t="s">
        <v>405</v>
      </c>
      <c r="C227" s="12" t="s">
        <v>139</v>
      </c>
      <c r="D227" s="10">
        <v>2</v>
      </c>
      <c r="E227" s="11" t="e">
        <f>TRUNC(일위대가목록!E56,0)</f>
        <v>#NUM!</v>
      </c>
      <c r="F227" s="11" t="e">
        <f t="shared" si="26"/>
        <v>#NUM!</v>
      </c>
      <c r="G227" s="11">
        <f>TRUNC(일위대가목록!F56,0)</f>
        <v>0</v>
      </c>
      <c r="H227" s="11">
        <f t="shared" si="27"/>
        <v>0</v>
      </c>
      <c r="I227" s="11">
        <f>TRUNC(일위대가목록!G56,0)</f>
        <v>0</v>
      </c>
      <c r="J227" s="11">
        <f t="shared" si="28"/>
        <v>0</v>
      </c>
      <c r="K227" s="11" t="e">
        <f t="shared" si="29"/>
        <v>#NUM!</v>
      </c>
      <c r="L227" s="11" t="e">
        <f t="shared" si="30"/>
        <v>#NUM!</v>
      </c>
      <c r="M227" s="12" t="s">
        <v>406</v>
      </c>
      <c r="N227" s="1" t="s">
        <v>407</v>
      </c>
      <c r="O227" s="1" t="s">
        <v>52</v>
      </c>
      <c r="P227" s="1" t="s">
        <v>52</v>
      </c>
      <c r="Q227" s="1" t="s">
        <v>377</v>
      </c>
      <c r="R227" s="1" t="s">
        <v>63</v>
      </c>
      <c r="S227" s="1" t="s">
        <v>64</v>
      </c>
      <c r="T227" s="1" t="s">
        <v>64</v>
      </c>
      <c r="AR227" s="1" t="s">
        <v>52</v>
      </c>
      <c r="AS227" s="1" t="s">
        <v>52</v>
      </c>
      <c r="AU227" s="1" t="s">
        <v>408</v>
      </c>
      <c r="AV227">
        <v>236</v>
      </c>
    </row>
    <row r="228" spans="1:48" ht="30" customHeight="1" x14ac:dyDescent="0.3">
      <c r="A228" s="12" t="s">
        <v>409</v>
      </c>
      <c r="B228" s="12" t="s">
        <v>410</v>
      </c>
      <c r="C228" s="12" t="s">
        <v>139</v>
      </c>
      <c r="D228" s="10">
        <v>1</v>
      </c>
      <c r="E228" s="11" t="e">
        <f>TRUNC(일위대가목록!E57,0)</f>
        <v>#NUM!</v>
      </c>
      <c r="F228" s="11" t="e">
        <f t="shared" si="26"/>
        <v>#NUM!</v>
      </c>
      <c r="G228" s="11">
        <f>TRUNC(일위대가목록!F57,0)</f>
        <v>0</v>
      </c>
      <c r="H228" s="11">
        <f t="shared" si="27"/>
        <v>0</v>
      </c>
      <c r="I228" s="11">
        <f>TRUNC(일위대가목록!G57,0)</f>
        <v>0</v>
      </c>
      <c r="J228" s="11">
        <f t="shared" si="28"/>
        <v>0</v>
      </c>
      <c r="K228" s="11" t="e">
        <f t="shared" si="29"/>
        <v>#NUM!</v>
      </c>
      <c r="L228" s="11" t="e">
        <f t="shared" si="30"/>
        <v>#NUM!</v>
      </c>
      <c r="M228" s="12" t="s">
        <v>411</v>
      </c>
      <c r="N228" s="1" t="s">
        <v>412</v>
      </c>
      <c r="O228" s="1" t="s">
        <v>52</v>
      </c>
      <c r="P228" s="1" t="s">
        <v>52</v>
      </c>
      <c r="Q228" s="1" t="s">
        <v>377</v>
      </c>
      <c r="R228" s="1" t="s">
        <v>63</v>
      </c>
      <c r="S228" s="1" t="s">
        <v>64</v>
      </c>
      <c r="T228" s="1" t="s">
        <v>64</v>
      </c>
      <c r="AR228" s="1" t="s">
        <v>52</v>
      </c>
      <c r="AS228" s="1" t="s">
        <v>52</v>
      </c>
      <c r="AU228" s="1" t="s">
        <v>413</v>
      </c>
      <c r="AV228">
        <v>237</v>
      </c>
    </row>
    <row r="229" spans="1:48" ht="30" customHeight="1" x14ac:dyDescent="0.3">
      <c r="A229" s="12" t="s">
        <v>414</v>
      </c>
      <c r="B229" s="12" t="s">
        <v>52</v>
      </c>
      <c r="C229" s="12" t="s">
        <v>139</v>
      </c>
      <c r="D229" s="10">
        <v>45</v>
      </c>
      <c r="E229" s="11" t="e">
        <f>TRUNC(일위대가목록!E58,0)</f>
        <v>#NUM!</v>
      </c>
      <c r="F229" s="11" t="e">
        <f t="shared" si="26"/>
        <v>#NUM!</v>
      </c>
      <c r="G229" s="11">
        <f>TRUNC(일위대가목록!F58,0)</f>
        <v>0</v>
      </c>
      <c r="H229" s="11">
        <f t="shared" si="27"/>
        <v>0</v>
      </c>
      <c r="I229" s="11">
        <f>TRUNC(일위대가목록!G58,0)</f>
        <v>0</v>
      </c>
      <c r="J229" s="11">
        <f t="shared" si="28"/>
        <v>0</v>
      </c>
      <c r="K229" s="11" t="e">
        <f t="shared" si="29"/>
        <v>#NUM!</v>
      </c>
      <c r="L229" s="11" t="e">
        <f t="shared" si="30"/>
        <v>#NUM!</v>
      </c>
      <c r="M229" s="12" t="s">
        <v>415</v>
      </c>
      <c r="N229" s="1" t="s">
        <v>416</v>
      </c>
      <c r="O229" s="1" t="s">
        <v>52</v>
      </c>
      <c r="P229" s="1" t="s">
        <v>52</v>
      </c>
      <c r="Q229" s="1" t="s">
        <v>377</v>
      </c>
      <c r="R229" s="1" t="s">
        <v>63</v>
      </c>
      <c r="S229" s="1" t="s">
        <v>64</v>
      </c>
      <c r="T229" s="1" t="s">
        <v>64</v>
      </c>
      <c r="AR229" s="1" t="s">
        <v>52</v>
      </c>
      <c r="AS229" s="1" t="s">
        <v>52</v>
      </c>
      <c r="AU229" s="1" t="s">
        <v>417</v>
      </c>
      <c r="AV229">
        <v>238</v>
      </c>
    </row>
    <row r="230" spans="1:48" ht="30" customHeight="1" x14ac:dyDescent="0.3">
      <c r="A230" s="10"/>
      <c r="B230" s="10"/>
      <c r="C230" s="10"/>
      <c r="D230" s="10"/>
      <c r="E230" s="11"/>
      <c r="F230" s="11"/>
      <c r="G230" s="11"/>
      <c r="H230" s="11"/>
      <c r="I230" s="11"/>
      <c r="J230" s="11"/>
      <c r="K230" s="11"/>
      <c r="L230" s="11"/>
      <c r="M230" s="10"/>
      <c r="Q230" s="1" t="s">
        <v>377</v>
      </c>
    </row>
    <row r="231" spans="1:48" ht="30" customHeight="1" x14ac:dyDescent="0.3">
      <c r="A231" s="10"/>
      <c r="B231" s="10"/>
      <c r="C231" s="10"/>
      <c r="D231" s="10"/>
      <c r="E231" s="11"/>
      <c r="F231" s="11"/>
      <c r="G231" s="11"/>
      <c r="H231" s="11"/>
      <c r="I231" s="11"/>
      <c r="J231" s="11"/>
      <c r="K231" s="11"/>
      <c r="L231" s="11"/>
      <c r="M231" s="10"/>
      <c r="Q231" s="1" t="s">
        <v>377</v>
      </c>
    </row>
    <row r="232" spans="1:48" ht="30" customHeight="1" x14ac:dyDescent="0.3">
      <c r="A232" s="10"/>
      <c r="B232" s="10"/>
      <c r="C232" s="10"/>
      <c r="D232" s="10"/>
      <c r="E232" s="11"/>
      <c r="F232" s="11"/>
      <c r="G232" s="11"/>
      <c r="H232" s="11"/>
      <c r="I232" s="11"/>
      <c r="J232" s="11"/>
      <c r="K232" s="11"/>
      <c r="L232" s="11"/>
      <c r="M232" s="10"/>
      <c r="Q232" s="1" t="s">
        <v>377</v>
      </c>
    </row>
    <row r="233" spans="1:48" ht="30" customHeight="1" x14ac:dyDescent="0.3">
      <c r="A233" s="10"/>
      <c r="B233" s="10"/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0"/>
      <c r="Q233" s="1" t="s">
        <v>377</v>
      </c>
    </row>
    <row r="234" spans="1:48" ht="30" customHeight="1" x14ac:dyDescent="0.3">
      <c r="A234" s="10"/>
      <c r="B234" s="10"/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0"/>
      <c r="Q234" s="1" t="s">
        <v>377</v>
      </c>
    </row>
    <row r="235" spans="1:48" ht="30" customHeight="1" x14ac:dyDescent="0.3">
      <c r="A235" s="10"/>
      <c r="B235" s="10"/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0"/>
      <c r="Q235" s="1" t="s">
        <v>377</v>
      </c>
    </row>
    <row r="236" spans="1:48" ht="30" customHeight="1" x14ac:dyDescent="0.3">
      <c r="A236" s="10"/>
      <c r="B236" s="10"/>
      <c r="C236" s="10"/>
      <c r="D236" s="10"/>
      <c r="E236" s="11"/>
      <c r="F236" s="11"/>
      <c r="G236" s="11"/>
      <c r="H236" s="11"/>
      <c r="I236" s="11"/>
      <c r="J236" s="11"/>
      <c r="K236" s="11"/>
      <c r="L236" s="11"/>
      <c r="M236" s="10"/>
      <c r="Q236" s="1" t="s">
        <v>377</v>
      </c>
    </row>
    <row r="237" spans="1:48" ht="30" customHeight="1" x14ac:dyDescent="0.3">
      <c r="A237" s="10"/>
      <c r="B237" s="10"/>
      <c r="C237" s="10"/>
      <c r="D237" s="10"/>
      <c r="E237" s="11"/>
      <c r="F237" s="11"/>
      <c r="G237" s="11"/>
      <c r="H237" s="11"/>
      <c r="I237" s="11"/>
      <c r="J237" s="11"/>
      <c r="K237" s="11"/>
      <c r="L237" s="11"/>
      <c r="M237" s="10"/>
      <c r="Q237" s="1" t="s">
        <v>377</v>
      </c>
    </row>
    <row r="238" spans="1:48" ht="30" customHeight="1" x14ac:dyDescent="0.3">
      <c r="A238" s="10"/>
      <c r="B238" s="10"/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0"/>
      <c r="Q238" s="1" t="s">
        <v>377</v>
      </c>
    </row>
    <row r="239" spans="1:48" ht="30" customHeight="1" x14ac:dyDescent="0.3">
      <c r="A239" s="10"/>
      <c r="B239" s="10"/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0"/>
      <c r="Q239" s="1" t="s">
        <v>377</v>
      </c>
    </row>
    <row r="240" spans="1:48" ht="30" customHeight="1" x14ac:dyDescent="0.3">
      <c r="A240" s="10"/>
      <c r="B240" s="10"/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0"/>
      <c r="Q240" s="1" t="s">
        <v>377</v>
      </c>
    </row>
    <row r="241" spans="1:48" ht="30" customHeight="1" x14ac:dyDescent="0.3">
      <c r="A241" s="10"/>
      <c r="B241" s="10"/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0"/>
      <c r="Q241" s="1" t="s">
        <v>377</v>
      </c>
    </row>
    <row r="242" spans="1:48" ht="30" customHeight="1" x14ac:dyDescent="0.3">
      <c r="A242" s="10"/>
      <c r="B242" s="10"/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0"/>
      <c r="Q242" s="1" t="s">
        <v>377</v>
      </c>
    </row>
    <row r="243" spans="1:48" ht="30" customHeight="1" x14ac:dyDescent="0.3">
      <c r="A243" s="12" t="s">
        <v>87</v>
      </c>
      <c r="B243" s="10"/>
      <c r="C243" s="10"/>
      <c r="D243" s="10"/>
      <c r="E243" s="11"/>
      <c r="F243" s="11" t="e">
        <f>SUMIF(Q221:Q242,"010110",F221:F242)</f>
        <v>#NUM!</v>
      </c>
      <c r="G243" s="11"/>
      <c r="H243" s="11">
        <f>SUMIF(Q221:Q242,"010110",H221:H242)</f>
        <v>0</v>
      </c>
      <c r="I243" s="11"/>
      <c r="J243" s="11">
        <f>SUMIF(Q221:Q242,"010110",J221:J242)</f>
        <v>0</v>
      </c>
      <c r="K243" s="11"/>
      <c r="L243" s="11" t="e">
        <f>SUMIF(Q221:Q242,"010110",L221:L242)</f>
        <v>#NUM!</v>
      </c>
      <c r="M243" s="10"/>
      <c r="N243" t="s">
        <v>88</v>
      </c>
    </row>
    <row r="244" spans="1:48" ht="30" customHeight="1" x14ac:dyDescent="0.3">
      <c r="A244" s="12" t="s">
        <v>418</v>
      </c>
      <c r="B244" s="12" t="s">
        <v>52</v>
      </c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0"/>
      <c r="Q244" s="1" t="s">
        <v>419</v>
      </c>
    </row>
    <row r="245" spans="1:48" ht="30" customHeight="1" x14ac:dyDescent="0.3">
      <c r="A245" s="12" t="s">
        <v>420</v>
      </c>
      <c r="B245" s="12" t="s">
        <v>421</v>
      </c>
      <c r="C245" s="12" t="s">
        <v>74</v>
      </c>
      <c r="D245" s="10">
        <v>38</v>
      </c>
      <c r="E245" s="11">
        <f>TRUNC(일위대가목록!E59,0)</f>
        <v>0</v>
      </c>
      <c r="F245" s="11">
        <f t="shared" ref="F245:F276" si="31">TRUNC(E245*D245, 0)</f>
        <v>0</v>
      </c>
      <c r="G245" s="11">
        <f>TRUNC(일위대가목록!F59,0)</f>
        <v>0</v>
      </c>
      <c r="H245" s="11">
        <f t="shared" ref="H245:H276" si="32">TRUNC(G245*D245, 0)</f>
        <v>0</v>
      </c>
      <c r="I245" s="11">
        <f>TRUNC(일위대가목록!G59,0)</f>
        <v>0</v>
      </c>
      <c r="J245" s="11">
        <f t="shared" ref="J245:J276" si="33">TRUNC(I245*D245, 0)</f>
        <v>0</v>
      </c>
      <c r="K245" s="11">
        <f t="shared" ref="K245:K276" si="34">TRUNC(E245+G245+I245, 0)</f>
        <v>0</v>
      </c>
      <c r="L245" s="11">
        <f t="shared" ref="L245:L276" si="35">TRUNC(F245+H245+J245, 0)</f>
        <v>0</v>
      </c>
      <c r="M245" s="12" t="s">
        <v>422</v>
      </c>
      <c r="N245" s="1" t="s">
        <v>423</v>
      </c>
      <c r="O245" s="1" t="s">
        <v>52</v>
      </c>
      <c r="P245" s="1" t="s">
        <v>52</v>
      </c>
      <c r="Q245" s="1" t="s">
        <v>419</v>
      </c>
      <c r="R245" s="1" t="s">
        <v>63</v>
      </c>
      <c r="S245" s="1" t="s">
        <v>64</v>
      </c>
      <c r="T245" s="1" t="s">
        <v>64</v>
      </c>
      <c r="AR245" s="1" t="s">
        <v>52</v>
      </c>
      <c r="AS245" s="1" t="s">
        <v>52</v>
      </c>
      <c r="AU245" s="1" t="s">
        <v>424</v>
      </c>
      <c r="AV245">
        <v>87</v>
      </c>
    </row>
    <row r="246" spans="1:48" ht="30" customHeight="1" x14ac:dyDescent="0.3">
      <c r="A246" s="12" t="s">
        <v>420</v>
      </c>
      <c r="B246" s="12" t="s">
        <v>425</v>
      </c>
      <c r="C246" s="12" t="s">
        <v>74</v>
      </c>
      <c r="D246" s="10">
        <v>11</v>
      </c>
      <c r="E246" s="11">
        <f>TRUNC(일위대가목록!E60,0)</f>
        <v>0</v>
      </c>
      <c r="F246" s="11">
        <f t="shared" si="31"/>
        <v>0</v>
      </c>
      <c r="G246" s="11">
        <f>TRUNC(일위대가목록!F60,0)</f>
        <v>0</v>
      </c>
      <c r="H246" s="11">
        <f t="shared" si="32"/>
        <v>0</v>
      </c>
      <c r="I246" s="11">
        <f>TRUNC(일위대가목록!G60,0)</f>
        <v>0</v>
      </c>
      <c r="J246" s="11">
        <f t="shared" si="33"/>
        <v>0</v>
      </c>
      <c r="K246" s="11">
        <f t="shared" si="34"/>
        <v>0</v>
      </c>
      <c r="L246" s="11">
        <f t="shared" si="35"/>
        <v>0</v>
      </c>
      <c r="M246" s="12" t="s">
        <v>426</v>
      </c>
      <c r="N246" s="1" t="s">
        <v>427</v>
      </c>
      <c r="O246" s="1" t="s">
        <v>52</v>
      </c>
      <c r="P246" s="1" t="s">
        <v>52</v>
      </c>
      <c r="Q246" s="1" t="s">
        <v>419</v>
      </c>
      <c r="R246" s="1" t="s">
        <v>63</v>
      </c>
      <c r="S246" s="1" t="s">
        <v>64</v>
      </c>
      <c r="T246" s="1" t="s">
        <v>64</v>
      </c>
      <c r="AR246" s="1" t="s">
        <v>52</v>
      </c>
      <c r="AS246" s="1" t="s">
        <v>52</v>
      </c>
      <c r="AU246" s="1" t="s">
        <v>428</v>
      </c>
      <c r="AV246">
        <v>88</v>
      </c>
    </row>
    <row r="247" spans="1:48" ht="30" customHeight="1" x14ac:dyDescent="0.3">
      <c r="A247" s="12" t="s">
        <v>429</v>
      </c>
      <c r="B247" s="12" t="s">
        <v>430</v>
      </c>
      <c r="C247" s="12" t="s">
        <v>74</v>
      </c>
      <c r="D247" s="10">
        <v>27</v>
      </c>
      <c r="E247" s="11">
        <f>TRUNC(일위대가목록!E61,0)</f>
        <v>0</v>
      </c>
      <c r="F247" s="11">
        <f t="shared" si="31"/>
        <v>0</v>
      </c>
      <c r="G247" s="11">
        <f>TRUNC(일위대가목록!F61,0)</f>
        <v>0</v>
      </c>
      <c r="H247" s="11">
        <f t="shared" si="32"/>
        <v>0</v>
      </c>
      <c r="I247" s="11">
        <f>TRUNC(일위대가목록!G61,0)</f>
        <v>0</v>
      </c>
      <c r="J247" s="11">
        <f t="shared" si="33"/>
        <v>0</v>
      </c>
      <c r="K247" s="11">
        <f t="shared" si="34"/>
        <v>0</v>
      </c>
      <c r="L247" s="11">
        <f t="shared" si="35"/>
        <v>0</v>
      </c>
      <c r="M247" s="12" t="s">
        <v>431</v>
      </c>
      <c r="N247" s="1" t="s">
        <v>432</v>
      </c>
      <c r="O247" s="1" t="s">
        <v>52</v>
      </c>
      <c r="P247" s="1" t="s">
        <v>52</v>
      </c>
      <c r="Q247" s="1" t="s">
        <v>419</v>
      </c>
      <c r="R247" s="1" t="s">
        <v>63</v>
      </c>
      <c r="S247" s="1" t="s">
        <v>64</v>
      </c>
      <c r="T247" s="1" t="s">
        <v>64</v>
      </c>
      <c r="AR247" s="1" t="s">
        <v>52</v>
      </c>
      <c r="AS247" s="1" t="s">
        <v>52</v>
      </c>
      <c r="AU247" s="1" t="s">
        <v>433</v>
      </c>
      <c r="AV247">
        <v>89</v>
      </c>
    </row>
    <row r="248" spans="1:48" ht="30" customHeight="1" x14ac:dyDescent="0.3">
      <c r="A248" s="12" t="s">
        <v>434</v>
      </c>
      <c r="B248" s="12" t="s">
        <v>435</v>
      </c>
      <c r="C248" s="12" t="s">
        <v>109</v>
      </c>
      <c r="D248" s="10">
        <v>32</v>
      </c>
      <c r="E248" s="11">
        <f>TRUNC(일위대가목록!E62,0)</f>
        <v>0</v>
      </c>
      <c r="F248" s="11">
        <f t="shared" si="31"/>
        <v>0</v>
      </c>
      <c r="G248" s="11">
        <f>TRUNC(일위대가목록!F62,0)</f>
        <v>0</v>
      </c>
      <c r="H248" s="11">
        <f t="shared" si="32"/>
        <v>0</v>
      </c>
      <c r="I248" s="11" t="e">
        <f>TRUNC(일위대가목록!G62,0)</f>
        <v>#NUM!</v>
      </c>
      <c r="J248" s="11" t="e">
        <f t="shared" si="33"/>
        <v>#NUM!</v>
      </c>
      <c r="K248" s="11" t="e">
        <f t="shared" si="34"/>
        <v>#NUM!</v>
      </c>
      <c r="L248" s="11" t="e">
        <f t="shared" si="35"/>
        <v>#NUM!</v>
      </c>
      <c r="M248" s="12" t="s">
        <v>436</v>
      </c>
      <c r="N248" s="1" t="s">
        <v>437</v>
      </c>
      <c r="O248" s="1" t="s">
        <v>52</v>
      </c>
      <c r="P248" s="1" t="s">
        <v>52</v>
      </c>
      <c r="Q248" s="1" t="s">
        <v>419</v>
      </c>
      <c r="R248" s="1" t="s">
        <v>63</v>
      </c>
      <c r="S248" s="1" t="s">
        <v>64</v>
      </c>
      <c r="T248" s="1" t="s">
        <v>64</v>
      </c>
      <c r="AR248" s="1" t="s">
        <v>52</v>
      </c>
      <c r="AS248" s="1" t="s">
        <v>52</v>
      </c>
      <c r="AU248" s="1" t="s">
        <v>438</v>
      </c>
      <c r="AV248">
        <v>92</v>
      </c>
    </row>
    <row r="249" spans="1:48" ht="30" customHeight="1" x14ac:dyDescent="0.3">
      <c r="A249" s="12" t="s">
        <v>439</v>
      </c>
      <c r="B249" s="12" t="s">
        <v>440</v>
      </c>
      <c r="C249" s="12" t="s">
        <v>139</v>
      </c>
      <c r="D249" s="10">
        <v>2</v>
      </c>
      <c r="E249" s="11">
        <f>TRUNC(일위대가목록!E63,0)</f>
        <v>0</v>
      </c>
      <c r="F249" s="11">
        <f t="shared" si="31"/>
        <v>0</v>
      </c>
      <c r="G249" s="11">
        <f>TRUNC(일위대가목록!F63,0)</f>
        <v>0</v>
      </c>
      <c r="H249" s="11">
        <f t="shared" si="32"/>
        <v>0</v>
      </c>
      <c r="I249" s="11">
        <f>TRUNC(일위대가목록!G63,0)</f>
        <v>0</v>
      </c>
      <c r="J249" s="11">
        <f t="shared" si="33"/>
        <v>0</v>
      </c>
      <c r="K249" s="11">
        <f t="shared" si="34"/>
        <v>0</v>
      </c>
      <c r="L249" s="11">
        <f t="shared" si="35"/>
        <v>0</v>
      </c>
      <c r="M249" s="12" t="s">
        <v>441</v>
      </c>
      <c r="N249" s="1" t="s">
        <v>442</v>
      </c>
      <c r="O249" s="1" t="s">
        <v>52</v>
      </c>
      <c r="P249" s="1" t="s">
        <v>52</v>
      </c>
      <c r="Q249" s="1" t="s">
        <v>419</v>
      </c>
      <c r="R249" s="1" t="s">
        <v>63</v>
      </c>
      <c r="S249" s="1" t="s">
        <v>64</v>
      </c>
      <c r="T249" s="1" t="s">
        <v>64</v>
      </c>
      <c r="AR249" s="1" t="s">
        <v>52</v>
      </c>
      <c r="AS249" s="1" t="s">
        <v>52</v>
      </c>
      <c r="AU249" s="1" t="s">
        <v>443</v>
      </c>
      <c r="AV249">
        <v>97</v>
      </c>
    </row>
    <row r="250" spans="1:48" ht="30" customHeight="1" x14ac:dyDescent="0.3">
      <c r="A250" s="12" t="s">
        <v>439</v>
      </c>
      <c r="B250" s="12" t="s">
        <v>444</v>
      </c>
      <c r="C250" s="12" t="s">
        <v>139</v>
      </c>
      <c r="D250" s="10">
        <v>1</v>
      </c>
      <c r="E250" s="11">
        <f>TRUNC(일위대가목록!E64,0)</f>
        <v>0</v>
      </c>
      <c r="F250" s="11">
        <f t="shared" si="31"/>
        <v>0</v>
      </c>
      <c r="G250" s="11">
        <f>TRUNC(일위대가목록!F64,0)</f>
        <v>0</v>
      </c>
      <c r="H250" s="11">
        <f t="shared" si="32"/>
        <v>0</v>
      </c>
      <c r="I250" s="11">
        <f>TRUNC(일위대가목록!G64,0)</f>
        <v>0</v>
      </c>
      <c r="J250" s="11">
        <f t="shared" si="33"/>
        <v>0</v>
      </c>
      <c r="K250" s="11">
        <f t="shared" si="34"/>
        <v>0</v>
      </c>
      <c r="L250" s="11">
        <f t="shared" si="35"/>
        <v>0</v>
      </c>
      <c r="M250" s="12" t="s">
        <v>445</v>
      </c>
      <c r="N250" s="1" t="s">
        <v>446</v>
      </c>
      <c r="O250" s="1" t="s">
        <v>52</v>
      </c>
      <c r="P250" s="1" t="s">
        <v>52</v>
      </c>
      <c r="Q250" s="1" t="s">
        <v>419</v>
      </c>
      <c r="R250" s="1" t="s">
        <v>63</v>
      </c>
      <c r="S250" s="1" t="s">
        <v>64</v>
      </c>
      <c r="T250" s="1" t="s">
        <v>64</v>
      </c>
      <c r="AR250" s="1" t="s">
        <v>52</v>
      </c>
      <c r="AS250" s="1" t="s">
        <v>52</v>
      </c>
      <c r="AU250" s="1" t="s">
        <v>447</v>
      </c>
      <c r="AV250">
        <v>98</v>
      </c>
    </row>
    <row r="251" spans="1:48" ht="30" customHeight="1" x14ac:dyDescent="0.3">
      <c r="A251" s="12" t="s">
        <v>448</v>
      </c>
      <c r="B251" s="12" t="s">
        <v>449</v>
      </c>
      <c r="C251" s="12" t="s">
        <v>139</v>
      </c>
      <c r="D251" s="10">
        <v>2</v>
      </c>
      <c r="E251" s="11">
        <f>TRUNC(일위대가목록!E65,0)</f>
        <v>0</v>
      </c>
      <c r="F251" s="11">
        <f t="shared" si="31"/>
        <v>0</v>
      </c>
      <c r="G251" s="11">
        <f>TRUNC(일위대가목록!F65,0)</f>
        <v>0</v>
      </c>
      <c r="H251" s="11">
        <f t="shared" si="32"/>
        <v>0</v>
      </c>
      <c r="I251" s="11">
        <f>TRUNC(일위대가목록!G65,0)</f>
        <v>0</v>
      </c>
      <c r="J251" s="11">
        <f t="shared" si="33"/>
        <v>0</v>
      </c>
      <c r="K251" s="11">
        <f t="shared" si="34"/>
        <v>0</v>
      </c>
      <c r="L251" s="11">
        <f t="shared" si="35"/>
        <v>0</v>
      </c>
      <c r="M251" s="12" t="s">
        <v>450</v>
      </c>
      <c r="N251" s="1" t="s">
        <v>451</v>
      </c>
      <c r="O251" s="1" t="s">
        <v>52</v>
      </c>
      <c r="P251" s="1" t="s">
        <v>52</v>
      </c>
      <c r="Q251" s="1" t="s">
        <v>419</v>
      </c>
      <c r="R251" s="1" t="s">
        <v>63</v>
      </c>
      <c r="S251" s="1" t="s">
        <v>64</v>
      </c>
      <c r="T251" s="1" t="s">
        <v>64</v>
      </c>
      <c r="AR251" s="1" t="s">
        <v>52</v>
      </c>
      <c r="AS251" s="1" t="s">
        <v>52</v>
      </c>
      <c r="AU251" s="1" t="s">
        <v>452</v>
      </c>
      <c r="AV251">
        <v>99</v>
      </c>
    </row>
    <row r="252" spans="1:48" ht="30" customHeight="1" x14ac:dyDescent="0.3">
      <c r="A252" s="12" t="s">
        <v>448</v>
      </c>
      <c r="B252" s="12" t="s">
        <v>453</v>
      </c>
      <c r="C252" s="12" t="s">
        <v>139</v>
      </c>
      <c r="D252" s="10">
        <v>1</v>
      </c>
      <c r="E252" s="11">
        <f>TRUNC(일위대가목록!E66,0)</f>
        <v>0</v>
      </c>
      <c r="F252" s="11">
        <f t="shared" si="31"/>
        <v>0</v>
      </c>
      <c r="G252" s="11">
        <f>TRUNC(일위대가목록!F66,0)</f>
        <v>0</v>
      </c>
      <c r="H252" s="11">
        <f t="shared" si="32"/>
        <v>0</v>
      </c>
      <c r="I252" s="11">
        <f>TRUNC(일위대가목록!G66,0)</f>
        <v>0</v>
      </c>
      <c r="J252" s="11">
        <f t="shared" si="33"/>
        <v>0</v>
      </c>
      <c r="K252" s="11">
        <f t="shared" si="34"/>
        <v>0</v>
      </c>
      <c r="L252" s="11">
        <f t="shared" si="35"/>
        <v>0</v>
      </c>
      <c r="M252" s="12" t="s">
        <v>454</v>
      </c>
      <c r="N252" s="1" t="s">
        <v>455</v>
      </c>
      <c r="O252" s="1" t="s">
        <v>52</v>
      </c>
      <c r="P252" s="1" t="s">
        <v>52</v>
      </c>
      <c r="Q252" s="1" t="s">
        <v>419</v>
      </c>
      <c r="R252" s="1" t="s">
        <v>63</v>
      </c>
      <c r="S252" s="1" t="s">
        <v>64</v>
      </c>
      <c r="T252" s="1" t="s">
        <v>64</v>
      </c>
      <c r="AR252" s="1" t="s">
        <v>52</v>
      </c>
      <c r="AS252" s="1" t="s">
        <v>52</v>
      </c>
      <c r="AU252" s="1" t="s">
        <v>456</v>
      </c>
      <c r="AV252">
        <v>102</v>
      </c>
    </row>
    <row r="253" spans="1:48" ht="30" customHeight="1" x14ac:dyDescent="0.3">
      <c r="A253" s="12" t="s">
        <v>448</v>
      </c>
      <c r="B253" s="12" t="s">
        <v>457</v>
      </c>
      <c r="C253" s="12" t="s">
        <v>139</v>
      </c>
      <c r="D253" s="10">
        <v>1</v>
      </c>
      <c r="E253" s="11">
        <f>TRUNC(일위대가목록!E67,0)</f>
        <v>0</v>
      </c>
      <c r="F253" s="11">
        <f t="shared" si="31"/>
        <v>0</v>
      </c>
      <c r="G253" s="11">
        <f>TRUNC(일위대가목록!F67,0)</f>
        <v>0</v>
      </c>
      <c r="H253" s="11">
        <f t="shared" si="32"/>
        <v>0</v>
      </c>
      <c r="I253" s="11">
        <f>TRUNC(일위대가목록!G67,0)</f>
        <v>0</v>
      </c>
      <c r="J253" s="11">
        <f t="shared" si="33"/>
        <v>0</v>
      </c>
      <c r="K253" s="11">
        <f t="shared" si="34"/>
        <v>0</v>
      </c>
      <c r="L253" s="11">
        <f t="shared" si="35"/>
        <v>0</v>
      </c>
      <c r="M253" s="12" t="s">
        <v>458</v>
      </c>
      <c r="N253" s="1" t="s">
        <v>459</v>
      </c>
      <c r="O253" s="1" t="s">
        <v>52</v>
      </c>
      <c r="P253" s="1" t="s">
        <v>52</v>
      </c>
      <c r="Q253" s="1" t="s">
        <v>419</v>
      </c>
      <c r="R253" s="1" t="s">
        <v>63</v>
      </c>
      <c r="S253" s="1" t="s">
        <v>64</v>
      </c>
      <c r="T253" s="1" t="s">
        <v>64</v>
      </c>
      <c r="AR253" s="1" t="s">
        <v>52</v>
      </c>
      <c r="AS253" s="1" t="s">
        <v>52</v>
      </c>
      <c r="AU253" s="1" t="s">
        <v>460</v>
      </c>
      <c r="AV253">
        <v>103</v>
      </c>
    </row>
    <row r="254" spans="1:48" ht="30" customHeight="1" x14ac:dyDescent="0.3">
      <c r="A254" s="12" t="s">
        <v>461</v>
      </c>
      <c r="B254" s="12" t="s">
        <v>457</v>
      </c>
      <c r="C254" s="12" t="s">
        <v>139</v>
      </c>
      <c r="D254" s="10">
        <v>2</v>
      </c>
      <c r="E254" s="11">
        <f>TRUNC(일위대가목록!E68,0)</f>
        <v>0</v>
      </c>
      <c r="F254" s="11">
        <f t="shared" si="31"/>
        <v>0</v>
      </c>
      <c r="G254" s="11">
        <f>TRUNC(일위대가목록!F68,0)</f>
        <v>0</v>
      </c>
      <c r="H254" s="11">
        <f t="shared" si="32"/>
        <v>0</v>
      </c>
      <c r="I254" s="11">
        <f>TRUNC(일위대가목록!G68,0)</f>
        <v>0</v>
      </c>
      <c r="J254" s="11">
        <f t="shared" si="33"/>
        <v>0</v>
      </c>
      <c r="K254" s="11">
        <f t="shared" si="34"/>
        <v>0</v>
      </c>
      <c r="L254" s="11">
        <f t="shared" si="35"/>
        <v>0</v>
      </c>
      <c r="M254" s="12" t="s">
        <v>462</v>
      </c>
      <c r="N254" s="1" t="s">
        <v>463</v>
      </c>
      <c r="O254" s="1" t="s">
        <v>52</v>
      </c>
      <c r="P254" s="1" t="s">
        <v>52</v>
      </c>
      <c r="Q254" s="1" t="s">
        <v>419</v>
      </c>
      <c r="R254" s="1" t="s">
        <v>63</v>
      </c>
      <c r="S254" s="1" t="s">
        <v>64</v>
      </c>
      <c r="T254" s="1" t="s">
        <v>64</v>
      </c>
      <c r="AR254" s="1" t="s">
        <v>52</v>
      </c>
      <c r="AS254" s="1" t="s">
        <v>52</v>
      </c>
      <c r="AU254" s="1" t="s">
        <v>464</v>
      </c>
      <c r="AV254">
        <v>104</v>
      </c>
    </row>
    <row r="255" spans="1:48" ht="30" customHeight="1" x14ac:dyDescent="0.3">
      <c r="A255" s="12" t="s">
        <v>465</v>
      </c>
      <c r="B255" s="12" t="s">
        <v>466</v>
      </c>
      <c r="C255" s="12" t="s">
        <v>139</v>
      </c>
      <c r="D255" s="10">
        <v>1</v>
      </c>
      <c r="E255" s="11">
        <f>TRUNC(일위대가목록!E69,0)</f>
        <v>0</v>
      </c>
      <c r="F255" s="11">
        <f t="shared" si="31"/>
        <v>0</v>
      </c>
      <c r="G255" s="11">
        <f>TRUNC(일위대가목록!F69,0)</f>
        <v>0</v>
      </c>
      <c r="H255" s="11">
        <f t="shared" si="32"/>
        <v>0</v>
      </c>
      <c r="I255" s="11">
        <f>TRUNC(일위대가목록!G69,0)</f>
        <v>0</v>
      </c>
      <c r="J255" s="11">
        <f t="shared" si="33"/>
        <v>0</v>
      </c>
      <c r="K255" s="11">
        <f t="shared" si="34"/>
        <v>0</v>
      </c>
      <c r="L255" s="11">
        <f t="shared" si="35"/>
        <v>0</v>
      </c>
      <c r="M255" s="12" t="s">
        <v>467</v>
      </c>
      <c r="N255" s="1" t="s">
        <v>468</v>
      </c>
      <c r="O255" s="1" t="s">
        <v>52</v>
      </c>
      <c r="P255" s="1" t="s">
        <v>52</v>
      </c>
      <c r="Q255" s="1" t="s">
        <v>419</v>
      </c>
      <c r="R255" s="1" t="s">
        <v>63</v>
      </c>
      <c r="S255" s="1" t="s">
        <v>64</v>
      </c>
      <c r="T255" s="1" t="s">
        <v>64</v>
      </c>
      <c r="AR255" s="1" t="s">
        <v>52</v>
      </c>
      <c r="AS255" s="1" t="s">
        <v>52</v>
      </c>
      <c r="AU255" s="1" t="s">
        <v>469</v>
      </c>
      <c r="AV255">
        <v>105</v>
      </c>
    </row>
    <row r="256" spans="1:48" ht="30" customHeight="1" x14ac:dyDescent="0.3">
      <c r="A256" s="12" t="s">
        <v>465</v>
      </c>
      <c r="B256" s="12" t="s">
        <v>470</v>
      </c>
      <c r="C256" s="12" t="s">
        <v>139</v>
      </c>
      <c r="D256" s="10">
        <v>1</v>
      </c>
      <c r="E256" s="11">
        <f>TRUNC(일위대가목록!E70,0)</f>
        <v>0</v>
      </c>
      <c r="F256" s="11">
        <f t="shared" si="31"/>
        <v>0</v>
      </c>
      <c r="G256" s="11">
        <f>TRUNC(일위대가목록!F70,0)</f>
        <v>0</v>
      </c>
      <c r="H256" s="11">
        <f t="shared" si="32"/>
        <v>0</v>
      </c>
      <c r="I256" s="11">
        <f>TRUNC(일위대가목록!G70,0)</f>
        <v>0</v>
      </c>
      <c r="J256" s="11">
        <f t="shared" si="33"/>
        <v>0</v>
      </c>
      <c r="K256" s="11">
        <f t="shared" si="34"/>
        <v>0</v>
      </c>
      <c r="L256" s="11">
        <f t="shared" si="35"/>
        <v>0</v>
      </c>
      <c r="M256" s="12" t="s">
        <v>471</v>
      </c>
      <c r="N256" s="1" t="s">
        <v>472</v>
      </c>
      <c r="O256" s="1" t="s">
        <v>52</v>
      </c>
      <c r="P256" s="1" t="s">
        <v>52</v>
      </c>
      <c r="Q256" s="1" t="s">
        <v>419</v>
      </c>
      <c r="R256" s="1" t="s">
        <v>63</v>
      </c>
      <c r="S256" s="1" t="s">
        <v>64</v>
      </c>
      <c r="T256" s="1" t="s">
        <v>64</v>
      </c>
      <c r="AR256" s="1" t="s">
        <v>52</v>
      </c>
      <c r="AS256" s="1" t="s">
        <v>52</v>
      </c>
      <c r="AU256" s="1" t="s">
        <v>473</v>
      </c>
      <c r="AV256">
        <v>106</v>
      </c>
    </row>
    <row r="257" spans="1:48" ht="30" customHeight="1" x14ac:dyDescent="0.3">
      <c r="A257" s="12" t="s">
        <v>465</v>
      </c>
      <c r="B257" s="12" t="s">
        <v>474</v>
      </c>
      <c r="C257" s="12" t="s">
        <v>139</v>
      </c>
      <c r="D257" s="10">
        <v>1</v>
      </c>
      <c r="E257" s="11">
        <f>TRUNC(일위대가목록!E71,0)</f>
        <v>0</v>
      </c>
      <c r="F257" s="11">
        <f t="shared" si="31"/>
        <v>0</v>
      </c>
      <c r="G257" s="11">
        <f>TRUNC(일위대가목록!F71,0)</f>
        <v>0</v>
      </c>
      <c r="H257" s="11">
        <f t="shared" si="32"/>
        <v>0</v>
      </c>
      <c r="I257" s="11">
        <f>TRUNC(일위대가목록!G71,0)</f>
        <v>0</v>
      </c>
      <c r="J257" s="11">
        <f t="shared" si="33"/>
        <v>0</v>
      </c>
      <c r="K257" s="11">
        <f t="shared" si="34"/>
        <v>0</v>
      </c>
      <c r="L257" s="11">
        <f t="shared" si="35"/>
        <v>0</v>
      </c>
      <c r="M257" s="12" t="s">
        <v>475</v>
      </c>
      <c r="N257" s="1" t="s">
        <v>476</v>
      </c>
      <c r="O257" s="1" t="s">
        <v>52</v>
      </c>
      <c r="P257" s="1" t="s">
        <v>52</v>
      </c>
      <c r="Q257" s="1" t="s">
        <v>419</v>
      </c>
      <c r="R257" s="1" t="s">
        <v>63</v>
      </c>
      <c r="S257" s="1" t="s">
        <v>64</v>
      </c>
      <c r="T257" s="1" t="s">
        <v>64</v>
      </c>
      <c r="AR257" s="1" t="s">
        <v>52</v>
      </c>
      <c r="AS257" s="1" t="s">
        <v>52</v>
      </c>
      <c r="AU257" s="1" t="s">
        <v>477</v>
      </c>
      <c r="AV257">
        <v>107</v>
      </c>
    </row>
    <row r="258" spans="1:48" ht="30" customHeight="1" x14ac:dyDescent="0.3">
      <c r="A258" s="12" t="s">
        <v>465</v>
      </c>
      <c r="B258" s="12" t="s">
        <v>478</v>
      </c>
      <c r="C258" s="12" t="s">
        <v>139</v>
      </c>
      <c r="D258" s="10">
        <v>1</v>
      </c>
      <c r="E258" s="11">
        <f>TRUNC(일위대가목록!E72,0)</f>
        <v>0</v>
      </c>
      <c r="F258" s="11">
        <f t="shared" si="31"/>
        <v>0</v>
      </c>
      <c r="G258" s="11">
        <f>TRUNC(일위대가목록!F72,0)</f>
        <v>0</v>
      </c>
      <c r="H258" s="11">
        <f t="shared" si="32"/>
        <v>0</v>
      </c>
      <c r="I258" s="11">
        <f>TRUNC(일위대가목록!G72,0)</f>
        <v>0</v>
      </c>
      <c r="J258" s="11">
        <f t="shared" si="33"/>
        <v>0</v>
      </c>
      <c r="K258" s="11">
        <f t="shared" si="34"/>
        <v>0</v>
      </c>
      <c r="L258" s="11">
        <f t="shared" si="35"/>
        <v>0</v>
      </c>
      <c r="M258" s="12" t="s">
        <v>479</v>
      </c>
      <c r="N258" s="1" t="s">
        <v>480</v>
      </c>
      <c r="O258" s="1" t="s">
        <v>52</v>
      </c>
      <c r="P258" s="1" t="s">
        <v>52</v>
      </c>
      <c r="Q258" s="1" t="s">
        <v>419</v>
      </c>
      <c r="R258" s="1" t="s">
        <v>63</v>
      </c>
      <c r="S258" s="1" t="s">
        <v>64</v>
      </c>
      <c r="T258" s="1" t="s">
        <v>64</v>
      </c>
      <c r="AR258" s="1" t="s">
        <v>52</v>
      </c>
      <c r="AS258" s="1" t="s">
        <v>52</v>
      </c>
      <c r="AU258" s="1" t="s">
        <v>481</v>
      </c>
      <c r="AV258">
        <v>108</v>
      </c>
    </row>
    <row r="259" spans="1:48" ht="30" customHeight="1" x14ac:dyDescent="0.3">
      <c r="A259" s="12" t="s">
        <v>482</v>
      </c>
      <c r="B259" s="12" t="s">
        <v>483</v>
      </c>
      <c r="C259" s="12" t="s">
        <v>74</v>
      </c>
      <c r="D259" s="10">
        <v>77</v>
      </c>
      <c r="E259" s="11">
        <f>TRUNC(일위대가목록!E73,0)</f>
        <v>0</v>
      </c>
      <c r="F259" s="11">
        <f t="shared" si="31"/>
        <v>0</v>
      </c>
      <c r="G259" s="11">
        <f>TRUNC(일위대가목록!F73,0)</f>
        <v>0</v>
      </c>
      <c r="H259" s="11">
        <f t="shared" si="32"/>
        <v>0</v>
      </c>
      <c r="I259" s="11">
        <f>TRUNC(일위대가목록!G73,0)</f>
        <v>0</v>
      </c>
      <c r="J259" s="11">
        <f t="shared" si="33"/>
        <v>0</v>
      </c>
      <c r="K259" s="11">
        <f t="shared" si="34"/>
        <v>0</v>
      </c>
      <c r="L259" s="11">
        <f t="shared" si="35"/>
        <v>0</v>
      </c>
      <c r="M259" s="12" t="s">
        <v>484</v>
      </c>
      <c r="N259" s="1" t="s">
        <v>485</v>
      </c>
      <c r="O259" s="1" t="s">
        <v>52</v>
      </c>
      <c r="P259" s="1" t="s">
        <v>52</v>
      </c>
      <c r="Q259" s="1" t="s">
        <v>419</v>
      </c>
      <c r="R259" s="1" t="s">
        <v>63</v>
      </c>
      <c r="S259" s="1" t="s">
        <v>64</v>
      </c>
      <c r="T259" s="1" t="s">
        <v>64</v>
      </c>
      <c r="AR259" s="1" t="s">
        <v>52</v>
      </c>
      <c r="AS259" s="1" t="s">
        <v>52</v>
      </c>
      <c r="AU259" s="1" t="s">
        <v>486</v>
      </c>
      <c r="AV259">
        <v>110</v>
      </c>
    </row>
    <row r="260" spans="1:48" ht="30" customHeight="1" x14ac:dyDescent="0.3">
      <c r="A260" s="12" t="s">
        <v>487</v>
      </c>
      <c r="B260" s="12" t="s">
        <v>52</v>
      </c>
      <c r="C260" s="12" t="s">
        <v>74</v>
      </c>
      <c r="D260" s="10">
        <v>3</v>
      </c>
      <c r="E260" s="11">
        <f>TRUNC(일위대가목록!E74,0)</f>
        <v>0</v>
      </c>
      <c r="F260" s="11">
        <f t="shared" si="31"/>
        <v>0</v>
      </c>
      <c r="G260" s="11">
        <f>TRUNC(일위대가목록!F74,0)</f>
        <v>0</v>
      </c>
      <c r="H260" s="11">
        <f t="shared" si="32"/>
        <v>0</v>
      </c>
      <c r="I260" s="11">
        <f>TRUNC(일위대가목록!G74,0)</f>
        <v>0</v>
      </c>
      <c r="J260" s="11">
        <f t="shared" si="33"/>
        <v>0</v>
      </c>
      <c r="K260" s="11">
        <f t="shared" si="34"/>
        <v>0</v>
      </c>
      <c r="L260" s="11">
        <f t="shared" si="35"/>
        <v>0</v>
      </c>
      <c r="M260" s="12" t="s">
        <v>488</v>
      </c>
      <c r="N260" s="1" t="s">
        <v>489</v>
      </c>
      <c r="O260" s="1" t="s">
        <v>52</v>
      </c>
      <c r="P260" s="1" t="s">
        <v>52</v>
      </c>
      <c r="Q260" s="1" t="s">
        <v>419</v>
      </c>
      <c r="R260" s="1" t="s">
        <v>63</v>
      </c>
      <c r="S260" s="1" t="s">
        <v>64</v>
      </c>
      <c r="T260" s="1" t="s">
        <v>64</v>
      </c>
      <c r="AR260" s="1" t="s">
        <v>52</v>
      </c>
      <c r="AS260" s="1" t="s">
        <v>52</v>
      </c>
      <c r="AU260" s="1" t="s">
        <v>490</v>
      </c>
      <c r="AV260">
        <v>111</v>
      </c>
    </row>
    <row r="261" spans="1:48" ht="30" customHeight="1" x14ac:dyDescent="0.3">
      <c r="A261" s="12" t="s">
        <v>491</v>
      </c>
      <c r="B261" s="12" t="s">
        <v>52</v>
      </c>
      <c r="C261" s="12" t="s">
        <v>74</v>
      </c>
      <c r="D261" s="10">
        <v>571</v>
      </c>
      <c r="E261" s="11">
        <f>TRUNC(일위대가목록!E75,0)</f>
        <v>0</v>
      </c>
      <c r="F261" s="11">
        <f t="shared" si="31"/>
        <v>0</v>
      </c>
      <c r="G261" s="11">
        <f>TRUNC(일위대가목록!F75,0)</f>
        <v>0</v>
      </c>
      <c r="H261" s="11">
        <f t="shared" si="32"/>
        <v>0</v>
      </c>
      <c r="I261" s="11">
        <f>TRUNC(일위대가목록!G75,0)</f>
        <v>0</v>
      </c>
      <c r="J261" s="11">
        <f t="shared" si="33"/>
        <v>0</v>
      </c>
      <c r="K261" s="11">
        <f t="shared" si="34"/>
        <v>0</v>
      </c>
      <c r="L261" s="11">
        <f t="shared" si="35"/>
        <v>0</v>
      </c>
      <c r="M261" s="12" t="s">
        <v>492</v>
      </c>
      <c r="N261" s="1" t="s">
        <v>493</v>
      </c>
      <c r="O261" s="1" t="s">
        <v>52</v>
      </c>
      <c r="P261" s="1" t="s">
        <v>52</v>
      </c>
      <c r="Q261" s="1" t="s">
        <v>419</v>
      </c>
      <c r="R261" s="1" t="s">
        <v>63</v>
      </c>
      <c r="S261" s="1" t="s">
        <v>64</v>
      </c>
      <c r="T261" s="1" t="s">
        <v>64</v>
      </c>
      <c r="AR261" s="1" t="s">
        <v>52</v>
      </c>
      <c r="AS261" s="1" t="s">
        <v>52</v>
      </c>
      <c r="AU261" s="1" t="s">
        <v>494</v>
      </c>
      <c r="AV261">
        <v>112</v>
      </c>
    </row>
    <row r="262" spans="1:48" ht="30" customHeight="1" x14ac:dyDescent="0.3">
      <c r="A262" s="12" t="s">
        <v>495</v>
      </c>
      <c r="B262" s="12" t="s">
        <v>496</v>
      </c>
      <c r="C262" s="12" t="s">
        <v>497</v>
      </c>
      <c r="D262" s="10">
        <v>34</v>
      </c>
      <c r="E262" s="11">
        <f>TRUNC(일위대가목록!E76,0)</f>
        <v>0</v>
      </c>
      <c r="F262" s="11">
        <f t="shared" si="31"/>
        <v>0</v>
      </c>
      <c r="G262" s="11">
        <f>TRUNC(일위대가목록!F76,0)</f>
        <v>0</v>
      </c>
      <c r="H262" s="11">
        <f t="shared" si="32"/>
        <v>0</v>
      </c>
      <c r="I262" s="11">
        <f>TRUNC(일위대가목록!G76,0)</f>
        <v>0</v>
      </c>
      <c r="J262" s="11">
        <f t="shared" si="33"/>
        <v>0</v>
      </c>
      <c r="K262" s="11">
        <f t="shared" si="34"/>
        <v>0</v>
      </c>
      <c r="L262" s="11">
        <f t="shared" si="35"/>
        <v>0</v>
      </c>
      <c r="M262" s="12" t="s">
        <v>498</v>
      </c>
      <c r="N262" s="1" t="s">
        <v>499</v>
      </c>
      <c r="O262" s="1" t="s">
        <v>52</v>
      </c>
      <c r="P262" s="1" t="s">
        <v>52</v>
      </c>
      <c r="Q262" s="1" t="s">
        <v>419</v>
      </c>
      <c r="R262" s="1" t="s">
        <v>63</v>
      </c>
      <c r="S262" s="1" t="s">
        <v>64</v>
      </c>
      <c r="T262" s="1" t="s">
        <v>64</v>
      </c>
      <c r="AR262" s="1" t="s">
        <v>52</v>
      </c>
      <c r="AS262" s="1" t="s">
        <v>52</v>
      </c>
      <c r="AU262" s="1" t="s">
        <v>500</v>
      </c>
      <c r="AV262">
        <v>113</v>
      </c>
    </row>
    <row r="263" spans="1:48" ht="30" customHeight="1" x14ac:dyDescent="0.3">
      <c r="A263" s="12" t="s">
        <v>501</v>
      </c>
      <c r="B263" s="12" t="s">
        <v>187</v>
      </c>
      <c r="C263" s="12" t="s">
        <v>74</v>
      </c>
      <c r="D263" s="10">
        <v>3</v>
      </c>
      <c r="E263" s="11">
        <f>TRUNC(일위대가목록!E77,0)</f>
        <v>0</v>
      </c>
      <c r="F263" s="11">
        <f t="shared" si="31"/>
        <v>0</v>
      </c>
      <c r="G263" s="11">
        <f>TRUNC(일위대가목록!F77,0)</f>
        <v>0</v>
      </c>
      <c r="H263" s="11">
        <f t="shared" si="32"/>
        <v>0</v>
      </c>
      <c r="I263" s="11">
        <f>TRUNC(일위대가목록!G77,0)</f>
        <v>0</v>
      </c>
      <c r="J263" s="11">
        <f t="shared" si="33"/>
        <v>0</v>
      </c>
      <c r="K263" s="11">
        <f t="shared" si="34"/>
        <v>0</v>
      </c>
      <c r="L263" s="11">
        <f t="shared" si="35"/>
        <v>0</v>
      </c>
      <c r="M263" s="12" t="s">
        <v>502</v>
      </c>
      <c r="N263" s="1" t="s">
        <v>503</v>
      </c>
      <c r="O263" s="1" t="s">
        <v>52</v>
      </c>
      <c r="P263" s="1" t="s">
        <v>52</v>
      </c>
      <c r="Q263" s="1" t="s">
        <v>419</v>
      </c>
      <c r="R263" s="1" t="s">
        <v>63</v>
      </c>
      <c r="S263" s="1" t="s">
        <v>64</v>
      </c>
      <c r="T263" s="1" t="s">
        <v>64</v>
      </c>
      <c r="AR263" s="1" t="s">
        <v>52</v>
      </c>
      <c r="AS263" s="1" t="s">
        <v>52</v>
      </c>
      <c r="AU263" s="1" t="s">
        <v>504</v>
      </c>
      <c r="AV263">
        <v>114</v>
      </c>
    </row>
    <row r="264" spans="1:48" ht="30" customHeight="1" x14ac:dyDescent="0.3">
      <c r="A264" s="12" t="s">
        <v>505</v>
      </c>
      <c r="B264" s="12" t="s">
        <v>506</v>
      </c>
      <c r="C264" s="12" t="s">
        <v>74</v>
      </c>
      <c r="D264" s="10">
        <v>16</v>
      </c>
      <c r="E264" s="11">
        <f>TRUNC(일위대가목록!E78,0)</f>
        <v>0</v>
      </c>
      <c r="F264" s="11">
        <f t="shared" si="31"/>
        <v>0</v>
      </c>
      <c r="G264" s="11">
        <f>TRUNC(일위대가목록!F78,0)</f>
        <v>0</v>
      </c>
      <c r="H264" s="11">
        <f t="shared" si="32"/>
        <v>0</v>
      </c>
      <c r="I264" s="11">
        <f>TRUNC(일위대가목록!G78,0)</f>
        <v>0</v>
      </c>
      <c r="J264" s="11">
        <f t="shared" si="33"/>
        <v>0</v>
      </c>
      <c r="K264" s="11">
        <f t="shared" si="34"/>
        <v>0</v>
      </c>
      <c r="L264" s="11">
        <f t="shared" si="35"/>
        <v>0</v>
      </c>
      <c r="M264" s="12" t="s">
        <v>507</v>
      </c>
      <c r="N264" s="1" t="s">
        <v>508</v>
      </c>
      <c r="O264" s="1" t="s">
        <v>52</v>
      </c>
      <c r="P264" s="1" t="s">
        <v>52</v>
      </c>
      <c r="Q264" s="1" t="s">
        <v>419</v>
      </c>
      <c r="R264" s="1" t="s">
        <v>63</v>
      </c>
      <c r="S264" s="1" t="s">
        <v>64</v>
      </c>
      <c r="T264" s="1" t="s">
        <v>64</v>
      </c>
      <c r="AR264" s="1" t="s">
        <v>52</v>
      </c>
      <c r="AS264" s="1" t="s">
        <v>52</v>
      </c>
      <c r="AU264" s="1" t="s">
        <v>509</v>
      </c>
      <c r="AV264">
        <v>115</v>
      </c>
    </row>
    <row r="265" spans="1:48" ht="30" customHeight="1" x14ac:dyDescent="0.3">
      <c r="A265" s="12" t="s">
        <v>510</v>
      </c>
      <c r="B265" s="12" t="s">
        <v>511</v>
      </c>
      <c r="C265" s="12" t="s">
        <v>74</v>
      </c>
      <c r="D265" s="10">
        <v>569</v>
      </c>
      <c r="E265" s="11">
        <f>TRUNC(일위대가목록!E79,0)</f>
        <v>0</v>
      </c>
      <c r="F265" s="11">
        <f t="shared" si="31"/>
        <v>0</v>
      </c>
      <c r="G265" s="11">
        <f>TRUNC(일위대가목록!F79,0)</f>
        <v>0</v>
      </c>
      <c r="H265" s="11">
        <f t="shared" si="32"/>
        <v>0</v>
      </c>
      <c r="I265" s="11">
        <f>TRUNC(일위대가목록!G79,0)</f>
        <v>0</v>
      </c>
      <c r="J265" s="11">
        <f t="shared" si="33"/>
        <v>0</v>
      </c>
      <c r="K265" s="11">
        <f t="shared" si="34"/>
        <v>0</v>
      </c>
      <c r="L265" s="11">
        <f t="shared" si="35"/>
        <v>0</v>
      </c>
      <c r="M265" s="12" t="s">
        <v>512</v>
      </c>
      <c r="N265" s="1" t="s">
        <v>513</v>
      </c>
      <c r="O265" s="1" t="s">
        <v>52</v>
      </c>
      <c r="P265" s="1" t="s">
        <v>52</v>
      </c>
      <c r="Q265" s="1" t="s">
        <v>419</v>
      </c>
      <c r="R265" s="1" t="s">
        <v>63</v>
      </c>
      <c r="S265" s="1" t="s">
        <v>64</v>
      </c>
      <c r="T265" s="1" t="s">
        <v>64</v>
      </c>
      <c r="AR265" s="1" t="s">
        <v>52</v>
      </c>
      <c r="AS265" s="1" t="s">
        <v>52</v>
      </c>
      <c r="AU265" s="1" t="s">
        <v>514</v>
      </c>
      <c r="AV265">
        <v>116</v>
      </c>
    </row>
    <row r="266" spans="1:48" ht="30" customHeight="1" x14ac:dyDescent="0.3">
      <c r="A266" s="12" t="s">
        <v>515</v>
      </c>
      <c r="B266" s="12" t="s">
        <v>516</v>
      </c>
      <c r="C266" s="12" t="s">
        <v>74</v>
      </c>
      <c r="D266" s="10">
        <v>75</v>
      </c>
      <c r="E266" s="11">
        <f>TRUNC(일위대가목록!E80,0)</f>
        <v>0</v>
      </c>
      <c r="F266" s="11">
        <f t="shared" si="31"/>
        <v>0</v>
      </c>
      <c r="G266" s="11">
        <f>TRUNC(일위대가목록!F80,0)</f>
        <v>0</v>
      </c>
      <c r="H266" s="11">
        <f t="shared" si="32"/>
        <v>0</v>
      </c>
      <c r="I266" s="11">
        <f>TRUNC(일위대가목록!G80,0)</f>
        <v>0</v>
      </c>
      <c r="J266" s="11">
        <f t="shared" si="33"/>
        <v>0</v>
      </c>
      <c r="K266" s="11">
        <f t="shared" si="34"/>
        <v>0</v>
      </c>
      <c r="L266" s="11">
        <f t="shared" si="35"/>
        <v>0</v>
      </c>
      <c r="M266" s="12" t="s">
        <v>517</v>
      </c>
      <c r="N266" s="1" t="s">
        <v>518</v>
      </c>
      <c r="O266" s="1" t="s">
        <v>52</v>
      </c>
      <c r="P266" s="1" t="s">
        <v>52</v>
      </c>
      <c r="Q266" s="1" t="s">
        <v>419</v>
      </c>
      <c r="R266" s="1" t="s">
        <v>63</v>
      </c>
      <c r="S266" s="1" t="s">
        <v>64</v>
      </c>
      <c r="T266" s="1" t="s">
        <v>64</v>
      </c>
      <c r="AR266" s="1" t="s">
        <v>52</v>
      </c>
      <c r="AS266" s="1" t="s">
        <v>52</v>
      </c>
      <c r="AU266" s="1" t="s">
        <v>519</v>
      </c>
      <c r="AV266">
        <v>117</v>
      </c>
    </row>
    <row r="267" spans="1:48" ht="30" customHeight="1" x14ac:dyDescent="0.3">
      <c r="A267" s="12" t="s">
        <v>520</v>
      </c>
      <c r="B267" s="12" t="s">
        <v>521</v>
      </c>
      <c r="C267" s="12" t="s">
        <v>74</v>
      </c>
      <c r="D267" s="10">
        <v>171</v>
      </c>
      <c r="E267" s="11">
        <f>TRUNC(일위대가목록!E81,0)</f>
        <v>0</v>
      </c>
      <c r="F267" s="11">
        <f t="shared" si="31"/>
        <v>0</v>
      </c>
      <c r="G267" s="11">
        <f>TRUNC(일위대가목록!F81,0)</f>
        <v>0</v>
      </c>
      <c r="H267" s="11">
        <f t="shared" si="32"/>
        <v>0</v>
      </c>
      <c r="I267" s="11">
        <f>TRUNC(일위대가목록!G81,0)</f>
        <v>0</v>
      </c>
      <c r="J267" s="11">
        <f t="shared" si="33"/>
        <v>0</v>
      </c>
      <c r="K267" s="11">
        <f t="shared" si="34"/>
        <v>0</v>
      </c>
      <c r="L267" s="11">
        <f t="shared" si="35"/>
        <v>0</v>
      </c>
      <c r="M267" s="12" t="s">
        <v>522</v>
      </c>
      <c r="N267" s="1" t="s">
        <v>523</v>
      </c>
      <c r="O267" s="1" t="s">
        <v>52</v>
      </c>
      <c r="P267" s="1" t="s">
        <v>52</v>
      </c>
      <c r="Q267" s="1" t="s">
        <v>419</v>
      </c>
      <c r="R267" s="1" t="s">
        <v>63</v>
      </c>
      <c r="S267" s="1" t="s">
        <v>64</v>
      </c>
      <c r="T267" s="1" t="s">
        <v>64</v>
      </c>
      <c r="AR267" s="1" t="s">
        <v>52</v>
      </c>
      <c r="AS267" s="1" t="s">
        <v>52</v>
      </c>
      <c r="AU267" s="1" t="s">
        <v>524</v>
      </c>
      <c r="AV267">
        <v>118</v>
      </c>
    </row>
    <row r="268" spans="1:48" ht="30" customHeight="1" x14ac:dyDescent="0.3">
      <c r="A268" s="12" t="s">
        <v>525</v>
      </c>
      <c r="B268" s="12" t="s">
        <v>52</v>
      </c>
      <c r="C268" s="12" t="s">
        <v>74</v>
      </c>
      <c r="D268" s="10">
        <v>12</v>
      </c>
      <c r="E268" s="11">
        <f>TRUNC(일위대가목록!E82,0)</f>
        <v>0</v>
      </c>
      <c r="F268" s="11">
        <f t="shared" si="31"/>
        <v>0</v>
      </c>
      <c r="G268" s="11">
        <f>TRUNC(일위대가목록!F82,0)</f>
        <v>0</v>
      </c>
      <c r="H268" s="11">
        <f t="shared" si="32"/>
        <v>0</v>
      </c>
      <c r="I268" s="11">
        <f>TRUNC(일위대가목록!G82,0)</f>
        <v>0</v>
      </c>
      <c r="J268" s="11">
        <f t="shared" si="33"/>
        <v>0</v>
      </c>
      <c r="K268" s="11">
        <f t="shared" si="34"/>
        <v>0</v>
      </c>
      <c r="L268" s="11">
        <f t="shared" si="35"/>
        <v>0</v>
      </c>
      <c r="M268" s="12" t="s">
        <v>526</v>
      </c>
      <c r="N268" s="1" t="s">
        <v>527</v>
      </c>
      <c r="O268" s="1" t="s">
        <v>52</v>
      </c>
      <c r="P268" s="1" t="s">
        <v>52</v>
      </c>
      <c r="Q268" s="1" t="s">
        <v>419</v>
      </c>
      <c r="R268" s="1" t="s">
        <v>63</v>
      </c>
      <c r="S268" s="1" t="s">
        <v>64</v>
      </c>
      <c r="T268" s="1" t="s">
        <v>64</v>
      </c>
      <c r="AR268" s="1" t="s">
        <v>52</v>
      </c>
      <c r="AS268" s="1" t="s">
        <v>52</v>
      </c>
      <c r="AU268" s="1" t="s">
        <v>528</v>
      </c>
      <c r="AV268">
        <v>119</v>
      </c>
    </row>
    <row r="269" spans="1:48" ht="30" customHeight="1" x14ac:dyDescent="0.3">
      <c r="A269" s="12" t="s">
        <v>529</v>
      </c>
      <c r="B269" s="12" t="s">
        <v>52</v>
      </c>
      <c r="C269" s="12" t="s">
        <v>74</v>
      </c>
      <c r="D269" s="10">
        <v>5</v>
      </c>
      <c r="E269" s="11">
        <f>TRUNC(일위대가목록!E83,0)</f>
        <v>0</v>
      </c>
      <c r="F269" s="11">
        <f t="shared" si="31"/>
        <v>0</v>
      </c>
      <c r="G269" s="11">
        <f>TRUNC(일위대가목록!F83,0)</f>
        <v>0</v>
      </c>
      <c r="H269" s="11">
        <f t="shared" si="32"/>
        <v>0</v>
      </c>
      <c r="I269" s="11">
        <f>TRUNC(일위대가목록!G83,0)</f>
        <v>0</v>
      </c>
      <c r="J269" s="11">
        <f t="shared" si="33"/>
        <v>0</v>
      </c>
      <c r="K269" s="11">
        <f t="shared" si="34"/>
        <v>0</v>
      </c>
      <c r="L269" s="11">
        <f t="shared" si="35"/>
        <v>0</v>
      </c>
      <c r="M269" s="12" t="s">
        <v>530</v>
      </c>
      <c r="N269" s="1" t="s">
        <v>531</v>
      </c>
      <c r="O269" s="1" t="s">
        <v>52</v>
      </c>
      <c r="P269" s="1" t="s">
        <v>52</v>
      </c>
      <c r="Q269" s="1" t="s">
        <v>419</v>
      </c>
      <c r="R269" s="1" t="s">
        <v>63</v>
      </c>
      <c r="S269" s="1" t="s">
        <v>64</v>
      </c>
      <c r="T269" s="1" t="s">
        <v>64</v>
      </c>
      <c r="AR269" s="1" t="s">
        <v>52</v>
      </c>
      <c r="AS269" s="1" t="s">
        <v>52</v>
      </c>
      <c r="AU269" s="1" t="s">
        <v>532</v>
      </c>
      <c r="AV269">
        <v>120</v>
      </c>
    </row>
    <row r="270" spans="1:48" ht="30" customHeight="1" x14ac:dyDescent="0.3">
      <c r="A270" s="12" t="s">
        <v>533</v>
      </c>
      <c r="B270" s="12" t="s">
        <v>52</v>
      </c>
      <c r="C270" s="12" t="s">
        <v>74</v>
      </c>
      <c r="D270" s="10">
        <v>188</v>
      </c>
      <c r="E270" s="11">
        <f>TRUNC(일위대가목록!E84,0)</f>
        <v>0</v>
      </c>
      <c r="F270" s="11">
        <f t="shared" si="31"/>
        <v>0</v>
      </c>
      <c r="G270" s="11">
        <f>TRUNC(일위대가목록!F84,0)</f>
        <v>0</v>
      </c>
      <c r="H270" s="11">
        <f t="shared" si="32"/>
        <v>0</v>
      </c>
      <c r="I270" s="11">
        <f>TRUNC(일위대가목록!G84,0)</f>
        <v>0</v>
      </c>
      <c r="J270" s="11">
        <f t="shared" si="33"/>
        <v>0</v>
      </c>
      <c r="K270" s="11">
        <f t="shared" si="34"/>
        <v>0</v>
      </c>
      <c r="L270" s="11">
        <f t="shared" si="35"/>
        <v>0</v>
      </c>
      <c r="M270" s="12" t="s">
        <v>534</v>
      </c>
      <c r="N270" s="1" t="s">
        <v>535</v>
      </c>
      <c r="O270" s="1" t="s">
        <v>52</v>
      </c>
      <c r="P270" s="1" t="s">
        <v>52</v>
      </c>
      <c r="Q270" s="1" t="s">
        <v>419</v>
      </c>
      <c r="R270" s="1" t="s">
        <v>63</v>
      </c>
      <c r="S270" s="1" t="s">
        <v>64</v>
      </c>
      <c r="T270" s="1" t="s">
        <v>64</v>
      </c>
      <c r="AR270" s="1" t="s">
        <v>52</v>
      </c>
      <c r="AS270" s="1" t="s">
        <v>52</v>
      </c>
      <c r="AU270" s="1" t="s">
        <v>536</v>
      </c>
      <c r="AV270">
        <v>121</v>
      </c>
    </row>
    <row r="271" spans="1:48" ht="30" customHeight="1" x14ac:dyDescent="0.3">
      <c r="A271" s="12" t="s">
        <v>537</v>
      </c>
      <c r="B271" s="12" t="s">
        <v>52</v>
      </c>
      <c r="C271" s="12" t="s">
        <v>109</v>
      </c>
      <c r="D271" s="10">
        <v>104</v>
      </c>
      <c r="E271" s="11">
        <f>TRUNC(일위대가목록!E85,0)</f>
        <v>0</v>
      </c>
      <c r="F271" s="11">
        <f t="shared" si="31"/>
        <v>0</v>
      </c>
      <c r="G271" s="11">
        <f>TRUNC(일위대가목록!F85,0)</f>
        <v>0</v>
      </c>
      <c r="H271" s="11">
        <f t="shared" si="32"/>
        <v>0</v>
      </c>
      <c r="I271" s="11">
        <f>TRUNC(일위대가목록!G85,0)</f>
        <v>0</v>
      </c>
      <c r="J271" s="11">
        <f t="shared" si="33"/>
        <v>0</v>
      </c>
      <c r="K271" s="11">
        <f t="shared" si="34"/>
        <v>0</v>
      </c>
      <c r="L271" s="11">
        <f t="shared" si="35"/>
        <v>0</v>
      </c>
      <c r="M271" s="12" t="s">
        <v>538</v>
      </c>
      <c r="N271" s="1" t="s">
        <v>539</v>
      </c>
      <c r="O271" s="1" t="s">
        <v>52</v>
      </c>
      <c r="P271" s="1" t="s">
        <v>52</v>
      </c>
      <c r="Q271" s="1" t="s">
        <v>419</v>
      </c>
      <c r="R271" s="1" t="s">
        <v>63</v>
      </c>
      <c r="S271" s="1" t="s">
        <v>64</v>
      </c>
      <c r="T271" s="1" t="s">
        <v>64</v>
      </c>
      <c r="AR271" s="1" t="s">
        <v>52</v>
      </c>
      <c r="AS271" s="1" t="s">
        <v>52</v>
      </c>
      <c r="AU271" s="1" t="s">
        <v>540</v>
      </c>
      <c r="AV271">
        <v>224</v>
      </c>
    </row>
    <row r="272" spans="1:48" ht="30" customHeight="1" x14ac:dyDescent="0.3">
      <c r="A272" s="12" t="s">
        <v>541</v>
      </c>
      <c r="B272" s="12" t="s">
        <v>187</v>
      </c>
      <c r="C272" s="12" t="s">
        <v>74</v>
      </c>
      <c r="D272" s="10">
        <v>72</v>
      </c>
      <c r="E272" s="11">
        <f>TRUNC(일위대가목록!E86,0)</f>
        <v>0</v>
      </c>
      <c r="F272" s="11">
        <f t="shared" si="31"/>
        <v>0</v>
      </c>
      <c r="G272" s="11">
        <f>TRUNC(일위대가목록!F86,0)</f>
        <v>0</v>
      </c>
      <c r="H272" s="11">
        <f t="shared" si="32"/>
        <v>0</v>
      </c>
      <c r="I272" s="11">
        <f>TRUNC(일위대가목록!G86,0)</f>
        <v>0</v>
      </c>
      <c r="J272" s="11">
        <f t="shared" si="33"/>
        <v>0</v>
      </c>
      <c r="K272" s="11">
        <f t="shared" si="34"/>
        <v>0</v>
      </c>
      <c r="L272" s="11">
        <f t="shared" si="35"/>
        <v>0</v>
      </c>
      <c r="M272" s="12" t="s">
        <v>542</v>
      </c>
      <c r="N272" s="1" t="s">
        <v>543</v>
      </c>
      <c r="O272" s="1" t="s">
        <v>52</v>
      </c>
      <c r="P272" s="1" t="s">
        <v>52</v>
      </c>
      <c r="Q272" s="1" t="s">
        <v>419</v>
      </c>
      <c r="R272" s="1" t="s">
        <v>63</v>
      </c>
      <c r="S272" s="1" t="s">
        <v>64</v>
      </c>
      <c r="T272" s="1" t="s">
        <v>64</v>
      </c>
      <c r="AR272" s="1" t="s">
        <v>52</v>
      </c>
      <c r="AS272" s="1" t="s">
        <v>52</v>
      </c>
      <c r="AU272" s="1" t="s">
        <v>544</v>
      </c>
      <c r="AV272">
        <v>122</v>
      </c>
    </row>
    <row r="273" spans="1:48" ht="30" customHeight="1" x14ac:dyDescent="0.3">
      <c r="A273" s="12" t="s">
        <v>545</v>
      </c>
      <c r="B273" s="12" t="s">
        <v>546</v>
      </c>
      <c r="C273" s="12" t="s">
        <v>74</v>
      </c>
      <c r="D273" s="10">
        <v>486</v>
      </c>
      <c r="E273" s="11">
        <f>TRUNC(일위대가목록!E87,0)</f>
        <v>0</v>
      </c>
      <c r="F273" s="11">
        <f t="shared" si="31"/>
        <v>0</v>
      </c>
      <c r="G273" s="11">
        <f>TRUNC(일위대가목록!F87,0)</f>
        <v>0</v>
      </c>
      <c r="H273" s="11">
        <f t="shared" si="32"/>
        <v>0</v>
      </c>
      <c r="I273" s="11" t="e">
        <f>TRUNC(일위대가목록!G87,0)</f>
        <v>#NUM!</v>
      </c>
      <c r="J273" s="11" t="e">
        <f t="shared" si="33"/>
        <v>#NUM!</v>
      </c>
      <c r="K273" s="11" t="e">
        <f t="shared" si="34"/>
        <v>#NUM!</v>
      </c>
      <c r="L273" s="11" t="e">
        <f t="shared" si="35"/>
        <v>#NUM!</v>
      </c>
      <c r="M273" s="12" t="s">
        <v>547</v>
      </c>
      <c r="N273" s="1" t="s">
        <v>548</v>
      </c>
      <c r="O273" s="1" t="s">
        <v>52</v>
      </c>
      <c r="P273" s="1" t="s">
        <v>52</v>
      </c>
      <c r="Q273" s="1" t="s">
        <v>419</v>
      </c>
      <c r="R273" s="1" t="s">
        <v>63</v>
      </c>
      <c r="S273" s="1" t="s">
        <v>64</v>
      </c>
      <c r="T273" s="1" t="s">
        <v>64</v>
      </c>
      <c r="AR273" s="1" t="s">
        <v>52</v>
      </c>
      <c r="AS273" s="1" t="s">
        <v>52</v>
      </c>
      <c r="AU273" s="1" t="s">
        <v>549</v>
      </c>
      <c r="AV273">
        <v>187</v>
      </c>
    </row>
    <row r="274" spans="1:48" ht="30" customHeight="1" x14ac:dyDescent="0.3">
      <c r="A274" s="12" t="s">
        <v>550</v>
      </c>
      <c r="B274" s="12" t="s">
        <v>551</v>
      </c>
      <c r="C274" s="12" t="s">
        <v>74</v>
      </c>
      <c r="D274" s="10">
        <v>69</v>
      </c>
      <c r="E274" s="11">
        <f>TRUNC(일위대가목록!E88,0)</f>
        <v>0</v>
      </c>
      <c r="F274" s="11">
        <f t="shared" si="31"/>
        <v>0</v>
      </c>
      <c r="G274" s="11">
        <f>TRUNC(일위대가목록!F88,0)</f>
        <v>0</v>
      </c>
      <c r="H274" s="11">
        <f t="shared" si="32"/>
        <v>0</v>
      </c>
      <c r="I274" s="11">
        <f>TRUNC(일위대가목록!G88,0)</f>
        <v>0</v>
      </c>
      <c r="J274" s="11">
        <f t="shared" si="33"/>
        <v>0</v>
      </c>
      <c r="K274" s="11">
        <f t="shared" si="34"/>
        <v>0</v>
      </c>
      <c r="L274" s="11">
        <f t="shared" si="35"/>
        <v>0</v>
      </c>
      <c r="M274" s="12" t="s">
        <v>552</v>
      </c>
      <c r="N274" s="1" t="s">
        <v>553</v>
      </c>
      <c r="O274" s="1" t="s">
        <v>52</v>
      </c>
      <c r="P274" s="1" t="s">
        <v>52</v>
      </c>
      <c r="Q274" s="1" t="s">
        <v>419</v>
      </c>
      <c r="R274" s="1" t="s">
        <v>63</v>
      </c>
      <c r="S274" s="1" t="s">
        <v>64</v>
      </c>
      <c r="T274" s="1" t="s">
        <v>64</v>
      </c>
      <c r="AR274" s="1" t="s">
        <v>52</v>
      </c>
      <c r="AS274" s="1" t="s">
        <v>52</v>
      </c>
      <c r="AU274" s="1" t="s">
        <v>554</v>
      </c>
      <c r="AV274">
        <v>124</v>
      </c>
    </row>
    <row r="275" spans="1:48" ht="30" customHeight="1" x14ac:dyDescent="0.3">
      <c r="A275" s="12" t="s">
        <v>555</v>
      </c>
      <c r="B275" s="12" t="s">
        <v>556</v>
      </c>
      <c r="C275" s="12" t="s">
        <v>74</v>
      </c>
      <c r="D275" s="10">
        <v>14</v>
      </c>
      <c r="E275" s="11">
        <f>TRUNC(일위대가목록!E89,0)</f>
        <v>0</v>
      </c>
      <c r="F275" s="11">
        <f t="shared" si="31"/>
        <v>0</v>
      </c>
      <c r="G275" s="11">
        <f>TRUNC(일위대가목록!F89,0)</f>
        <v>0</v>
      </c>
      <c r="H275" s="11">
        <f t="shared" si="32"/>
        <v>0</v>
      </c>
      <c r="I275" s="11" t="e">
        <f>TRUNC(일위대가목록!G89,0)</f>
        <v>#NUM!</v>
      </c>
      <c r="J275" s="11" t="e">
        <f t="shared" si="33"/>
        <v>#NUM!</v>
      </c>
      <c r="K275" s="11" t="e">
        <f t="shared" si="34"/>
        <v>#NUM!</v>
      </c>
      <c r="L275" s="11" t="e">
        <f t="shared" si="35"/>
        <v>#NUM!</v>
      </c>
      <c r="M275" s="12" t="s">
        <v>557</v>
      </c>
      <c r="N275" s="1" t="s">
        <v>558</v>
      </c>
      <c r="O275" s="1" t="s">
        <v>52</v>
      </c>
      <c r="P275" s="1" t="s">
        <v>52</v>
      </c>
      <c r="Q275" s="1" t="s">
        <v>419</v>
      </c>
      <c r="R275" s="1" t="s">
        <v>63</v>
      </c>
      <c r="S275" s="1" t="s">
        <v>64</v>
      </c>
      <c r="T275" s="1" t="s">
        <v>64</v>
      </c>
      <c r="AR275" s="1" t="s">
        <v>52</v>
      </c>
      <c r="AS275" s="1" t="s">
        <v>52</v>
      </c>
      <c r="AU275" s="1" t="s">
        <v>559</v>
      </c>
      <c r="AV275">
        <v>125</v>
      </c>
    </row>
    <row r="276" spans="1:48" ht="30" customHeight="1" x14ac:dyDescent="0.3">
      <c r="A276" s="12" t="s">
        <v>560</v>
      </c>
      <c r="B276" s="12" t="s">
        <v>561</v>
      </c>
      <c r="C276" s="12" t="s">
        <v>74</v>
      </c>
      <c r="D276" s="10">
        <v>20</v>
      </c>
      <c r="E276" s="11">
        <f>TRUNC(일위대가목록!E90,0)</f>
        <v>0</v>
      </c>
      <c r="F276" s="11">
        <f t="shared" si="31"/>
        <v>0</v>
      </c>
      <c r="G276" s="11">
        <f>TRUNC(일위대가목록!F90,0)</f>
        <v>0</v>
      </c>
      <c r="H276" s="11">
        <f t="shared" si="32"/>
        <v>0</v>
      </c>
      <c r="I276" s="11" t="e">
        <f>TRUNC(일위대가목록!G90,0)</f>
        <v>#NUM!</v>
      </c>
      <c r="J276" s="11" t="e">
        <f t="shared" si="33"/>
        <v>#NUM!</v>
      </c>
      <c r="K276" s="11" t="e">
        <f t="shared" si="34"/>
        <v>#NUM!</v>
      </c>
      <c r="L276" s="11" t="e">
        <f t="shared" si="35"/>
        <v>#NUM!</v>
      </c>
      <c r="M276" s="12" t="s">
        <v>562</v>
      </c>
      <c r="N276" s="1" t="s">
        <v>563</v>
      </c>
      <c r="O276" s="1" t="s">
        <v>52</v>
      </c>
      <c r="P276" s="1" t="s">
        <v>52</v>
      </c>
      <c r="Q276" s="1" t="s">
        <v>419</v>
      </c>
      <c r="R276" s="1" t="s">
        <v>63</v>
      </c>
      <c r="S276" s="1" t="s">
        <v>64</v>
      </c>
      <c r="T276" s="1" t="s">
        <v>64</v>
      </c>
      <c r="AR276" s="1" t="s">
        <v>52</v>
      </c>
      <c r="AS276" s="1" t="s">
        <v>52</v>
      </c>
      <c r="AU276" s="1" t="s">
        <v>564</v>
      </c>
      <c r="AV276">
        <v>126</v>
      </c>
    </row>
    <row r="277" spans="1:48" ht="30" customHeight="1" x14ac:dyDescent="0.3">
      <c r="A277" s="12" t="s">
        <v>560</v>
      </c>
      <c r="B277" s="12" t="s">
        <v>565</v>
      </c>
      <c r="C277" s="12" t="s">
        <v>74</v>
      </c>
      <c r="D277" s="10">
        <v>19</v>
      </c>
      <c r="E277" s="11">
        <f>TRUNC(일위대가목록!E91,0)</f>
        <v>0</v>
      </c>
      <c r="F277" s="11">
        <f t="shared" ref="F277:F296" si="36">TRUNC(E277*D277, 0)</f>
        <v>0</v>
      </c>
      <c r="G277" s="11">
        <f>TRUNC(일위대가목록!F91,0)</f>
        <v>0</v>
      </c>
      <c r="H277" s="11">
        <f t="shared" ref="H277:H296" si="37">TRUNC(G277*D277, 0)</f>
        <v>0</v>
      </c>
      <c r="I277" s="11" t="e">
        <f>TRUNC(일위대가목록!G91,0)</f>
        <v>#NUM!</v>
      </c>
      <c r="J277" s="11" t="e">
        <f t="shared" ref="J277:J296" si="38">TRUNC(I277*D277, 0)</f>
        <v>#NUM!</v>
      </c>
      <c r="K277" s="11" t="e">
        <f t="shared" ref="K277:K296" si="39">TRUNC(E277+G277+I277, 0)</f>
        <v>#NUM!</v>
      </c>
      <c r="L277" s="11" t="e">
        <f t="shared" ref="L277:L296" si="40">TRUNC(F277+H277+J277, 0)</f>
        <v>#NUM!</v>
      </c>
      <c r="M277" s="12" t="s">
        <v>566</v>
      </c>
      <c r="N277" s="1" t="s">
        <v>567</v>
      </c>
      <c r="O277" s="1" t="s">
        <v>52</v>
      </c>
      <c r="P277" s="1" t="s">
        <v>52</v>
      </c>
      <c r="Q277" s="1" t="s">
        <v>419</v>
      </c>
      <c r="R277" s="1" t="s">
        <v>63</v>
      </c>
      <c r="S277" s="1" t="s">
        <v>64</v>
      </c>
      <c r="T277" s="1" t="s">
        <v>64</v>
      </c>
      <c r="AR277" s="1" t="s">
        <v>52</v>
      </c>
      <c r="AS277" s="1" t="s">
        <v>52</v>
      </c>
      <c r="AU277" s="1" t="s">
        <v>568</v>
      </c>
      <c r="AV277">
        <v>127</v>
      </c>
    </row>
    <row r="278" spans="1:48" ht="30" customHeight="1" x14ac:dyDescent="0.3">
      <c r="A278" s="12" t="s">
        <v>560</v>
      </c>
      <c r="B278" s="12" t="s">
        <v>569</v>
      </c>
      <c r="C278" s="12" t="s">
        <v>74</v>
      </c>
      <c r="D278" s="10">
        <v>9</v>
      </c>
      <c r="E278" s="11">
        <f>TRUNC(일위대가목록!E92,0)</f>
        <v>0</v>
      </c>
      <c r="F278" s="11">
        <f t="shared" si="36"/>
        <v>0</v>
      </c>
      <c r="G278" s="11">
        <f>TRUNC(일위대가목록!F92,0)</f>
        <v>0</v>
      </c>
      <c r="H278" s="11">
        <f t="shared" si="37"/>
        <v>0</v>
      </c>
      <c r="I278" s="11" t="e">
        <f>TRUNC(일위대가목록!G92,0)</f>
        <v>#NUM!</v>
      </c>
      <c r="J278" s="11" t="e">
        <f t="shared" si="38"/>
        <v>#NUM!</v>
      </c>
      <c r="K278" s="11" t="e">
        <f t="shared" si="39"/>
        <v>#NUM!</v>
      </c>
      <c r="L278" s="11" t="e">
        <f t="shared" si="40"/>
        <v>#NUM!</v>
      </c>
      <c r="M278" s="12" t="s">
        <v>570</v>
      </c>
      <c r="N278" s="1" t="s">
        <v>571</v>
      </c>
      <c r="O278" s="1" t="s">
        <v>52</v>
      </c>
      <c r="P278" s="1" t="s">
        <v>52</v>
      </c>
      <c r="Q278" s="1" t="s">
        <v>419</v>
      </c>
      <c r="R278" s="1" t="s">
        <v>63</v>
      </c>
      <c r="S278" s="1" t="s">
        <v>64</v>
      </c>
      <c r="T278" s="1" t="s">
        <v>64</v>
      </c>
      <c r="AR278" s="1" t="s">
        <v>52</v>
      </c>
      <c r="AS278" s="1" t="s">
        <v>52</v>
      </c>
      <c r="AU278" s="1" t="s">
        <v>572</v>
      </c>
      <c r="AV278">
        <v>128</v>
      </c>
    </row>
    <row r="279" spans="1:48" ht="30" customHeight="1" x14ac:dyDescent="0.3">
      <c r="A279" s="12" t="s">
        <v>573</v>
      </c>
      <c r="B279" s="12" t="s">
        <v>574</v>
      </c>
      <c r="C279" s="12" t="s">
        <v>74</v>
      </c>
      <c r="D279" s="10">
        <v>74</v>
      </c>
      <c r="E279" s="11">
        <f>TRUNC(일위대가목록!E93,0)</f>
        <v>0</v>
      </c>
      <c r="F279" s="11">
        <f t="shared" si="36"/>
        <v>0</v>
      </c>
      <c r="G279" s="11">
        <f>TRUNC(일위대가목록!F93,0)</f>
        <v>0</v>
      </c>
      <c r="H279" s="11">
        <f t="shared" si="37"/>
        <v>0</v>
      </c>
      <c r="I279" s="11" t="e">
        <f>TRUNC(일위대가목록!G93,0)</f>
        <v>#NUM!</v>
      </c>
      <c r="J279" s="11" t="e">
        <f t="shared" si="38"/>
        <v>#NUM!</v>
      </c>
      <c r="K279" s="11" t="e">
        <f t="shared" si="39"/>
        <v>#NUM!</v>
      </c>
      <c r="L279" s="11" t="e">
        <f t="shared" si="40"/>
        <v>#NUM!</v>
      </c>
      <c r="M279" s="12" t="s">
        <v>575</v>
      </c>
      <c r="N279" s="1" t="s">
        <v>576</v>
      </c>
      <c r="O279" s="1" t="s">
        <v>52</v>
      </c>
      <c r="P279" s="1" t="s">
        <v>52</v>
      </c>
      <c r="Q279" s="1" t="s">
        <v>419</v>
      </c>
      <c r="R279" s="1" t="s">
        <v>63</v>
      </c>
      <c r="S279" s="1" t="s">
        <v>64</v>
      </c>
      <c r="T279" s="1" t="s">
        <v>64</v>
      </c>
      <c r="AR279" s="1" t="s">
        <v>52</v>
      </c>
      <c r="AS279" s="1" t="s">
        <v>52</v>
      </c>
      <c r="AU279" s="1" t="s">
        <v>577</v>
      </c>
      <c r="AV279">
        <v>225</v>
      </c>
    </row>
    <row r="280" spans="1:48" ht="30" customHeight="1" x14ac:dyDescent="0.3">
      <c r="A280" s="12" t="s">
        <v>578</v>
      </c>
      <c r="B280" s="12" t="s">
        <v>579</v>
      </c>
      <c r="C280" s="12" t="s">
        <v>74</v>
      </c>
      <c r="D280" s="10">
        <v>22</v>
      </c>
      <c r="E280" s="11">
        <f>TRUNC(일위대가목록!E94,0)</f>
        <v>0</v>
      </c>
      <c r="F280" s="11">
        <f t="shared" si="36"/>
        <v>0</v>
      </c>
      <c r="G280" s="11">
        <f>TRUNC(일위대가목록!F94,0)</f>
        <v>0</v>
      </c>
      <c r="H280" s="11">
        <f t="shared" si="37"/>
        <v>0</v>
      </c>
      <c r="I280" s="11">
        <f>TRUNC(일위대가목록!G94,0)</f>
        <v>0</v>
      </c>
      <c r="J280" s="11">
        <f t="shared" si="38"/>
        <v>0</v>
      </c>
      <c r="K280" s="11">
        <f t="shared" si="39"/>
        <v>0</v>
      </c>
      <c r="L280" s="11">
        <f t="shared" si="40"/>
        <v>0</v>
      </c>
      <c r="M280" s="12" t="s">
        <v>580</v>
      </c>
      <c r="N280" s="1" t="s">
        <v>581</v>
      </c>
      <c r="O280" s="1" t="s">
        <v>52</v>
      </c>
      <c r="P280" s="1" t="s">
        <v>52</v>
      </c>
      <c r="Q280" s="1" t="s">
        <v>419</v>
      </c>
      <c r="R280" s="1" t="s">
        <v>63</v>
      </c>
      <c r="S280" s="1" t="s">
        <v>64</v>
      </c>
      <c r="T280" s="1" t="s">
        <v>64</v>
      </c>
      <c r="AR280" s="1" t="s">
        <v>52</v>
      </c>
      <c r="AS280" s="1" t="s">
        <v>52</v>
      </c>
      <c r="AU280" s="1" t="s">
        <v>582</v>
      </c>
      <c r="AV280">
        <v>226</v>
      </c>
    </row>
    <row r="281" spans="1:48" ht="30" customHeight="1" x14ac:dyDescent="0.3">
      <c r="A281" s="12" t="s">
        <v>583</v>
      </c>
      <c r="B281" s="12" t="s">
        <v>561</v>
      </c>
      <c r="C281" s="12" t="s">
        <v>74</v>
      </c>
      <c r="D281" s="10">
        <v>1</v>
      </c>
      <c r="E281" s="11">
        <f>TRUNC(일위대가목록!E95,0)</f>
        <v>0</v>
      </c>
      <c r="F281" s="11">
        <f t="shared" si="36"/>
        <v>0</v>
      </c>
      <c r="G281" s="11">
        <f>TRUNC(일위대가목록!F95,0)</f>
        <v>0</v>
      </c>
      <c r="H281" s="11">
        <f t="shared" si="37"/>
        <v>0</v>
      </c>
      <c r="I281" s="11">
        <f>TRUNC(일위대가목록!G95,0)</f>
        <v>0</v>
      </c>
      <c r="J281" s="11">
        <f t="shared" si="38"/>
        <v>0</v>
      </c>
      <c r="K281" s="11">
        <f t="shared" si="39"/>
        <v>0</v>
      </c>
      <c r="L281" s="11">
        <f t="shared" si="40"/>
        <v>0</v>
      </c>
      <c r="M281" s="12" t="s">
        <v>584</v>
      </c>
      <c r="N281" s="1" t="s">
        <v>585</v>
      </c>
      <c r="O281" s="1" t="s">
        <v>52</v>
      </c>
      <c r="P281" s="1" t="s">
        <v>52</v>
      </c>
      <c r="Q281" s="1" t="s">
        <v>419</v>
      </c>
      <c r="R281" s="1" t="s">
        <v>63</v>
      </c>
      <c r="S281" s="1" t="s">
        <v>64</v>
      </c>
      <c r="T281" s="1" t="s">
        <v>64</v>
      </c>
      <c r="AR281" s="1" t="s">
        <v>52</v>
      </c>
      <c r="AS281" s="1" t="s">
        <v>52</v>
      </c>
      <c r="AU281" s="1" t="s">
        <v>586</v>
      </c>
      <c r="AV281">
        <v>227</v>
      </c>
    </row>
    <row r="282" spans="1:48" ht="30" customHeight="1" x14ac:dyDescent="0.3">
      <c r="A282" s="12" t="s">
        <v>587</v>
      </c>
      <c r="B282" s="12" t="s">
        <v>588</v>
      </c>
      <c r="C282" s="12" t="s">
        <v>74</v>
      </c>
      <c r="D282" s="10">
        <v>1</v>
      </c>
      <c r="E282" s="11">
        <f>TRUNC(일위대가목록!E96,0)</f>
        <v>0</v>
      </c>
      <c r="F282" s="11">
        <f t="shared" si="36"/>
        <v>0</v>
      </c>
      <c r="G282" s="11">
        <f>TRUNC(일위대가목록!F96,0)</f>
        <v>0</v>
      </c>
      <c r="H282" s="11">
        <f t="shared" si="37"/>
        <v>0</v>
      </c>
      <c r="I282" s="11" t="e">
        <f>TRUNC(일위대가목록!G96,0)</f>
        <v>#NUM!</v>
      </c>
      <c r="J282" s="11" t="e">
        <f t="shared" si="38"/>
        <v>#NUM!</v>
      </c>
      <c r="K282" s="11" t="e">
        <f t="shared" si="39"/>
        <v>#NUM!</v>
      </c>
      <c r="L282" s="11" t="e">
        <f t="shared" si="40"/>
        <v>#NUM!</v>
      </c>
      <c r="M282" s="12" t="s">
        <v>589</v>
      </c>
      <c r="N282" s="1" t="s">
        <v>590</v>
      </c>
      <c r="O282" s="1" t="s">
        <v>52</v>
      </c>
      <c r="P282" s="1" t="s">
        <v>52</v>
      </c>
      <c r="Q282" s="1" t="s">
        <v>419</v>
      </c>
      <c r="R282" s="1" t="s">
        <v>63</v>
      </c>
      <c r="S282" s="1" t="s">
        <v>64</v>
      </c>
      <c r="T282" s="1" t="s">
        <v>64</v>
      </c>
      <c r="AR282" s="1" t="s">
        <v>52</v>
      </c>
      <c r="AS282" s="1" t="s">
        <v>52</v>
      </c>
      <c r="AU282" s="1" t="s">
        <v>591</v>
      </c>
      <c r="AV282">
        <v>228</v>
      </c>
    </row>
    <row r="283" spans="1:48" ht="30" customHeight="1" x14ac:dyDescent="0.3">
      <c r="A283" s="12" t="s">
        <v>592</v>
      </c>
      <c r="B283" s="12" t="s">
        <v>593</v>
      </c>
      <c r="C283" s="12" t="s">
        <v>74</v>
      </c>
      <c r="D283" s="10">
        <v>1</v>
      </c>
      <c r="E283" s="11">
        <f>TRUNC(일위대가목록!E97,0)</f>
        <v>0</v>
      </c>
      <c r="F283" s="11">
        <f t="shared" si="36"/>
        <v>0</v>
      </c>
      <c r="G283" s="11">
        <f>TRUNC(일위대가목록!F97,0)</f>
        <v>0</v>
      </c>
      <c r="H283" s="11">
        <f t="shared" si="37"/>
        <v>0</v>
      </c>
      <c r="I283" s="11" t="e">
        <f>TRUNC(일위대가목록!G97,0)</f>
        <v>#NUM!</v>
      </c>
      <c r="J283" s="11" t="e">
        <f t="shared" si="38"/>
        <v>#NUM!</v>
      </c>
      <c r="K283" s="11" t="e">
        <f t="shared" si="39"/>
        <v>#NUM!</v>
      </c>
      <c r="L283" s="11" t="e">
        <f t="shared" si="40"/>
        <v>#NUM!</v>
      </c>
      <c r="M283" s="12" t="s">
        <v>594</v>
      </c>
      <c r="N283" s="1" t="s">
        <v>595</v>
      </c>
      <c r="O283" s="1" t="s">
        <v>52</v>
      </c>
      <c r="P283" s="1" t="s">
        <v>52</v>
      </c>
      <c r="Q283" s="1" t="s">
        <v>419</v>
      </c>
      <c r="R283" s="1" t="s">
        <v>63</v>
      </c>
      <c r="S283" s="1" t="s">
        <v>64</v>
      </c>
      <c r="T283" s="1" t="s">
        <v>64</v>
      </c>
      <c r="AR283" s="1" t="s">
        <v>52</v>
      </c>
      <c r="AS283" s="1" t="s">
        <v>52</v>
      </c>
      <c r="AU283" s="1" t="s">
        <v>596</v>
      </c>
      <c r="AV283">
        <v>229</v>
      </c>
    </row>
    <row r="284" spans="1:48" ht="30" customHeight="1" x14ac:dyDescent="0.3">
      <c r="A284" s="12" t="s">
        <v>597</v>
      </c>
      <c r="B284" s="12" t="s">
        <v>421</v>
      </c>
      <c r="C284" s="12" t="s">
        <v>74</v>
      </c>
      <c r="D284" s="10">
        <v>4</v>
      </c>
      <c r="E284" s="11" t="e">
        <f>TRUNC(일위대가목록!E98,0)</f>
        <v>#NUM!</v>
      </c>
      <c r="F284" s="11" t="e">
        <f t="shared" si="36"/>
        <v>#NUM!</v>
      </c>
      <c r="G284" s="11">
        <f>TRUNC(일위대가목록!F98,0)</f>
        <v>0</v>
      </c>
      <c r="H284" s="11">
        <f t="shared" si="37"/>
        <v>0</v>
      </c>
      <c r="I284" s="11" t="e">
        <f>TRUNC(일위대가목록!G98,0)</f>
        <v>#NUM!</v>
      </c>
      <c r="J284" s="11" t="e">
        <f t="shared" si="38"/>
        <v>#NUM!</v>
      </c>
      <c r="K284" s="11" t="e">
        <f t="shared" si="39"/>
        <v>#NUM!</v>
      </c>
      <c r="L284" s="11" t="e">
        <f t="shared" si="40"/>
        <v>#NUM!</v>
      </c>
      <c r="M284" s="12" t="s">
        <v>598</v>
      </c>
      <c r="N284" s="1" t="s">
        <v>599</v>
      </c>
      <c r="O284" s="1" t="s">
        <v>52</v>
      </c>
      <c r="P284" s="1" t="s">
        <v>52</v>
      </c>
      <c r="Q284" s="1" t="s">
        <v>419</v>
      </c>
      <c r="R284" s="1" t="s">
        <v>63</v>
      </c>
      <c r="S284" s="1" t="s">
        <v>64</v>
      </c>
      <c r="T284" s="1" t="s">
        <v>64</v>
      </c>
      <c r="AR284" s="1" t="s">
        <v>52</v>
      </c>
      <c r="AS284" s="1" t="s">
        <v>52</v>
      </c>
      <c r="AU284" s="1" t="s">
        <v>600</v>
      </c>
      <c r="AV284">
        <v>230</v>
      </c>
    </row>
    <row r="285" spans="1:48" ht="30" customHeight="1" x14ac:dyDescent="0.3">
      <c r="A285" s="12" t="s">
        <v>601</v>
      </c>
      <c r="B285" s="12" t="s">
        <v>602</v>
      </c>
      <c r="C285" s="12" t="s">
        <v>74</v>
      </c>
      <c r="D285" s="10">
        <v>22</v>
      </c>
      <c r="E285" s="11">
        <f>TRUNC(일위대가목록!E99,0)</f>
        <v>0</v>
      </c>
      <c r="F285" s="11">
        <f t="shared" si="36"/>
        <v>0</v>
      </c>
      <c r="G285" s="11">
        <f>TRUNC(일위대가목록!F99,0)</f>
        <v>0</v>
      </c>
      <c r="H285" s="11">
        <f t="shared" si="37"/>
        <v>0</v>
      </c>
      <c r="I285" s="11">
        <f>TRUNC(일위대가목록!G99,0)</f>
        <v>0</v>
      </c>
      <c r="J285" s="11">
        <f t="shared" si="38"/>
        <v>0</v>
      </c>
      <c r="K285" s="11">
        <f t="shared" si="39"/>
        <v>0</v>
      </c>
      <c r="L285" s="11">
        <f t="shared" si="40"/>
        <v>0</v>
      </c>
      <c r="M285" s="12" t="s">
        <v>603</v>
      </c>
      <c r="N285" s="1" t="s">
        <v>604</v>
      </c>
      <c r="O285" s="1" t="s">
        <v>52</v>
      </c>
      <c r="P285" s="1" t="s">
        <v>52</v>
      </c>
      <c r="Q285" s="1" t="s">
        <v>419</v>
      </c>
      <c r="R285" s="1" t="s">
        <v>63</v>
      </c>
      <c r="S285" s="1" t="s">
        <v>64</v>
      </c>
      <c r="T285" s="1" t="s">
        <v>64</v>
      </c>
      <c r="AR285" s="1" t="s">
        <v>52</v>
      </c>
      <c r="AS285" s="1" t="s">
        <v>52</v>
      </c>
      <c r="AU285" s="1" t="s">
        <v>605</v>
      </c>
      <c r="AV285">
        <v>231</v>
      </c>
    </row>
    <row r="286" spans="1:48" ht="30" customHeight="1" x14ac:dyDescent="0.3">
      <c r="A286" s="12" t="s">
        <v>606</v>
      </c>
      <c r="B286" s="12" t="s">
        <v>607</v>
      </c>
      <c r="C286" s="12" t="s">
        <v>139</v>
      </c>
      <c r="D286" s="10">
        <v>4</v>
      </c>
      <c r="E286" s="11">
        <f>TRUNC(일위대가목록!E100,0)</f>
        <v>0</v>
      </c>
      <c r="F286" s="11">
        <f t="shared" si="36"/>
        <v>0</v>
      </c>
      <c r="G286" s="11">
        <f>TRUNC(일위대가목록!F100,0)</f>
        <v>0</v>
      </c>
      <c r="H286" s="11">
        <f t="shared" si="37"/>
        <v>0</v>
      </c>
      <c r="I286" s="11">
        <f>TRUNC(일위대가목록!G100,0)</f>
        <v>0</v>
      </c>
      <c r="J286" s="11">
        <f t="shared" si="38"/>
        <v>0</v>
      </c>
      <c r="K286" s="11">
        <f t="shared" si="39"/>
        <v>0</v>
      </c>
      <c r="L286" s="11">
        <f t="shared" si="40"/>
        <v>0</v>
      </c>
      <c r="M286" s="12" t="s">
        <v>608</v>
      </c>
      <c r="N286" s="1" t="s">
        <v>609</v>
      </c>
      <c r="O286" s="1" t="s">
        <v>52</v>
      </c>
      <c r="P286" s="1" t="s">
        <v>52</v>
      </c>
      <c r="Q286" s="1" t="s">
        <v>419</v>
      </c>
      <c r="R286" s="1" t="s">
        <v>63</v>
      </c>
      <c r="S286" s="1" t="s">
        <v>64</v>
      </c>
      <c r="T286" s="1" t="s">
        <v>64</v>
      </c>
      <c r="AR286" s="1" t="s">
        <v>52</v>
      </c>
      <c r="AS286" s="1" t="s">
        <v>52</v>
      </c>
      <c r="AU286" s="1" t="s">
        <v>610</v>
      </c>
      <c r="AV286">
        <v>130</v>
      </c>
    </row>
    <row r="287" spans="1:48" ht="30" customHeight="1" x14ac:dyDescent="0.3">
      <c r="A287" s="12" t="s">
        <v>606</v>
      </c>
      <c r="B287" s="12" t="s">
        <v>611</v>
      </c>
      <c r="C287" s="12" t="s">
        <v>139</v>
      </c>
      <c r="D287" s="10">
        <v>2</v>
      </c>
      <c r="E287" s="11">
        <f>TRUNC(일위대가목록!E101,0)</f>
        <v>0</v>
      </c>
      <c r="F287" s="11">
        <f t="shared" si="36"/>
        <v>0</v>
      </c>
      <c r="G287" s="11">
        <f>TRUNC(일위대가목록!F101,0)</f>
        <v>0</v>
      </c>
      <c r="H287" s="11">
        <f t="shared" si="37"/>
        <v>0</v>
      </c>
      <c r="I287" s="11">
        <f>TRUNC(일위대가목록!G101,0)</f>
        <v>0</v>
      </c>
      <c r="J287" s="11">
        <f t="shared" si="38"/>
        <v>0</v>
      </c>
      <c r="K287" s="11">
        <f t="shared" si="39"/>
        <v>0</v>
      </c>
      <c r="L287" s="11">
        <f t="shared" si="40"/>
        <v>0</v>
      </c>
      <c r="M287" s="12" t="s">
        <v>612</v>
      </c>
      <c r="N287" s="1" t="s">
        <v>613</v>
      </c>
      <c r="O287" s="1" t="s">
        <v>52</v>
      </c>
      <c r="P287" s="1" t="s">
        <v>52</v>
      </c>
      <c r="Q287" s="1" t="s">
        <v>419</v>
      </c>
      <c r="R287" s="1" t="s">
        <v>63</v>
      </c>
      <c r="S287" s="1" t="s">
        <v>64</v>
      </c>
      <c r="T287" s="1" t="s">
        <v>64</v>
      </c>
      <c r="AR287" s="1" t="s">
        <v>52</v>
      </c>
      <c r="AS287" s="1" t="s">
        <v>52</v>
      </c>
      <c r="AU287" s="1" t="s">
        <v>614</v>
      </c>
      <c r="AV287">
        <v>131</v>
      </c>
    </row>
    <row r="288" spans="1:48" ht="30" customHeight="1" x14ac:dyDescent="0.3">
      <c r="A288" s="12" t="s">
        <v>606</v>
      </c>
      <c r="B288" s="12" t="s">
        <v>615</v>
      </c>
      <c r="C288" s="12" t="s">
        <v>139</v>
      </c>
      <c r="D288" s="10">
        <v>4</v>
      </c>
      <c r="E288" s="11">
        <f>TRUNC(일위대가목록!E102,0)</f>
        <v>0</v>
      </c>
      <c r="F288" s="11">
        <f t="shared" si="36"/>
        <v>0</v>
      </c>
      <c r="G288" s="11">
        <f>TRUNC(일위대가목록!F102,0)</f>
        <v>0</v>
      </c>
      <c r="H288" s="11">
        <f t="shared" si="37"/>
        <v>0</v>
      </c>
      <c r="I288" s="11">
        <f>TRUNC(일위대가목록!G102,0)</f>
        <v>0</v>
      </c>
      <c r="J288" s="11">
        <f t="shared" si="38"/>
        <v>0</v>
      </c>
      <c r="K288" s="11">
        <f t="shared" si="39"/>
        <v>0</v>
      </c>
      <c r="L288" s="11">
        <f t="shared" si="40"/>
        <v>0</v>
      </c>
      <c r="M288" s="12" t="s">
        <v>616</v>
      </c>
      <c r="N288" s="1" t="s">
        <v>617</v>
      </c>
      <c r="O288" s="1" t="s">
        <v>52</v>
      </c>
      <c r="P288" s="1" t="s">
        <v>52</v>
      </c>
      <c r="Q288" s="1" t="s">
        <v>419</v>
      </c>
      <c r="R288" s="1" t="s">
        <v>63</v>
      </c>
      <c r="S288" s="1" t="s">
        <v>64</v>
      </c>
      <c r="T288" s="1" t="s">
        <v>64</v>
      </c>
      <c r="AR288" s="1" t="s">
        <v>52</v>
      </c>
      <c r="AS288" s="1" t="s">
        <v>52</v>
      </c>
      <c r="AU288" s="1" t="s">
        <v>618</v>
      </c>
      <c r="AV288">
        <v>132</v>
      </c>
    </row>
    <row r="289" spans="1:48" ht="30" customHeight="1" x14ac:dyDescent="0.3">
      <c r="A289" s="12" t="s">
        <v>606</v>
      </c>
      <c r="B289" s="12" t="s">
        <v>619</v>
      </c>
      <c r="C289" s="12" t="s">
        <v>139</v>
      </c>
      <c r="D289" s="10">
        <v>1</v>
      </c>
      <c r="E289" s="11">
        <f>TRUNC(일위대가목록!E103,0)</f>
        <v>0</v>
      </c>
      <c r="F289" s="11">
        <f t="shared" si="36"/>
        <v>0</v>
      </c>
      <c r="G289" s="11">
        <f>TRUNC(일위대가목록!F103,0)</f>
        <v>0</v>
      </c>
      <c r="H289" s="11">
        <f t="shared" si="37"/>
        <v>0</v>
      </c>
      <c r="I289" s="11">
        <f>TRUNC(일위대가목록!G103,0)</f>
        <v>0</v>
      </c>
      <c r="J289" s="11">
        <f t="shared" si="38"/>
        <v>0</v>
      </c>
      <c r="K289" s="11">
        <f t="shared" si="39"/>
        <v>0</v>
      </c>
      <c r="L289" s="11">
        <f t="shared" si="40"/>
        <v>0</v>
      </c>
      <c r="M289" s="12" t="s">
        <v>620</v>
      </c>
      <c r="N289" s="1" t="s">
        <v>621</v>
      </c>
      <c r="O289" s="1" t="s">
        <v>52</v>
      </c>
      <c r="P289" s="1" t="s">
        <v>52</v>
      </c>
      <c r="Q289" s="1" t="s">
        <v>419</v>
      </c>
      <c r="R289" s="1" t="s">
        <v>63</v>
      </c>
      <c r="S289" s="1" t="s">
        <v>64</v>
      </c>
      <c r="T289" s="1" t="s">
        <v>64</v>
      </c>
      <c r="AR289" s="1" t="s">
        <v>52</v>
      </c>
      <c r="AS289" s="1" t="s">
        <v>52</v>
      </c>
      <c r="AU289" s="1" t="s">
        <v>622</v>
      </c>
      <c r="AV289">
        <v>133</v>
      </c>
    </row>
    <row r="290" spans="1:48" ht="30" customHeight="1" x14ac:dyDescent="0.3">
      <c r="A290" s="12" t="s">
        <v>606</v>
      </c>
      <c r="B290" s="12" t="s">
        <v>623</v>
      </c>
      <c r="C290" s="12" t="s">
        <v>139</v>
      </c>
      <c r="D290" s="10">
        <v>2</v>
      </c>
      <c r="E290" s="11">
        <f>TRUNC(일위대가목록!E104,0)</f>
        <v>0</v>
      </c>
      <c r="F290" s="11">
        <f t="shared" si="36"/>
        <v>0</v>
      </c>
      <c r="G290" s="11">
        <f>TRUNC(일위대가목록!F104,0)</f>
        <v>0</v>
      </c>
      <c r="H290" s="11">
        <f t="shared" si="37"/>
        <v>0</v>
      </c>
      <c r="I290" s="11">
        <f>TRUNC(일위대가목록!G104,0)</f>
        <v>0</v>
      </c>
      <c r="J290" s="11">
        <f t="shared" si="38"/>
        <v>0</v>
      </c>
      <c r="K290" s="11">
        <f t="shared" si="39"/>
        <v>0</v>
      </c>
      <c r="L290" s="11">
        <f t="shared" si="40"/>
        <v>0</v>
      </c>
      <c r="M290" s="12" t="s">
        <v>624</v>
      </c>
      <c r="N290" s="1" t="s">
        <v>625</v>
      </c>
      <c r="O290" s="1" t="s">
        <v>52</v>
      </c>
      <c r="P290" s="1" t="s">
        <v>52</v>
      </c>
      <c r="Q290" s="1" t="s">
        <v>419</v>
      </c>
      <c r="R290" s="1" t="s">
        <v>63</v>
      </c>
      <c r="S290" s="1" t="s">
        <v>64</v>
      </c>
      <c r="T290" s="1" t="s">
        <v>64</v>
      </c>
      <c r="AR290" s="1" t="s">
        <v>52</v>
      </c>
      <c r="AS290" s="1" t="s">
        <v>52</v>
      </c>
      <c r="AU290" s="1" t="s">
        <v>626</v>
      </c>
      <c r="AV290">
        <v>134</v>
      </c>
    </row>
    <row r="291" spans="1:48" ht="30" customHeight="1" x14ac:dyDescent="0.3">
      <c r="A291" s="12" t="s">
        <v>606</v>
      </c>
      <c r="B291" s="12" t="s">
        <v>627</v>
      </c>
      <c r="C291" s="12" t="s">
        <v>139</v>
      </c>
      <c r="D291" s="10">
        <v>2</v>
      </c>
      <c r="E291" s="11">
        <f>TRUNC(일위대가목록!E105,0)</f>
        <v>0</v>
      </c>
      <c r="F291" s="11">
        <f t="shared" si="36"/>
        <v>0</v>
      </c>
      <c r="G291" s="11">
        <f>TRUNC(일위대가목록!F105,0)</f>
        <v>0</v>
      </c>
      <c r="H291" s="11">
        <f t="shared" si="37"/>
        <v>0</v>
      </c>
      <c r="I291" s="11">
        <f>TRUNC(일위대가목록!G105,0)</f>
        <v>0</v>
      </c>
      <c r="J291" s="11">
        <f t="shared" si="38"/>
        <v>0</v>
      </c>
      <c r="K291" s="11">
        <f t="shared" si="39"/>
        <v>0</v>
      </c>
      <c r="L291" s="11">
        <f t="shared" si="40"/>
        <v>0</v>
      </c>
      <c r="M291" s="12" t="s">
        <v>628</v>
      </c>
      <c r="N291" s="1" t="s">
        <v>629</v>
      </c>
      <c r="O291" s="1" t="s">
        <v>52</v>
      </c>
      <c r="P291" s="1" t="s">
        <v>52</v>
      </c>
      <c r="Q291" s="1" t="s">
        <v>419</v>
      </c>
      <c r="R291" s="1" t="s">
        <v>63</v>
      </c>
      <c r="S291" s="1" t="s">
        <v>64</v>
      </c>
      <c r="T291" s="1" t="s">
        <v>64</v>
      </c>
      <c r="AR291" s="1" t="s">
        <v>52</v>
      </c>
      <c r="AS291" s="1" t="s">
        <v>52</v>
      </c>
      <c r="AU291" s="1" t="s">
        <v>630</v>
      </c>
      <c r="AV291">
        <v>135</v>
      </c>
    </row>
    <row r="292" spans="1:48" ht="30" customHeight="1" x14ac:dyDescent="0.3">
      <c r="A292" s="12" t="s">
        <v>606</v>
      </c>
      <c r="B292" s="12" t="s">
        <v>631</v>
      </c>
      <c r="C292" s="12" t="s">
        <v>139</v>
      </c>
      <c r="D292" s="10">
        <v>2</v>
      </c>
      <c r="E292" s="11">
        <f>TRUNC(일위대가목록!E106,0)</f>
        <v>0</v>
      </c>
      <c r="F292" s="11">
        <f t="shared" si="36"/>
        <v>0</v>
      </c>
      <c r="G292" s="11">
        <f>TRUNC(일위대가목록!F106,0)</f>
        <v>0</v>
      </c>
      <c r="H292" s="11">
        <f t="shared" si="37"/>
        <v>0</v>
      </c>
      <c r="I292" s="11">
        <f>TRUNC(일위대가목록!G106,0)</f>
        <v>0</v>
      </c>
      <c r="J292" s="11">
        <f t="shared" si="38"/>
        <v>0</v>
      </c>
      <c r="K292" s="11">
        <f t="shared" si="39"/>
        <v>0</v>
      </c>
      <c r="L292" s="11">
        <f t="shared" si="40"/>
        <v>0</v>
      </c>
      <c r="M292" s="12" t="s">
        <v>632</v>
      </c>
      <c r="N292" s="1" t="s">
        <v>633</v>
      </c>
      <c r="O292" s="1" t="s">
        <v>52</v>
      </c>
      <c r="P292" s="1" t="s">
        <v>52</v>
      </c>
      <c r="Q292" s="1" t="s">
        <v>419</v>
      </c>
      <c r="R292" s="1" t="s">
        <v>63</v>
      </c>
      <c r="S292" s="1" t="s">
        <v>64</v>
      </c>
      <c r="T292" s="1" t="s">
        <v>64</v>
      </c>
      <c r="AR292" s="1" t="s">
        <v>52</v>
      </c>
      <c r="AS292" s="1" t="s">
        <v>52</v>
      </c>
      <c r="AU292" s="1" t="s">
        <v>634</v>
      </c>
      <c r="AV292">
        <v>136</v>
      </c>
    </row>
    <row r="293" spans="1:48" ht="30" customHeight="1" x14ac:dyDescent="0.3">
      <c r="A293" s="12" t="s">
        <v>635</v>
      </c>
      <c r="B293" s="12" t="s">
        <v>52</v>
      </c>
      <c r="C293" s="12" t="s">
        <v>74</v>
      </c>
      <c r="D293" s="10">
        <v>3</v>
      </c>
      <c r="E293" s="11">
        <f>TRUNC(일위대가목록!E107,0)</f>
        <v>0</v>
      </c>
      <c r="F293" s="11">
        <f t="shared" si="36"/>
        <v>0</v>
      </c>
      <c r="G293" s="11">
        <f>TRUNC(일위대가목록!F107,0)</f>
        <v>0</v>
      </c>
      <c r="H293" s="11">
        <f t="shared" si="37"/>
        <v>0</v>
      </c>
      <c r="I293" s="11">
        <f>TRUNC(일위대가목록!G107,0)</f>
        <v>0</v>
      </c>
      <c r="J293" s="11">
        <f t="shared" si="38"/>
        <v>0</v>
      </c>
      <c r="K293" s="11">
        <f t="shared" si="39"/>
        <v>0</v>
      </c>
      <c r="L293" s="11">
        <f t="shared" si="40"/>
        <v>0</v>
      </c>
      <c r="M293" s="12" t="s">
        <v>636</v>
      </c>
      <c r="N293" s="1" t="s">
        <v>637</v>
      </c>
      <c r="O293" s="1" t="s">
        <v>52</v>
      </c>
      <c r="P293" s="1" t="s">
        <v>52</v>
      </c>
      <c r="Q293" s="1" t="s">
        <v>419</v>
      </c>
      <c r="R293" s="1" t="s">
        <v>63</v>
      </c>
      <c r="S293" s="1" t="s">
        <v>64</v>
      </c>
      <c r="T293" s="1" t="s">
        <v>64</v>
      </c>
      <c r="AR293" s="1" t="s">
        <v>52</v>
      </c>
      <c r="AS293" s="1" t="s">
        <v>52</v>
      </c>
      <c r="AU293" s="1" t="s">
        <v>638</v>
      </c>
      <c r="AV293">
        <v>137</v>
      </c>
    </row>
    <row r="294" spans="1:48" ht="30" customHeight="1" x14ac:dyDescent="0.3">
      <c r="A294" s="12" t="s">
        <v>639</v>
      </c>
      <c r="B294" s="12" t="s">
        <v>640</v>
      </c>
      <c r="C294" s="12" t="s">
        <v>109</v>
      </c>
      <c r="D294" s="10">
        <v>10</v>
      </c>
      <c r="E294" s="11">
        <f>TRUNC(일위대가목록!E108,0)</f>
        <v>0</v>
      </c>
      <c r="F294" s="11">
        <f t="shared" si="36"/>
        <v>0</v>
      </c>
      <c r="G294" s="11">
        <f>TRUNC(일위대가목록!F108,0)</f>
        <v>0</v>
      </c>
      <c r="H294" s="11">
        <f t="shared" si="37"/>
        <v>0</v>
      </c>
      <c r="I294" s="11">
        <f>TRUNC(일위대가목록!G108,0)</f>
        <v>0</v>
      </c>
      <c r="J294" s="11">
        <f t="shared" si="38"/>
        <v>0</v>
      </c>
      <c r="K294" s="11">
        <f t="shared" si="39"/>
        <v>0</v>
      </c>
      <c r="L294" s="11">
        <f t="shared" si="40"/>
        <v>0</v>
      </c>
      <c r="M294" s="12" t="s">
        <v>641</v>
      </c>
      <c r="N294" s="1" t="s">
        <v>642</v>
      </c>
      <c r="O294" s="1" t="s">
        <v>52</v>
      </c>
      <c r="P294" s="1" t="s">
        <v>52</v>
      </c>
      <c r="Q294" s="1" t="s">
        <v>419</v>
      </c>
      <c r="R294" s="1" t="s">
        <v>63</v>
      </c>
      <c r="S294" s="1" t="s">
        <v>64</v>
      </c>
      <c r="T294" s="1" t="s">
        <v>64</v>
      </c>
      <c r="AR294" s="1" t="s">
        <v>52</v>
      </c>
      <c r="AS294" s="1" t="s">
        <v>52</v>
      </c>
      <c r="AU294" s="1" t="s">
        <v>643</v>
      </c>
      <c r="AV294">
        <v>138</v>
      </c>
    </row>
    <row r="295" spans="1:48" ht="30" customHeight="1" x14ac:dyDescent="0.3">
      <c r="A295" s="12" t="s">
        <v>644</v>
      </c>
      <c r="B295" s="12" t="s">
        <v>52</v>
      </c>
      <c r="C295" s="12" t="s">
        <v>234</v>
      </c>
      <c r="D295" s="10">
        <v>1</v>
      </c>
      <c r="E295" s="11">
        <f>TRUNC(일위대가목록!E109,0)</f>
        <v>0</v>
      </c>
      <c r="F295" s="11">
        <f t="shared" si="36"/>
        <v>0</v>
      </c>
      <c r="G295" s="11">
        <f>TRUNC(일위대가목록!F109,0)</f>
        <v>0</v>
      </c>
      <c r="H295" s="11">
        <f t="shared" si="37"/>
        <v>0</v>
      </c>
      <c r="I295" s="11">
        <f>TRUNC(일위대가목록!G109,0)</f>
        <v>0</v>
      </c>
      <c r="J295" s="11">
        <f t="shared" si="38"/>
        <v>0</v>
      </c>
      <c r="K295" s="11">
        <f t="shared" si="39"/>
        <v>0</v>
      </c>
      <c r="L295" s="11">
        <f t="shared" si="40"/>
        <v>0</v>
      </c>
      <c r="M295" s="12" t="s">
        <v>645</v>
      </c>
      <c r="N295" s="1" t="s">
        <v>646</v>
      </c>
      <c r="O295" s="1" t="s">
        <v>52</v>
      </c>
      <c r="P295" s="1" t="s">
        <v>52</v>
      </c>
      <c r="Q295" s="1" t="s">
        <v>419</v>
      </c>
      <c r="R295" s="1" t="s">
        <v>63</v>
      </c>
      <c r="S295" s="1" t="s">
        <v>64</v>
      </c>
      <c r="T295" s="1" t="s">
        <v>64</v>
      </c>
      <c r="AR295" s="1" t="s">
        <v>52</v>
      </c>
      <c r="AS295" s="1" t="s">
        <v>52</v>
      </c>
      <c r="AU295" s="1" t="s">
        <v>647</v>
      </c>
      <c r="AV295">
        <v>139</v>
      </c>
    </row>
    <row r="296" spans="1:48" ht="30" customHeight="1" x14ac:dyDescent="0.3">
      <c r="A296" s="12" t="s">
        <v>648</v>
      </c>
      <c r="B296" s="12" t="s">
        <v>649</v>
      </c>
      <c r="C296" s="12" t="s">
        <v>219</v>
      </c>
      <c r="D296" s="10">
        <v>139.50299999999999</v>
      </c>
      <c r="E296" s="11">
        <f>TRUNC(일위대가목록!E110,0)</f>
        <v>0</v>
      </c>
      <c r="F296" s="11">
        <f t="shared" si="36"/>
        <v>0</v>
      </c>
      <c r="G296" s="11">
        <f>TRUNC(일위대가목록!F110,0)</f>
        <v>0</v>
      </c>
      <c r="H296" s="11">
        <f t="shared" si="37"/>
        <v>0</v>
      </c>
      <c r="I296" s="11">
        <f>TRUNC(일위대가목록!G110,0)</f>
        <v>0</v>
      </c>
      <c r="J296" s="11">
        <f t="shared" si="38"/>
        <v>0</v>
      </c>
      <c r="K296" s="11">
        <f t="shared" si="39"/>
        <v>0</v>
      </c>
      <c r="L296" s="11">
        <f t="shared" si="40"/>
        <v>0</v>
      </c>
      <c r="M296" s="12" t="s">
        <v>650</v>
      </c>
      <c r="N296" s="1" t="s">
        <v>651</v>
      </c>
      <c r="O296" s="1" t="s">
        <v>52</v>
      </c>
      <c r="P296" s="1" t="s">
        <v>52</v>
      </c>
      <c r="Q296" s="1" t="s">
        <v>419</v>
      </c>
      <c r="R296" s="1" t="s">
        <v>63</v>
      </c>
      <c r="S296" s="1" t="s">
        <v>64</v>
      </c>
      <c r="T296" s="1" t="s">
        <v>64</v>
      </c>
      <c r="AR296" s="1" t="s">
        <v>52</v>
      </c>
      <c r="AS296" s="1" t="s">
        <v>52</v>
      </c>
      <c r="AU296" s="1" t="s">
        <v>652</v>
      </c>
      <c r="AV296">
        <v>189</v>
      </c>
    </row>
    <row r="297" spans="1:48" ht="30" customHeight="1" x14ac:dyDescent="0.3">
      <c r="A297" s="10"/>
      <c r="B297" s="10"/>
      <c r="C297" s="10"/>
      <c r="D297" s="10"/>
      <c r="E297" s="11"/>
      <c r="F297" s="11"/>
      <c r="G297" s="11"/>
      <c r="H297" s="11"/>
      <c r="I297" s="11"/>
      <c r="J297" s="11"/>
      <c r="K297" s="11"/>
      <c r="L297" s="11"/>
      <c r="M297" s="10"/>
      <c r="Q297" s="1" t="s">
        <v>419</v>
      </c>
    </row>
    <row r="298" spans="1:48" ht="30" customHeight="1" x14ac:dyDescent="0.3">
      <c r="A298" s="10"/>
      <c r="B298" s="10"/>
      <c r="C298" s="10"/>
      <c r="D298" s="10"/>
      <c r="E298" s="11"/>
      <c r="F298" s="11"/>
      <c r="G298" s="11"/>
      <c r="H298" s="11"/>
      <c r="I298" s="11"/>
      <c r="J298" s="11"/>
      <c r="K298" s="11"/>
      <c r="L298" s="11"/>
      <c r="M298" s="10"/>
      <c r="Q298" s="1" t="s">
        <v>419</v>
      </c>
    </row>
    <row r="299" spans="1:48" ht="30" customHeight="1" x14ac:dyDescent="0.3">
      <c r="A299" s="10"/>
      <c r="B299" s="10"/>
      <c r="C299" s="10"/>
      <c r="D299" s="10"/>
      <c r="E299" s="11"/>
      <c r="F299" s="11"/>
      <c r="G299" s="11"/>
      <c r="H299" s="11"/>
      <c r="I299" s="11"/>
      <c r="J299" s="11"/>
      <c r="K299" s="11"/>
      <c r="L299" s="11"/>
      <c r="M299" s="10"/>
      <c r="Q299" s="1" t="s">
        <v>419</v>
      </c>
    </row>
    <row r="300" spans="1:48" ht="30" customHeight="1" x14ac:dyDescent="0.3">
      <c r="A300" s="10"/>
      <c r="B300" s="10"/>
      <c r="C300" s="10"/>
      <c r="D300" s="10"/>
      <c r="E300" s="11"/>
      <c r="F300" s="11"/>
      <c r="G300" s="11"/>
      <c r="H300" s="11"/>
      <c r="I300" s="11"/>
      <c r="J300" s="11"/>
      <c r="K300" s="11"/>
      <c r="L300" s="11"/>
      <c r="M300" s="10"/>
      <c r="Q300" s="1" t="s">
        <v>419</v>
      </c>
    </row>
    <row r="301" spans="1:48" ht="30" customHeight="1" x14ac:dyDescent="0.3">
      <c r="A301" s="10"/>
      <c r="B301" s="10"/>
      <c r="C301" s="10"/>
      <c r="D301" s="10"/>
      <c r="E301" s="11"/>
      <c r="F301" s="11"/>
      <c r="G301" s="11"/>
      <c r="H301" s="11"/>
      <c r="I301" s="11"/>
      <c r="J301" s="11"/>
      <c r="K301" s="11"/>
      <c r="L301" s="11"/>
      <c r="M301" s="10"/>
      <c r="Q301" s="1" t="s">
        <v>419</v>
      </c>
    </row>
    <row r="302" spans="1:48" ht="30" customHeight="1" x14ac:dyDescent="0.3">
      <c r="A302" s="10"/>
      <c r="B302" s="10"/>
      <c r="C302" s="10"/>
      <c r="D302" s="10"/>
      <c r="E302" s="11"/>
      <c r="F302" s="11"/>
      <c r="G302" s="11"/>
      <c r="H302" s="11"/>
      <c r="I302" s="11"/>
      <c r="J302" s="11"/>
      <c r="K302" s="11"/>
      <c r="L302" s="11"/>
      <c r="M302" s="10"/>
      <c r="Q302" s="1" t="s">
        <v>419</v>
      </c>
    </row>
    <row r="303" spans="1:48" ht="30" customHeight="1" x14ac:dyDescent="0.3">
      <c r="A303" s="10"/>
      <c r="B303" s="10"/>
      <c r="C303" s="10"/>
      <c r="D303" s="10"/>
      <c r="E303" s="11"/>
      <c r="F303" s="11"/>
      <c r="G303" s="11"/>
      <c r="H303" s="11"/>
      <c r="I303" s="11"/>
      <c r="J303" s="11"/>
      <c r="K303" s="11"/>
      <c r="L303" s="11"/>
      <c r="M303" s="10"/>
      <c r="Q303" s="1" t="s">
        <v>419</v>
      </c>
    </row>
    <row r="304" spans="1:48" ht="30" customHeight="1" x14ac:dyDescent="0.3">
      <c r="A304" s="10"/>
      <c r="B304" s="10"/>
      <c r="C304" s="10"/>
      <c r="D304" s="10"/>
      <c r="E304" s="11"/>
      <c r="F304" s="11"/>
      <c r="G304" s="11"/>
      <c r="H304" s="11"/>
      <c r="I304" s="11"/>
      <c r="J304" s="11"/>
      <c r="K304" s="11"/>
      <c r="L304" s="11"/>
      <c r="M304" s="10"/>
      <c r="Q304" s="1" t="s">
        <v>419</v>
      </c>
    </row>
    <row r="305" spans="1:48" ht="30" customHeight="1" x14ac:dyDescent="0.3">
      <c r="A305" s="10"/>
      <c r="B305" s="10"/>
      <c r="C305" s="10"/>
      <c r="D305" s="10"/>
      <c r="E305" s="11"/>
      <c r="F305" s="11"/>
      <c r="G305" s="11"/>
      <c r="H305" s="11"/>
      <c r="I305" s="11"/>
      <c r="J305" s="11"/>
      <c r="K305" s="11"/>
      <c r="L305" s="11"/>
      <c r="M305" s="10"/>
      <c r="Q305" s="1" t="s">
        <v>419</v>
      </c>
    </row>
    <row r="306" spans="1:48" ht="30" customHeight="1" x14ac:dyDescent="0.3">
      <c r="A306" s="10"/>
      <c r="B306" s="10"/>
      <c r="C306" s="10"/>
      <c r="D306" s="10"/>
      <c r="E306" s="11"/>
      <c r="F306" s="11"/>
      <c r="G306" s="11"/>
      <c r="H306" s="11"/>
      <c r="I306" s="11"/>
      <c r="J306" s="11"/>
      <c r="K306" s="11"/>
      <c r="L306" s="11"/>
      <c r="M306" s="10"/>
      <c r="Q306" s="1" t="s">
        <v>419</v>
      </c>
    </row>
    <row r="307" spans="1:48" ht="30" customHeight="1" x14ac:dyDescent="0.3">
      <c r="A307" s="10"/>
      <c r="B307" s="10"/>
      <c r="C307" s="10"/>
      <c r="D307" s="10"/>
      <c r="E307" s="11"/>
      <c r="F307" s="11"/>
      <c r="G307" s="11"/>
      <c r="H307" s="11"/>
      <c r="I307" s="11"/>
      <c r="J307" s="11"/>
      <c r="K307" s="11"/>
      <c r="L307" s="11"/>
      <c r="M307" s="10"/>
      <c r="Q307" s="1" t="s">
        <v>419</v>
      </c>
    </row>
    <row r="308" spans="1:48" ht="30" customHeight="1" x14ac:dyDescent="0.3">
      <c r="A308" s="10"/>
      <c r="B308" s="10"/>
      <c r="C308" s="10"/>
      <c r="D308" s="10"/>
      <c r="E308" s="11"/>
      <c r="F308" s="11"/>
      <c r="G308" s="11"/>
      <c r="H308" s="11"/>
      <c r="I308" s="11"/>
      <c r="J308" s="11"/>
      <c r="K308" s="11"/>
      <c r="L308" s="11"/>
      <c r="M308" s="10"/>
      <c r="Q308" s="1" t="s">
        <v>419</v>
      </c>
    </row>
    <row r="309" spans="1:48" ht="30" customHeight="1" x14ac:dyDescent="0.3">
      <c r="A309" s="10"/>
      <c r="B309" s="10"/>
      <c r="C309" s="10"/>
      <c r="D309" s="10"/>
      <c r="E309" s="11"/>
      <c r="F309" s="11"/>
      <c r="G309" s="11"/>
      <c r="H309" s="11"/>
      <c r="I309" s="11"/>
      <c r="J309" s="11"/>
      <c r="K309" s="11"/>
      <c r="L309" s="11"/>
      <c r="M309" s="10"/>
      <c r="Q309" s="1" t="s">
        <v>419</v>
      </c>
    </row>
    <row r="310" spans="1:48" ht="30" customHeight="1" x14ac:dyDescent="0.3">
      <c r="A310" s="10"/>
      <c r="B310" s="10"/>
      <c r="C310" s="10"/>
      <c r="D310" s="10"/>
      <c r="E310" s="11"/>
      <c r="F310" s="11"/>
      <c r="G310" s="11"/>
      <c r="H310" s="11"/>
      <c r="I310" s="11"/>
      <c r="J310" s="11"/>
      <c r="K310" s="11"/>
      <c r="L310" s="11"/>
      <c r="M310" s="10"/>
      <c r="Q310" s="1" t="s">
        <v>419</v>
      </c>
    </row>
    <row r="311" spans="1:48" ht="30" customHeight="1" x14ac:dyDescent="0.3">
      <c r="A311" s="10"/>
      <c r="B311" s="10"/>
      <c r="C311" s="10"/>
      <c r="D311" s="10"/>
      <c r="E311" s="11"/>
      <c r="F311" s="11"/>
      <c r="G311" s="11"/>
      <c r="H311" s="11"/>
      <c r="I311" s="11"/>
      <c r="J311" s="11"/>
      <c r="K311" s="11"/>
      <c r="L311" s="11"/>
      <c r="M311" s="10"/>
      <c r="Q311" s="1" t="s">
        <v>419</v>
      </c>
    </row>
    <row r="312" spans="1:48" ht="30" customHeight="1" x14ac:dyDescent="0.3">
      <c r="A312" s="10"/>
      <c r="B312" s="10"/>
      <c r="C312" s="10"/>
      <c r="D312" s="10"/>
      <c r="E312" s="11"/>
      <c r="F312" s="11"/>
      <c r="G312" s="11"/>
      <c r="H312" s="11"/>
      <c r="I312" s="11"/>
      <c r="J312" s="11"/>
      <c r="K312" s="11"/>
      <c r="L312" s="11"/>
      <c r="M312" s="10"/>
      <c r="Q312" s="1" t="s">
        <v>419</v>
      </c>
    </row>
    <row r="313" spans="1:48" ht="30" customHeight="1" x14ac:dyDescent="0.3">
      <c r="A313" s="10"/>
      <c r="B313" s="10"/>
      <c r="C313" s="10"/>
      <c r="D313" s="10"/>
      <c r="E313" s="11"/>
      <c r="F313" s="11"/>
      <c r="G313" s="11"/>
      <c r="H313" s="11"/>
      <c r="I313" s="11"/>
      <c r="J313" s="11"/>
      <c r="K313" s="11"/>
      <c r="L313" s="11"/>
      <c r="M313" s="10"/>
      <c r="Q313" s="1" t="s">
        <v>419</v>
      </c>
    </row>
    <row r="314" spans="1:48" ht="30" customHeight="1" x14ac:dyDescent="0.3">
      <c r="A314" s="10"/>
      <c r="B314" s="10"/>
      <c r="C314" s="10"/>
      <c r="D314" s="10"/>
      <c r="E314" s="11"/>
      <c r="F314" s="11"/>
      <c r="G314" s="11"/>
      <c r="H314" s="11"/>
      <c r="I314" s="11"/>
      <c r="J314" s="11"/>
      <c r="K314" s="11"/>
      <c r="L314" s="11"/>
      <c r="M314" s="10"/>
      <c r="Q314" s="1" t="s">
        <v>419</v>
      </c>
    </row>
    <row r="315" spans="1:48" ht="30" customHeight="1" x14ac:dyDescent="0.3">
      <c r="A315" s="12" t="s">
        <v>87</v>
      </c>
      <c r="B315" s="10"/>
      <c r="C315" s="10"/>
      <c r="D315" s="10"/>
      <c r="E315" s="11"/>
      <c r="F315" s="11" t="e">
        <f>SUMIF(Q245:Q314,"010111",F245:F314)</f>
        <v>#NUM!</v>
      </c>
      <c r="G315" s="11"/>
      <c r="H315" s="11">
        <f>SUMIF(Q245:Q314,"010111",H245:H314)</f>
        <v>0</v>
      </c>
      <c r="I315" s="11"/>
      <c r="J315" s="11" t="e">
        <f>SUMIF(Q245:Q314,"010111",J245:J314)</f>
        <v>#NUM!</v>
      </c>
      <c r="K315" s="11"/>
      <c r="L315" s="11" t="e">
        <f>SUMIF(Q245:Q314,"010111",L245:L314)</f>
        <v>#NUM!</v>
      </c>
      <c r="M315" s="10"/>
      <c r="N315" t="s">
        <v>88</v>
      </c>
    </row>
    <row r="316" spans="1:48" ht="30" customHeight="1" x14ac:dyDescent="0.3">
      <c r="A316" s="12" t="s">
        <v>653</v>
      </c>
      <c r="B316" s="12" t="s">
        <v>52</v>
      </c>
      <c r="C316" s="10"/>
      <c r="D316" s="10"/>
      <c r="E316" s="11"/>
      <c r="F316" s="11"/>
      <c r="G316" s="11"/>
      <c r="H316" s="11"/>
      <c r="I316" s="11"/>
      <c r="J316" s="11"/>
      <c r="K316" s="11"/>
      <c r="L316" s="11"/>
      <c r="M316" s="10"/>
      <c r="Q316" s="1" t="s">
        <v>654</v>
      </c>
    </row>
    <row r="317" spans="1:48" ht="30" customHeight="1" x14ac:dyDescent="0.3">
      <c r="A317" s="12" t="s">
        <v>655</v>
      </c>
      <c r="B317" s="12" t="s">
        <v>656</v>
      </c>
      <c r="C317" s="12" t="s">
        <v>657</v>
      </c>
      <c r="D317" s="10">
        <v>377</v>
      </c>
      <c r="E317" s="11" t="e">
        <f>TRUNC(단가대비표!O40,0)</f>
        <v>#NUM!</v>
      </c>
      <c r="F317" s="11" t="e">
        <f>TRUNC(E317*D317, 0)</f>
        <v>#NUM!</v>
      </c>
      <c r="G317" s="11">
        <f>TRUNC(단가대비표!P40,0)</f>
        <v>0</v>
      </c>
      <c r="H317" s="11">
        <f>TRUNC(G317*D317, 0)</f>
        <v>0</v>
      </c>
      <c r="I317" s="11">
        <f>TRUNC(단가대비표!V40,0)</f>
        <v>0</v>
      </c>
      <c r="J317" s="11">
        <f>TRUNC(I317*D317, 0)</f>
        <v>0</v>
      </c>
      <c r="K317" s="11" t="e">
        <f t="shared" ref="K317:L319" si="41">TRUNC(E317+G317+I317, 0)</f>
        <v>#NUM!</v>
      </c>
      <c r="L317" s="11" t="e">
        <f t="shared" si="41"/>
        <v>#NUM!</v>
      </c>
      <c r="M317" s="12" t="s">
        <v>52</v>
      </c>
      <c r="N317" s="1" t="s">
        <v>658</v>
      </c>
      <c r="O317" s="1" t="s">
        <v>52</v>
      </c>
      <c r="P317" s="1" t="s">
        <v>52</v>
      </c>
      <c r="Q317" s="1" t="s">
        <v>654</v>
      </c>
      <c r="R317" s="1" t="s">
        <v>64</v>
      </c>
      <c r="S317" s="1" t="s">
        <v>64</v>
      </c>
      <c r="T317" s="1" t="s">
        <v>63</v>
      </c>
      <c r="AR317" s="1" t="s">
        <v>52</v>
      </c>
      <c r="AS317" s="1" t="s">
        <v>52</v>
      </c>
      <c r="AU317" s="1" t="s">
        <v>659</v>
      </c>
      <c r="AV317">
        <v>180</v>
      </c>
    </row>
    <row r="318" spans="1:48" ht="30" customHeight="1" x14ac:dyDescent="0.3">
      <c r="A318" s="12" t="s">
        <v>660</v>
      </c>
      <c r="B318" s="12" t="s">
        <v>661</v>
      </c>
      <c r="C318" s="12" t="s">
        <v>657</v>
      </c>
      <c r="D318" s="10">
        <v>377</v>
      </c>
      <c r="E318" s="11">
        <f>TRUNC(단가산출목록!E4,0)</f>
        <v>0</v>
      </c>
      <c r="F318" s="11">
        <f>TRUNC(E318*D318, 0)</f>
        <v>0</v>
      </c>
      <c r="G318" s="11">
        <f>TRUNC(단가산출목록!F4,0)</f>
        <v>0</v>
      </c>
      <c r="H318" s="11">
        <f>TRUNC(G318*D318, 0)</f>
        <v>0</v>
      </c>
      <c r="I318" s="11">
        <f>TRUNC(단가산출목록!G4,0)</f>
        <v>0</v>
      </c>
      <c r="J318" s="11">
        <f>TRUNC(I318*D318, 0)</f>
        <v>0</v>
      </c>
      <c r="K318" s="11">
        <f t="shared" si="41"/>
        <v>0</v>
      </c>
      <c r="L318" s="11">
        <f t="shared" si="41"/>
        <v>0</v>
      </c>
      <c r="M318" s="12" t="s">
        <v>662</v>
      </c>
      <c r="N318" s="1" t="s">
        <v>663</v>
      </c>
      <c r="O318" s="1" t="s">
        <v>52</v>
      </c>
      <c r="P318" s="1" t="s">
        <v>52</v>
      </c>
      <c r="Q318" s="1" t="s">
        <v>654</v>
      </c>
      <c r="R318" s="1" t="s">
        <v>64</v>
      </c>
      <c r="S318" s="1" t="s">
        <v>63</v>
      </c>
      <c r="T318" s="1" t="s">
        <v>64</v>
      </c>
      <c r="AR318" s="1" t="s">
        <v>52</v>
      </c>
      <c r="AS318" s="1" t="s">
        <v>52</v>
      </c>
      <c r="AU318" s="1" t="s">
        <v>664</v>
      </c>
      <c r="AV318">
        <v>184</v>
      </c>
    </row>
    <row r="319" spans="1:48" ht="30" customHeight="1" x14ac:dyDescent="0.3">
      <c r="A319" s="12" t="s">
        <v>665</v>
      </c>
      <c r="B319" s="12" t="s">
        <v>666</v>
      </c>
      <c r="C319" s="12" t="s">
        <v>497</v>
      </c>
      <c r="D319" s="10">
        <v>33</v>
      </c>
      <c r="E319" s="11" t="e">
        <f>TRUNC(단가대비표!O18,0)</f>
        <v>#NUM!</v>
      </c>
      <c r="F319" s="11" t="e">
        <f>TRUNC(E319*D319, 0)</f>
        <v>#NUM!</v>
      </c>
      <c r="G319" s="11">
        <f>TRUNC(단가대비표!P18,0)</f>
        <v>0</v>
      </c>
      <c r="H319" s="11">
        <f>TRUNC(G319*D319, 0)</f>
        <v>0</v>
      </c>
      <c r="I319" s="11">
        <f>TRUNC(단가대비표!V18,0)</f>
        <v>0</v>
      </c>
      <c r="J319" s="11">
        <f>TRUNC(I319*D319, 0)</f>
        <v>0</v>
      </c>
      <c r="K319" s="11" t="e">
        <f t="shared" si="41"/>
        <v>#NUM!</v>
      </c>
      <c r="L319" s="11" t="e">
        <f t="shared" si="41"/>
        <v>#NUM!</v>
      </c>
      <c r="M319" s="12" t="s">
        <v>52</v>
      </c>
      <c r="N319" s="1" t="s">
        <v>667</v>
      </c>
      <c r="O319" s="1" t="s">
        <v>52</v>
      </c>
      <c r="P319" s="1" t="s">
        <v>52</v>
      </c>
      <c r="Q319" s="1" t="s">
        <v>654</v>
      </c>
      <c r="R319" s="1" t="s">
        <v>64</v>
      </c>
      <c r="S319" s="1" t="s">
        <v>64</v>
      </c>
      <c r="T319" s="1" t="s">
        <v>63</v>
      </c>
      <c r="AR319" s="1" t="s">
        <v>52</v>
      </c>
      <c r="AS319" s="1" t="s">
        <v>52</v>
      </c>
      <c r="AU319" s="1" t="s">
        <v>668</v>
      </c>
      <c r="AV319">
        <v>183</v>
      </c>
    </row>
    <row r="320" spans="1:48" ht="30" customHeight="1" x14ac:dyDescent="0.3">
      <c r="A320" s="10"/>
      <c r="B320" s="10"/>
      <c r="C320" s="10"/>
      <c r="D320" s="10"/>
      <c r="E320" s="11"/>
      <c r="F320" s="11"/>
      <c r="G320" s="11"/>
      <c r="H320" s="11"/>
      <c r="I320" s="11"/>
      <c r="J320" s="11"/>
      <c r="K320" s="11"/>
      <c r="L320" s="11"/>
      <c r="M320" s="10"/>
      <c r="Q320" s="1" t="s">
        <v>654</v>
      </c>
    </row>
    <row r="321" spans="1:17" ht="30" customHeight="1" x14ac:dyDescent="0.3">
      <c r="A321" s="10"/>
      <c r="B321" s="10"/>
      <c r="C321" s="10"/>
      <c r="D321" s="10"/>
      <c r="E321" s="11"/>
      <c r="F321" s="11"/>
      <c r="G321" s="11"/>
      <c r="H321" s="11"/>
      <c r="I321" s="11"/>
      <c r="J321" s="11"/>
      <c r="K321" s="11"/>
      <c r="L321" s="11"/>
      <c r="M321" s="10"/>
      <c r="Q321" s="1" t="s">
        <v>654</v>
      </c>
    </row>
    <row r="322" spans="1:17" ht="30" customHeight="1" x14ac:dyDescent="0.3">
      <c r="A322" s="10"/>
      <c r="B322" s="10"/>
      <c r="C322" s="10"/>
      <c r="D322" s="10"/>
      <c r="E322" s="11"/>
      <c r="F322" s="11"/>
      <c r="G322" s="11"/>
      <c r="H322" s="11"/>
      <c r="I322" s="11"/>
      <c r="J322" s="11"/>
      <c r="K322" s="11"/>
      <c r="L322" s="11"/>
      <c r="M322" s="10"/>
      <c r="Q322" s="1" t="s">
        <v>654</v>
      </c>
    </row>
    <row r="323" spans="1:17" ht="30" customHeight="1" x14ac:dyDescent="0.3">
      <c r="A323" s="10"/>
      <c r="B323" s="10"/>
      <c r="C323" s="10"/>
      <c r="D323" s="10"/>
      <c r="E323" s="11"/>
      <c r="F323" s="11"/>
      <c r="G323" s="11"/>
      <c r="H323" s="11"/>
      <c r="I323" s="11"/>
      <c r="J323" s="11"/>
      <c r="K323" s="11"/>
      <c r="L323" s="11"/>
      <c r="M323" s="10"/>
      <c r="Q323" s="1" t="s">
        <v>654</v>
      </c>
    </row>
    <row r="324" spans="1:17" ht="30" customHeight="1" x14ac:dyDescent="0.3">
      <c r="A324" s="10"/>
      <c r="B324" s="10"/>
      <c r="C324" s="10"/>
      <c r="D324" s="10"/>
      <c r="E324" s="11"/>
      <c r="F324" s="11"/>
      <c r="G324" s="11"/>
      <c r="H324" s="11"/>
      <c r="I324" s="11"/>
      <c r="J324" s="11"/>
      <c r="K324" s="11"/>
      <c r="L324" s="11"/>
      <c r="M324" s="10"/>
      <c r="Q324" s="1" t="s">
        <v>654</v>
      </c>
    </row>
    <row r="325" spans="1:17" ht="30" customHeight="1" x14ac:dyDescent="0.3">
      <c r="A325" s="10"/>
      <c r="B325" s="10"/>
      <c r="C325" s="10"/>
      <c r="D325" s="10"/>
      <c r="E325" s="11"/>
      <c r="F325" s="11"/>
      <c r="G325" s="11"/>
      <c r="H325" s="11"/>
      <c r="I325" s="11"/>
      <c r="J325" s="11"/>
      <c r="K325" s="11"/>
      <c r="L325" s="11"/>
      <c r="M325" s="10"/>
      <c r="Q325" s="1" t="s">
        <v>654</v>
      </c>
    </row>
    <row r="326" spans="1:17" ht="30" customHeight="1" x14ac:dyDescent="0.3">
      <c r="A326" s="10"/>
      <c r="B326" s="10"/>
      <c r="C326" s="10"/>
      <c r="D326" s="10"/>
      <c r="E326" s="11"/>
      <c r="F326" s="11"/>
      <c r="G326" s="11"/>
      <c r="H326" s="11"/>
      <c r="I326" s="11"/>
      <c r="J326" s="11"/>
      <c r="K326" s="11"/>
      <c r="L326" s="11"/>
      <c r="M326" s="10"/>
      <c r="Q326" s="1" t="s">
        <v>654</v>
      </c>
    </row>
    <row r="327" spans="1:17" ht="30" customHeight="1" x14ac:dyDescent="0.3">
      <c r="A327" s="10"/>
      <c r="B327" s="10"/>
      <c r="C327" s="10"/>
      <c r="D327" s="10"/>
      <c r="E327" s="11"/>
      <c r="F327" s="11"/>
      <c r="G327" s="11"/>
      <c r="H327" s="11"/>
      <c r="I327" s="11"/>
      <c r="J327" s="11"/>
      <c r="K327" s="11"/>
      <c r="L327" s="11"/>
      <c r="M327" s="10"/>
      <c r="Q327" s="1" t="s">
        <v>654</v>
      </c>
    </row>
    <row r="328" spans="1:17" ht="30" customHeight="1" x14ac:dyDescent="0.3">
      <c r="A328" s="10"/>
      <c r="B328" s="10"/>
      <c r="C328" s="10"/>
      <c r="D328" s="10"/>
      <c r="E328" s="11"/>
      <c r="F328" s="11"/>
      <c r="G328" s="11"/>
      <c r="H328" s="11"/>
      <c r="I328" s="11"/>
      <c r="J328" s="11"/>
      <c r="K328" s="11"/>
      <c r="L328" s="11"/>
      <c r="M328" s="10"/>
      <c r="Q328" s="1" t="s">
        <v>654</v>
      </c>
    </row>
    <row r="329" spans="1:17" ht="30" customHeight="1" x14ac:dyDescent="0.3">
      <c r="A329" s="10"/>
      <c r="B329" s="10"/>
      <c r="C329" s="10"/>
      <c r="D329" s="10"/>
      <c r="E329" s="11"/>
      <c r="F329" s="11"/>
      <c r="G329" s="11"/>
      <c r="H329" s="11"/>
      <c r="I329" s="11"/>
      <c r="J329" s="11"/>
      <c r="K329" s="11"/>
      <c r="L329" s="11"/>
      <c r="M329" s="10"/>
      <c r="Q329" s="1" t="s">
        <v>654</v>
      </c>
    </row>
    <row r="330" spans="1:17" ht="30" customHeight="1" x14ac:dyDescent="0.3">
      <c r="A330" s="10"/>
      <c r="B330" s="10"/>
      <c r="C330" s="10"/>
      <c r="D330" s="10"/>
      <c r="E330" s="11"/>
      <c r="F330" s="11"/>
      <c r="G330" s="11"/>
      <c r="H330" s="11"/>
      <c r="I330" s="11"/>
      <c r="J330" s="11"/>
      <c r="K330" s="11"/>
      <c r="L330" s="11"/>
      <c r="M330" s="10"/>
      <c r="Q330" s="1" t="s">
        <v>654</v>
      </c>
    </row>
    <row r="331" spans="1:17" ht="30" customHeight="1" x14ac:dyDescent="0.3">
      <c r="A331" s="10"/>
      <c r="B331" s="10"/>
      <c r="C331" s="10"/>
      <c r="D331" s="10"/>
      <c r="E331" s="11"/>
      <c r="F331" s="11"/>
      <c r="G331" s="11"/>
      <c r="H331" s="11"/>
      <c r="I331" s="11"/>
      <c r="J331" s="11"/>
      <c r="K331" s="11"/>
      <c r="L331" s="11"/>
      <c r="M331" s="10"/>
      <c r="Q331" s="1" t="s">
        <v>654</v>
      </c>
    </row>
    <row r="332" spans="1:17" ht="30" customHeight="1" x14ac:dyDescent="0.3">
      <c r="A332" s="10"/>
      <c r="B332" s="10"/>
      <c r="C332" s="10"/>
      <c r="D332" s="10"/>
      <c r="E332" s="11"/>
      <c r="F332" s="11"/>
      <c r="G332" s="11"/>
      <c r="H332" s="11"/>
      <c r="I332" s="11"/>
      <c r="J332" s="11"/>
      <c r="K332" s="11"/>
      <c r="L332" s="11"/>
      <c r="M332" s="10"/>
      <c r="Q332" s="1" t="s">
        <v>654</v>
      </c>
    </row>
    <row r="333" spans="1:17" ht="30" customHeight="1" x14ac:dyDescent="0.3">
      <c r="A333" s="10"/>
      <c r="B333" s="10"/>
      <c r="C333" s="10"/>
      <c r="D333" s="10"/>
      <c r="E333" s="11"/>
      <c r="F333" s="11"/>
      <c r="G333" s="11"/>
      <c r="H333" s="11"/>
      <c r="I333" s="11"/>
      <c r="J333" s="11"/>
      <c r="K333" s="11"/>
      <c r="L333" s="11"/>
      <c r="M333" s="10"/>
      <c r="Q333" s="1" t="s">
        <v>654</v>
      </c>
    </row>
    <row r="334" spans="1:17" ht="30" customHeight="1" x14ac:dyDescent="0.3">
      <c r="A334" s="10"/>
      <c r="B334" s="10"/>
      <c r="C334" s="10"/>
      <c r="D334" s="10"/>
      <c r="E334" s="11"/>
      <c r="F334" s="11"/>
      <c r="G334" s="11"/>
      <c r="H334" s="11"/>
      <c r="I334" s="11"/>
      <c r="J334" s="11"/>
      <c r="K334" s="11"/>
      <c r="L334" s="11"/>
      <c r="M334" s="10"/>
      <c r="Q334" s="1" t="s">
        <v>654</v>
      </c>
    </row>
    <row r="335" spans="1:17" ht="30" customHeight="1" x14ac:dyDescent="0.3">
      <c r="A335" s="10"/>
      <c r="B335" s="10"/>
      <c r="C335" s="10"/>
      <c r="D335" s="10"/>
      <c r="E335" s="11"/>
      <c r="F335" s="11"/>
      <c r="G335" s="11"/>
      <c r="H335" s="11"/>
      <c r="I335" s="11"/>
      <c r="J335" s="11"/>
      <c r="K335" s="11"/>
      <c r="L335" s="11"/>
      <c r="M335" s="10"/>
      <c r="Q335" s="1" t="s">
        <v>654</v>
      </c>
    </row>
    <row r="336" spans="1:17" ht="30" customHeight="1" x14ac:dyDescent="0.3">
      <c r="A336" s="10"/>
      <c r="B336" s="10"/>
      <c r="C336" s="10"/>
      <c r="D336" s="10"/>
      <c r="E336" s="11"/>
      <c r="F336" s="11"/>
      <c r="G336" s="11"/>
      <c r="H336" s="11"/>
      <c r="I336" s="11"/>
      <c r="J336" s="11"/>
      <c r="K336" s="11"/>
      <c r="L336" s="11"/>
      <c r="M336" s="10"/>
      <c r="Q336" s="1" t="s">
        <v>654</v>
      </c>
    </row>
    <row r="337" spans="1:48" ht="30" customHeight="1" x14ac:dyDescent="0.3">
      <c r="A337" s="10"/>
      <c r="B337" s="10"/>
      <c r="C337" s="10"/>
      <c r="D337" s="10"/>
      <c r="E337" s="11"/>
      <c r="F337" s="11"/>
      <c r="G337" s="11"/>
      <c r="H337" s="11"/>
      <c r="I337" s="11"/>
      <c r="J337" s="11"/>
      <c r="K337" s="11"/>
      <c r="L337" s="11"/>
      <c r="M337" s="10"/>
      <c r="Q337" s="1" t="s">
        <v>654</v>
      </c>
    </row>
    <row r="338" spans="1:48" ht="30" customHeight="1" x14ac:dyDescent="0.3">
      <c r="A338" s="10"/>
      <c r="B338" s="10"/>
      <c r="C338" s="10"/>
      <c r="D338" s="10"/>
      <c r="E338" s="11"/>
      <c r="F338" s="11"/>
      <c r="G338" s="11"/>
      <c r="H338" s="11"/>
      <c r="I338" s="11"/>
      <c r="J338" s="11"/>
      <c r="K338" s="11"/>
      <c r="L338" s="11"/>
      <c r="M338" s="10"/>
      <c r="Q338" s="1" t="s">
        <v>654</v>
      </c>
    </row>
    <row r="339" spans="1:48" ht="30" customHeight="1" x14ac:dyDescent="0.3">
      <c r="A339" s="12" t="s">
        <v>87</v>
      </c>
      <c r="B339" s="10"/>
      <c r="C339" s="10"/>
      <c r="D339" s="10"/>
      <c r="E339" s="11"/>
      <c r="F339" s="11" t="e">
        <f>SUMIF(Q317:Q338,"010112",F317:F338)</f>
        <v>#NUM!</v>
      </c>
      <c r="G339" s="11"/>
      <c r="H339" s="11">
        <f>SUMIF(Q317:Q338,"010112",H317:H338)</f>
        <v>0</v>
      </c>
      <c r="I339" s="11"/>
      <c r="J339" s="11">
        <f>SUMIF(Q317:Q338,"010112",J317:J338)</f>
        <v>0</v>
      </c>
      <c r="K339" s="11"/>
      <c r="L339" s="11" t="e">
        <f>SUMIF(Q317:Q338,"010112",L317:L338)</f>
        <v>#NUM!</v>
      </c>
      <c r="M339" s="10"/>
      <c r="N339" t="s">
        <v>88</v>
      </c>
    </row>
    <row r="340" spans="1:48" ht="30" customHeight="1" x14ac:dyDescent="0.3">
      <c r="A340" s="12" t="s">
        <v>669</v>
      </c>
      <c r="B340" s="12" t="s">
        <v>52</v>
      </c>
      <c r="C340" s="10"/>
      <c r="D340" s="10"/>
      <c r="E340" s="11"/>
      <c r="F340" s="11"/>
      <c r="G340" s="11"/>
      <c r="H340" s="11"/>
      <c r="I340" s="11"/>
      <c r="J340" s="11"/>
      <c r="K340" s="11"/>
      <c r="L340" s="11"/>
      <c r="M340" s="10"/>
      <c r="Q340" s="1" t="s">
        <v>670</v>
      </c>
    </row>
    <row r="341" spans="1:48" ht="30" customHeight="1" x14ac:dyDescent="0.3">
      <c r="A341" s="12" t="s">
        <v>671</v>
      </c>
      <c r="B341" s="12" t="s">
        <v>672</v>
      </c>
      <c r="C341" s="12" t="s">
        <v>200</v>
      </c>
      <c r="D341" s="10">
        <v>-1856</v>
      </c>
      <c r="E341" s="11" t="e">
        <f>TRUNC(단가대비표!O20,0)</f>
        <v>#NUM!</v>
      </c>
      <c r="F341" s="11" t="e">
        <f>TRUNC(E341*D341, 0)</f>
        <v>#NUM!</v>
      </c>
      <c r="G341" s="11">
        <f>TRUNC(단가대비표!P20,0)</f>
        <v>0</v>
      </c>
      <c r="H341" s="11">
        <f>TRUNC(G341*D341, 0)</f>
        <v>0</v>
      </c>
      <c r="I341" s="11">
        <f>TRUNC(단가대비표!V20,0)</f>
        <v>0</v>
      </c>
      <c r="J341" s="11">
        <f>TRUNC(I341*D341, 0)</f>
        <v>0</v>
      </c>
      <c r="K341" s="11" t="e">
        <f>TRUNC(E341+G341+I341, 0)</f>
        <v>#NUM!</v>
      </c>
      <c r="L341" s="11" t="e">
        <f>TRUNC(F341+H341+J341, 0)</f>
        <v>#NUM!</v>
      </c>
      <c r="M341" s="12" t="s">
        <v>673</v>
      </c>
      <c r="N341" s="1" t="s">
        <v>674</v>
      </c>
      <c r="O341" s="1" t="s">
        <v>52</v>
      </c>
      <c r="P341" s="1" t="s">
        <v>52</v>
      </c>
      <c r="Q341" s="1" t="s">
        <v>670</v>
      </c>
      <c r="R341" s="1" t="s">
        <v>64</v>
      </c>
      <c r="S341" s="1" t="s">
        <v>64</v>
      </c>
      <c r="T341" s="1" t="s">
        <v>63</v>
      </c>
      <c r="AR341" s="1" t="s">
        <v>52</v>
      </c>
      <c r="AS341" s="1" t="s">
        <v>52</v>
      </c>
      <c r="AU341" s="1" t="s">
        <v>675</v>
      </c>
      <c r="AV341">
        <v>166</v>
      </c>
    </row>
    <row r="342" spans="1:48" ht="30" customHeight="1" x14ac:dyDescent="0.3">
      <c r="A342" s="12" t="s">
        <v>671</v>
      </c>
      <c r="B342" s="12" t="s">
        <v>676</v>
      </c>
      <c r="C342" s="12" t="s">
        <v>200</v>
      </c>
      <c r="D342" s="10">
        <v>-1264</v>
      </c>
      <c r="E342" s="11" t="e">
        <f>TRUNC(단가대비표!O21,0)</f>
        <v>#NUM!</v>
      </c>
      <c r="F342" s="11" t="e">
        <f>TRUNC(E342*D342, 0)</f>
        <v>#NUM!</v>
      </c>
      <c r="G342" s="11">
        <f>TRUNC(단가대비표!P21,0)</f>
        <v>0</v>
      </c>
      <c r="H342" s="11">
        <f>TRUNC(G342*D342, 0)</f>
        <v>0</v>
      </c>
      <c r="I342" s="11">
        <f>TRUNC(단가대비표!V21,0)</f>
        <v>0</v>
      </c>
      <c r="J342" s="11">
        <f>TRUNC(I342*D342, 0)</f>
        <v>0</v>
      </c>
      <c r="K342" s="11" t="e">
        <f>TRUNC(E342+G342+I342, 0)</f>
        <v>#NUM!</v>
      </c>
      <c r="L342" s="11" t="e">
        <f>TRUNC(F342+H342+J342, 0)</f>
        <v>#NUM!</v>
      </c>
      <c r="M342" s="12" t="s">
        <v>673</v>
      </c>
      <c r="N342" s="1" t="s">
        <v>677</v>
      </c>
      <c r="O342" s="1" t="s">
        <v>52</v>
      </c>
      <c r="P342" s="1" t="s">
        <v>52</v>
      </c>
      <c r="Q342" s="1" t="s">
        <v>670</v>
      </c>
      <c r="R342" s="1" t="s">
        <v>64</v>
      </c>
      <c r="S342" s="1" t="s">
        <v>64</v>
      </c>
      <c r="T342" s="1" t="s">
        <v>63</v>
      </c>
      <c r="AR342" s="1" t="s">
        <v>52</v>
      </c>
      <c r="AS342" s="1" t="s">
        <v>52</v>
      </c>
      <c r="AU342" s="1" t="s">
        <v>678</v>
      </c>
      <c r="AV342">
        <v>167</v>
      </c>
    </row>
    <row r="343" spans="1:48" ht="30" customHeight="1" x14ac:dyDescent="0.3">
      <c r="A343" s="10"/>
      <c r="B343" s="10"/>
      <c r="C343" s="10"/>
      <c r="D343" s="10"/>
      <c r="E343" s="11"/>
      <c r="F343" s="11"/>
      <c r="G343" s="11"/>
      <c r="H343" s="11"/>
      <c r="I343" s="11"/>
      <c r="J343" s="11"/>
      <c r="K343" s="11"/>
      <c r="L343" s="11"/>
      <c r="M343" s="10"/>
      <c r="Q343" s="1" t="s">
        <v>670</v>
      </c>
    </row>
    <row r="344" spans="1:48" ht="30" customHeight="1" x14ac:dyDescent="0.3">
      <c r="A344" s="10"/>
      <c r="B344" s="10"/>
      <c r="C344" s="10"/>
      <c r="D344" s="10"/>
      <c r="E344" s="11"/>
      <c r="F344" s="11"/>
      <c r="G344" s="11"/>
      <c r="H344" s="11"/>
      <c r="I344" s="11"/>
      <c r="J344" s="11"/>
      <c r="K344" s="11"/>
      <c r="L344" s="11"/>
      <c r="M344" s="10"/>
      <c r="Q344" s="1" t="s">
        <v>670</v>
      </c>
    </row>
    <row r="345" spans="1:48" ht="30" customHeight="1" x14ac:dyDescent="0.3">
      <c r="A345" s="10"/>
      <c r="B345" s="10"/>
      <c r="C345" s="10"/>
      <c r="D345" s="10"/>
      <c r="E345" s="11"/>
      <c r="F345" s="11"/>
      <c r="G345" s="11"/>
      <c r="H345" s="11"/>
      <c r="I345" s="11"/>
      <c r="J345" s="11"/>
      <c r="K345" s="11"/>
      <c r="L345" s="11"/>
      <c r="M345" s="10"/>
      <c r="Q345" s="1" t="s">
        <v>670</v>
      </c>
    </row>
    <row r="346" spans="1:48" ht="30" customHeight="1" x14ac:dyDescent="0.3">
      <c r="A346" s="10"/>
      <c r="B346" s="10"/>
      <c r="C346" s="10"/>
      <c r="D346" s="10"/>
      <c r="E346" s="11"/>
      <c r="F346" s="11"/>
      <c r="G346" s="11"/>
      <c r="H346" s="11"/>
      <c r="I346" s="11"/>
      <c r="J346" s="11"/>
      <c r="K346" s="11"/>
      <c r="L346" s="11"/>
      <c r="M346" s="10"/>
      <c r="Q346" s="1" t="s">
        <v>670</v>
      </c>
    </row>
    <row r="347" spans="1:48" ht="30" customHeight="1" x14ac:dyDescent="0.3">
      <c r="A347" s="10"/>
      <c r="B347" s="10"/>
      <c r="C347" s="10"/>
      <c r="D347" s="10"/>
      <c r="E347" s="11"/>
      <c r="F347" s="11"/>
      <c r="G347" s="11"/>
      <c r="H347" s="11"/>
      <c r="I347" s="11"/>
      <c r="J347" s="11"/>
      <c r="K347" s="11"/>
      <c r="L347" s="11"/>
      <c r="M347" s="10"/>
      <c r="Q347" s="1" t="s">
        <v>670</v>
      </c>
    </row>
    <row r="348" spans="1:48" ht="30" customHeight="1" x14ac:dyDescent="0.3">
      <c r="A348" s="10"/>
      <c r="B348" s="10"/>
      <c r="C348" s="10"/>
      <c r="D348" s="10"/>
      <c r="E348" s="11"/>
      <c r="F348" s="11"/>
      <c r="G348" s="11"/>
      <c r="H348" s="11"/>
      <c r="I348" s="11"/>
      <c r="J348" s="11"/>
      <c r="K348" s="11"/>
      <c r="L348" s="11"/>
      <c r="M348" s="10"/>
      <c r="Q348" s="1" t="s">
        <v>670</v>
      </c>
    </row>
    <row r="349" spans="1:48" ht="30" customHeight="1" x14ac:dyDescent="0.3">
      <c r="A349" s="10"/>
      <c r="B349" s="10"/>
      <c r="C349" s="10"/>
      <c r="D349" s="10"/>
      <c r="E349" s="11"/>
      <c r="F349" s="11"/>
      <c r="G349" s="11"/>
      <c r="H349" s="11"/>
      <c r="I349" s="11"/>
      <c r="J349" s="11"/>
      <c r="K349" s="11"/>
      <c r="L349" s="11"/>
      <c r="M349" s="10"/>
      <c r="Q349" s="1" t="s">
        <v>670</v>
      </c>
    </row>
    <row r="350" spans="1:48" ht="30" customHeight="1" x14ac:dyDescent="0.3">
      <c r="A350" s="10"/>
      <c r="B350" s="10"/>
      <c r="C350" s="10"/>
      <c r="D350" s="10"/>
      <c r="E350" s="11"/>
      <c r="F350" s="11"/>
      <c r="G350" s="11"/>
      <c r="H350" s="11"/>
      <c r="I350" s="11"/>
      <c r="J350" s="11"/>
      <c r="K350" s="11"/>
      <c r="L350" s="11"/>
      <c r="M350" s="10"/>
      <c r="Q350" s="1" t="s">
        <v>670</v>
      </c>
    </row>
    <row r="351" spans="1:48" ht="30" customHeight="1" x14ac:dyDescent="0.3">
      <c r="A351" s="10"/>
      <c r="B351" s="10"/>
      <c r="C351" s="10"/>
      <c r="D351" s="10"/>
      <c r="E351" s="11"/>
      <c r="F351" s="11"/>
      <c r="G351" s="11"/>
      <c r="H351" s="11"/>
      <c r="I351" s="11"/>
      <c r="J351" s="11"/>
      <c r="K351" s="11"/>
      <c r="L351" s="11"/>
      <c r="M351" s="10"/>
      <c r="Q351" s="1" t="s">
        <v>670</v>
      </c>
    </row>
    <row r="352" spans="1:48" ht="30" customHeight="1" x14ac:dyDescent="0.3">
      <c r="A352" s="10"/>
      <c r="B352" s="10"/>
      <c r="C352" s="10"/>
      <c r="D352" s="10"/>
      <c r="E352" s="11"/>
      <c r="F352" s="11"/>
      <c r="G352" s="11"/>
      <c r="H352" s="11"/>
      <c r="I352" s="11"/>
      <c r="J352" s="11"/>
      <c r="K352" s="11"/>
      <c r="L352" s="11"/>
      <c r="M352" s="10"/>
      <c r="Q352" s="1" t="s">
        <v>670</v>
      </c>
    </row>
    <row r="353" spans="1:17" ht="30" customHeight="1" x14ac:dyDescent="0.3">
      <c r="A353" s="10"/>
      <c r="B353" s="10"/>
      <c r="C353" s="10"/>
      <c r="D353" s="10"/>
      <c r="E353" s="11"/>
      <c r="F353" s="11"/>
      <c r="G353" s="11"/>
      <c r="H353" s="11"/>
      <c r="I353" s="11"/>
      <c r="J353" s="11"/>
      <c r="K353" s="11"/>
      <c r="L353" s="11"/>
      <c r="M353" s="10"/>
      <c r="Q353" s="1" t="s">
        <v>670</v>
      </c>
    </row>
    <row r="354" spans="1:17" ht="30" customHeight="1" x14ac:dyDescent="0.3">
      <c r="A354" s="10"/>
      <c r="B354" s="10"/>
      <c r="C354" s="10"/>
      <c r="D354" s="10"/>
      <c r="E354" s="11"/>
      <c r="F354" s="11"/>
      <c r="G354" s="11"/>
      <c r="H354" s="11"/>
      <c r="I354" s="11"/>
      <c r="J354" s="11"/>
      <c r="K354" s="11"/>
      <c r="L354" s="11"/>
      <c r="M354" s="10"/>
      <c r="Q354" s="1" t="s">
        <v>670</v>
      </c>
    </row>
    <row r="355" spans="1:17" ht="30" customHeight="1" x14ac:dyDescent="0.3">
      <c r="A355" s="10"/>
      <c r="B355" s="10"/>
      <c r="C355" s="10"/>
      <c r="D355" s="10"/>
      <c r="E355" s="11"/>
      <c r="F355" s="11"/>
      <c r="G355" s="11"/>
      <c r="H355" s="11"/>
      <c r="I355" s="11"/>
      <c r="J355" s="11"/>
      <c r="K355" s="11"/>
      <c r="L355" s="11"/>
      <c r="M355" s="10"/>
      <c r="Q355" s="1" t="s">
        <v>670</v>
      </c>
    </row>
    <row r="356" spans="1:17" ht="30" customHeight="1" x14ac:dyDescent="0.3">
      <c r="A356" s="10"/>
      <c r="B356" s="10"/>
      <c r="C356" s="10"/>
      <c r="D356" s="10"/>
      <c r="E356" s="11"/>
      <c r="F356" s="11"/>
      <c r="G356" s="11"/>
      <c r="H356" s="11"/>
      <c r="I356" s="11"/>
      <c r="J356" s="11"/>
      <c r="K356" s="11"/>
      <c r="L356" s="11"/>
      <c r="M356" s="10"/>
      <c r="Q356" s="1" t="s">
        <v>670</v>
      </c>
    </row>
    <row r="357" spans="1:17" ht="30" customHeight="1" x14ac:dyDescent="0.3">
      <c r="A357" s="10"/>
      <c r="B357" s="10"/>
      <c r="C357" s="10"/>
      <c r="D357" s="10"/>
      <c r="E357" s="11"/>
      <c r="F357" s="11"/>
      <c r="G357" s="11"/>
      <c r="H357" s="11"/>
      <c r="I357" s="11"/>
      <c r="J357" s="11"/>
      <c r="K357" s="11"/>
      <c r="L357" s="11"/>
      <c r="M357" s="10"/>
      <c r="Q357" s="1" t="s">
        <v>670</v>
      </c>
    </row>
    <row r="358" spans="1:17" ht="30" customHeight="1" x14ac:dyDescent="0.3">
      <c r="A358" s="10"/>
      <c r="B358" s="10"/>
      <c r="C358" s="10"/>
      <c r="D358" s="10"/>
      <c r="E358" s="11"/>
      <c r="F358" s="11"/>
      <c r="G358" s="11"/>
      <c r="H358" s="11"/>
      <c r="I358" s="11"/>
      <c r="J358" s="11"/>
      <c r="K358" s="11"/>
      <c r="L358" s="11"/>
      <c r="M358" s="10"/>
      <c r="Q358" s="1" t="s">
        <v>670</v>
      </c>
    </row>
    <row r="359" spans="1:17" ht="30" customHeight="1" x14ac:dyDescent="0.3">
      <c r="A359" s="10"/>
      <c r="B359" s="10"/>
      <c r="C359" s="10"/>
      <c r="D359" s="10"/>
      <c r="E359" s="11"/>
      <c r="F359" s="11"/>
      <c r="G359" s="11"/>
      <c r="H359" s="11"/>
      <c r="I359" s="11"/>
      <c r="J359" s="11"/>
      <c r="K359" s="11"/>
      <c r="L359" s="11"/>
      <c r="M359" s="10"/>
      <c r="Q359" s="1" t="s">
        <v>670</v>
      </c>
    </row>
    <row r="360" spans="1:17" ht="30" customHeight="1" x14ac:dyDescent="0.3">
      <c r="A360" s="10"/>
      <c r="B360" s="10"/>
      <c r="C360" s="10"/>
      <c r="D360" s="10"/>
      <c r="E360" s="11"/>
      <c r="F360" s="11"/>
      <c r="G360" s="11"/>
      <c r="H360" s="11"/>
      <c r="I360" s="11"/>
      <c r="J360" s="11"/>
      <c r="K360" s="11"/>
      <c r="L360" s="11"/>
      <c r="M360" s="10"/>
      <c r="Q360" s="1" t="s">
        <v>670</v>
      </c>
    </row>
    <row r="361" spans="1:17" ht="30" customHeight="1" x14ac:dyDescent="0.3">
      <c r="A361" s="10"/>
      <c r="B361" s="10"/>
      <c r="C361" s="10"/>
      <c r="D361" s="10"/>
      <c r="E361" s="11"/>
      <c r="F361" s="11"/>
      <c r="G361" s="11"/>
      <c r="H361" s="11"/>
      <c r="I361" s="11"/>
      <c r="J361" s="11"/>
      <c r="K361" s="11"/>
      <c r="L361" s="11"/>
      <c r="M361" s="10"/>
      <c r="Q361" s="1" t="s">
        <v>670</v>
      </c>
    </row>
    <row r="362" spans="1:17" ht="30" customHeight="1" x14ac:dyDescent="0.3">
      <c r="A362" s="10"/>
      <c r="B362" s="10"/>
      <c r="C362" s="10"/>
      <c r="D362" s="10"/>
      <c r="E362" s="11"/>
      <c r="F362" s="11"/>
      <c r="G362" s="11"/>
      <c r="H362" s="11"/>
      <c r="I362" s="11"/>
      <c r="J362" s="11"/>
      <c r="K362" s="11"/>
      <c r="L362" s="11"/>
      <c r="M362" s="10"/>
      <c r="Q362" s="1" t="s">
        <v>670</v>
      </c>
    </row>
    <row r="363" spans="1:17" ht="30" customHeight="1" x14ac:dyDescent="0.3">
      <c r="A363" s="12" t="s">
        <v>87</v>
      </c>
      <c r="B363" s="10"/>
      <c r="C363" s="10"/>
      <c r="D363" s="10"/>
      <c r="E363" s="11"/>
      <c r="F363" s="11" t="e">
        <f>SUMIF(Q341:Q362,"0102",F341:F362)</f>
        <v>#NUM!</v>
      </c>
      <c r="G363" s="11"/>
      <c r="H363" s="11">
        <f>SUMIF(Q341:Q362,"0102",H341:H362)</f>
        <v>0</v>
      </c>
      <c r="I363" s="11"/>
      <c r="J363" s="11">
        <f>SUMIF(Q341:Q362,"0102",J341:J362)</f>
        <v>0</v>
      </c>
      <c r="K363" s="11"/>
      <c r="L363" s="11" t="e">
        <f>SUMIF(Q341:Q362,"0102",L341:L362)</f>
        <v>#NUM!</v>
      </c>
      <c r="M363" s="10"/>
      <c r="N363" t="s">
        <v>88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1" type="noConversion"/>
  <pageMargins left="0.73" right="0" top="0.44" bottom="0.39370078740157483" header="0" footer="0"/>
  <pageSetup paperSize="9" scale="64" fitToHeight="0" orientation="landscape" horizontalDpi="4294967295" verticalDpi="4294967295" r:id="rId1"/>
  <headerFooter>
    <oddFooter>페이지 &amp;P</oddFooter>
  </headerFooter>
  <rowBreaks count="13" manualBreakCount="13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315" max="16383" man="1"/>
    <brk id="339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84B0-AE18-454A-A054-F6FBF5B914A4}">
  <dimension ref="A1:N187"/>
  <sheetViews>
    <sheetView view="pageBreakPreview" topLeftCell="B1" zoomScale="75" zoomScaleNormal="100" zoomScaleSheetLayoutView="75" workbookViewId="0">
      <pane xSplit="3" ySplit="3" topLeftCell="E187" activePane="bottomRight" state="frozen"/>
      <selection activeCell="B1" sqref="B1"/>
      <selection pane="topRight" activeCell="E1" sqref="E1"/>
      <selection pane="bottomLeft" activeCell="B4" sqref="B4"/>
      <selection pane="bottomRight" activeCell="B3" sqref="B3:J3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hidden="1" customWidth="1"/>
    <col min="14" max="14" width="2.625" hidden="1" customWidth="1"/>
  </cols>
  <sheetData>
    <row r="1" spans="1:14" ht="30" customHeight="1" x14ac:dyDescent="0.3">
      <c r="A1" s="3"/>
      <c r="B1" s="2" t="s">
        <v>679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30" customHeight="1" x14ac:dyDescent="0.3">
      <c r="A2" s="13"/>
      <c r="B2" s="1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30" customHeight="1" x14ac:dyDescent="0.3">
      <c r="A3" s="7" t="s">
        <v>680</v>
      </c>
      <c r="B3" s="39" t="s">
        <v>2</v>
      </c>
      <c r="C3" s="39" t="s">
        <v>3</v>
      </c>
      <c r="D3" s="39" t="s">
        <v>4</v>
      </c>
      <c r="E3" s="39" t="s">
        <v>681</v>
      </c>
      <c r="F3" s="39" t="s">
        <v>682</v>
      </c>
      <c r="G3" s="39" t="s">
        <v>683</v>
      </c>
      <c r="H3" s="39" t="s">
        <v>684</v>
      </c>
      <c r="I3" s="39" t="s">
        <v>685</v>
      </c>
      <c r="J3" s="39" t="s">
        <v>686</v>
      </c>
      <c r="K3" s="7" t="s">
        <v>687</v>
      </c>
      <c r="L3" s="7" t="s">
        <v>688</v>
      </c>
      <c r="M3" s="7" t="s">
        <v>689</v>
      </c>
      <c r="N3" s="1" t="s">
        <v>690</v>
      </c>
    </row>
    <row r="4" spans="1:14" ht="30" customHeight="1" x14ac:dyDescent="0.3">
      <c r="A4" s="12" t="s">
        <v>62</v>
      </c>
      <c r="B4" s="12" t="s">
        <v>58</v>
      </c>
      <c r="C4" s="12" t="s">
        <v>59</v>
      </c>
      <c r="D4" s="12" t="s">
        <v>60</v>
      </c>
      <c r="E4" s="22">
        <f>일위대가!F8</f>
        <v>0</v>
      </c>
      <c r="F4" s="22">
        <f>일위대가!H8</f>
        <v>0</v>
      </c>
      <c r="G4" s="22" t="e">
        <f>일위대가!J8</f>
        <v>#NUM!</v>
      </c>
      <c r="H4" s="22" t="e">
        <f t="shared" ref="H4:H35" si="0">E4+F4+G4</f>
        <v>#NUM!</v>
      </c>
      <c r="I4" s="12" t="s">
        <v>61</v>
      </c>
      <c r="J4" s="12" t="s">
        <v>52</v>
      </c>
      <c r="K4" s="12" t="s">
        <v>52</v>
      </c>
      <c r="L4" s="12" t="s">
        <v>52</v>
      </c>
      <c r="M4" s="12" t="s">
        <v>52</v>
      </c>
      <c r="N4" s="1" t="s">
        <v>52</v>
      </c>
    </row>
    <row r="5" spans="1:14" ht="30" customHeight="1" x14ac:dyDescent="0.3">
      <c r="A5" s="12" t="s">
        <v>70</v>
      </c>
      <c r="B5" s="12" t="s">
        <v>66</v>
      </c>
      <c r="C5" s="12" t="s">
        <v>67</v>
      </c>
      <c r="D5" s="12" t="s">
        <v>68</v>
      </c>
      <c r="E5" s="22" t="e">
        <f>일위대가!F22</f>
        <v>#NUM!</v>
      </c>
      <c r="F5" s="22">
        <f>일위대가!H22</f>
        <v>0</v>
      </c>
      <c r="G5" s="22">
        <f>일위대가!J22</f>
        <v>0</v>
      </c>
      <c r="H5" s="22" t="e">
        <f t="shared" si="0"/>
        <v>#NUM!</v>
      </c>
      <c r="I5" s="12" t="s">
        <v>69</v>
      </c>
      <c r="J5" s="12" t="s">
        <v>52</v>
      </c>
      <c r="K5" s="12" t="s">
        <v>52</v>
      </c>
      <c r="L5" s="12" t="s">
        <v>52</v>
      </c>
      <c r="M5" s="12" t="s">
        <v>52</v>
      </c>
      <c r="N5" s="1" t="s">
        <v>52</v>
      </c>
    </row>
    <row r="6" spans="1:14" ht="30" customHeight="1" x14ac:dyDescent="0.3">
      <c r="A6" s="12" t="s">
        <v>76</v>
      </c>
      <c r="B6" s="12" t="s">
        <v>72</v>
      </c>
      <c r="C6" s="12" t="s">
        <v>73</v>
      </c>
      <c r="D6" s="12" t="s">
        <v>74</v>
      </c>
      <c r="E6" s="22" t="e">
        <f>일위대가!F27</f>
        <v>#NUM!</v>
      </c>
      <c r="F6" s="22">
        <f>일위대가!H27</f>
        <v>0</v>
      </c>
      <c r="G6" s="22">
        <f>일위대가!J27</f>
        <v>0</v>
      </c>
      <c r="H6" s="22" t="e">
        <f t="shared" si="0"/>
        <v>#NUM!</v>
      </c>
      <c r="I6" s="12" t="s">
        <v>75</v>
      </c>
      <c r="J6" s="12" t="s">
        <v>52</v>
      </c>
      <c r="K6" s="12" t="s">
        <v>52</v>
      </c>
      <c r="L6" s="12" t="s">
        <v>52</v>
      </c>
      <c r="M6" s="12" t="s">
        <v>52</v>
      </c>
      <c r="N6" s="1" t="s">
        <v>52</v>
      </c>
    </row>
    <row r="7" spans="1:14" ht="30" customHeight="1" x14ac:dyDescent="0.3">
      <c r="A7" s="12" t="s">
        <v>81</v>
      </c>
      <c r="B7" s="12" t="s">
        <v>78</v>
      </c>
      <c r="C7" s="12" t="s">
        <v>79</v>
      </c>
      <c r="D7" s="12" t="s">
        <v>74</v>
      </c>
      <c r="E7" s="22">
        <f>일위대가!F31</f>
        <v>0</v>
      </c>
      <c r="F7" s="22">
        <f>일위대가!H31</f>
        <v>0</v>
      </c>
      <c r="G7" s="22">
        <f>일위대가!J31</f>
        <v>0</v>
      </c>
      <c r="H7" s="22">
        <f t="shared" si="0"/>
        <v>0</v>
      </c>
      <c r="I7" s="12" t="s">
        <v>80</v>
      </c>
      <c r="J7" s="12" t="s">
        <v>52</v>
      </c>
      <c r="K7" s="12" t="s">
        <v>52</v>
      </c>
      <c r="L7" s="12" t="s">
        <v>52</v>
      </c>
      <c r="M7" s="12" t="s">
        <v>52</v>
      </c>
      <c r="N7" s="1" t="s">
        <v>52</v>
      </c>
    </row>
    <row r="8" spans="1:14" ht="30" customHeight="1" x14ac:dyDescent="0.3">
      <c r="A8" s="12" t="s">
        <v>85</v>
      </c>
      <c r="B8" s="12" t="s">
        <v>83</v>
      </c>
      <c r="C8" s="12" t="s">
        <v>52</v>
      </c>
      <c r="D8" s="12" t="s">
        <v>74</v>
      </c>
      <c r="E8" s="22">
        <f>일위대가!F35</f>
        <v>0</v>
      </c>
      <c r="F8" s="22">
        <f>일위대가!H35</f>
        <v>0</v>
      </c>
      <c r="G8" s="22">
        <f>일위대가!J35</f>
        <v>0</v>
      </c>
      <c r="H8" s="22">
        <f t="shared" si="0"/>
        <v>0</v>
      </c>
      <c r="I8" s="12" t="s">
        <v>84</v>
      </c>
      <c r="J8" s="12" t="s">
        <v>52</v>
      </c>
      <c r="K8" s="12" t="s">
        <v>52</v>
      </c>
      <c r="L8" s="12" t="s">
        <v>52</v>
      </c>
      <c r="M8" s="12" t="s">
        <v>52</v>
      </c>
      <c r="N8" s="1" t="s">
        <v>52</v>
      </c>
    </row>
    <row r="9" spans="1:14" ht="30" customHeight="1" x14ac:dyDescent="0.3">
      <c r="A9" s="12" t="s">
        <v>100</v>
      </c>
      <c r="B9" s="12" t="s">
        <v>96</v>
      </c>
      <c r="C9" s="12" t="s">
        <v>97</v>
      </c>
      <c r="D9" s="12" t="s">
        <v>98</v>
      </c>
      <c r="E9" s="22">
        <f>일위대가!F39</f>
        <v>0</v>
      </c>
      <c r="F9" s="22">
        <f>일위대가!H39</f>
        <v>0</v>
      </c>
      <c r="G9" s="22">
        <f>일위대가!J39</f>
        <v>0</v>
      </c>
      <c r="H9" s="22">
        <f t="shared" si="0"/>
        <v>0</v>
      </c>
      <c r="I9" s="12" t="s">
        <v>99</v>
      </c>
      <c r="J9" s="12" t="s">
        <v>52</v>
      </c>
      <c r="K9" s="12" t="s">
        <v>52</v>
      </c>
      <c r="L9" s="12" t="s">
        <v>52</v>
      </c>
      <c r="M9" s="12" t="s">
        <v>52</v>
      </c>
      <c r="N9" s="1" t="s">
        <v>52</v>
      </c>
    </row>
    <row r="10" spans="1:14" ht="30" customHeight="1" x14ac:dyDescent="0.3">
      <c r="A10" s="12" t="s">
        <v>105</v>
      </c>
      <c r="B10" s="12" t="s">
        <v>102</v>
      </c>
      <c r="C10" s="12" t="s">
        <v>103</v>
      </c>
      <c r="D10" s="12" t="s">
        <v>74</v>
      </c>
      <c r="E10" s="22">
        <f>일위대가!F47</f>
        <v>0</v>
      </c>
      <c r="F10" s="22">
        <f>일위대가!H47</f>
        <v>0</v>
      </c>
      <c r="G10" s="22">
        <f>일위대가!J47</f>
        <v>0</v>
      </c>
      <c r="H10" s="22">
        <f t="shared" si="0"/>
        <v>0</v>
      </c>
      <c r="I10" s="12" t="s">
        <v>104</v>
      </c>
      <c r="J10" s="12" t="s">
        <v>52</v>
      </c>
      <c r="K10" s="12" t="s">
        <v>52</v>
      </c>
      <c r="L10" s="12" t="s">
        <v>52</v>
      </c>
      <c r="M10" s="12" t="s">
        <v>52</v>
      </c>
      <c r="N10" s="1" t="s">
        <v>52</v>
      </c>
    </row>
    <row r="11" spans="1:14" ht="30" customHeight="1" x14ac:dyDescent="0.3">
      <c r="A11" s="12" t="s">
        <v>111</v>
      </c>
      <c r="B11" s="12" t="s">
        <v>107</v>
      </c>
      <c r="C11" s="12" t="s">
        <v>108</v>
      </c>
      <c r="D11" s="12" t="s">
        <v>109</v>
      </c>
      <c r="E11" s="22" t="e">
        <f>일위대가!F59</f>
        <v>#NUM!</v>
      </c>
      <c r="F11" s="22">
        <f>일위대가!H59</f>
        <v>0</v>
      </c>
      <c r="G11" s="22">
        <f>일위대가!J59</f>
        <v>0</v>
      </c>
      <c r="H11" s="22" t="e">
        <f t="shared" si="0"/>
        <v>#NUM!</v>
      </c>
      <c r="I11" s="12" t="s">
        <v>110</v>
      </c>
      <c r="J11" s="12" t="s">
        <v>52</v>
      </c>
      <c r="K11" s="12" t="s">
        <v>52</v>
      </c>
      <c r="L11" s="12" t="s">
        <v>52</v>
      </c>
      <c r="M11" s="12" t="s">
        <v>52</v>
      </c>
      <c r="N11" s="1" t="s">
        <v>52</v>
      </c>
    </row>
    <row r="12" spans="1:14" ht="30" customHeight="1" x14ac:dyDescent="0.3">
      <c r="A12" s="12" t="s">
        <v>122</v>
      </c>
      <c r="B12" s="12" t="s">
        <v>119</v>
      </c>
      <c r="C12" s="12" t="s">
        <v>120</v>
      </c>
      <c r="D12" s="12" t="s">
        <v>74</v>
      </c>
      <c r="E12" s="22" t="e">
        <f>일위대가!F65</f>
        <v>#NUM!</v>
      </c>
      <c r="F12" s="22">
        <f>일위대가!H65</f>
        <v>0</v>
      </c>
      <c r="G12" s="22">
        <f>일위대가!J65</f>
        <v>0</v>
      </c>
      <c r="H12" s="22" t="e">
        <f t="shared" si="0"/>
        <v>#NUM!</v>
      </c>
      <c r="I12" s="12" t="s">
        <v>121</v>
      </c>
      <c r="J12" s="12" t="s">
        <v>52</v>
      </c>
      <c r="K12" s="12" t="s">
        <v>52</v>
      </c>
      <c r="L12" s="12" t="s">
        <v>52</v>
      </c>
      <c r="M12" s="12" t="s">
        <v>52</v>
      </c>
      <c r="N12" s="1" t="s">
        <v>52</v>
      </c>
    </row>
    <row r="13" spans="1:14" ht="30" customHeight="1" x14ac:dyDescent="0.3">
      <c r="A13" s="12" t="s">
        <v>126</v>
      </c>
      <c r="B13" s="12" t="s">
        <v>124</v>
      </c>
      <c r="C13" s="12" t="s">
        <v>120</v>
      </c>
      <c r="D13" s="12" t="s">
        <v>74</v>
      </c>
      <c r="E13" s="22" t="e">
        <f>일위대가!F71</f>
        <v>#NUM!</v>
      </c>
      <c r="F13" s="22">
        <f>일위대가!H71</f>
        <v>0</v>
      </c>
      <c r="G13" s="22">
        <f>일위대가!J71</f>
        <v>0</v>
      </c>
      <c r="H13" s="22" t="e">
        <f t="shared" si="0"/>
        <v>#NUM!</v>
      </c>
      <c r="I13" s="12" t="s">
        <v>125</v>
      </c>
      <c r="J13" s="12" t="s">
        <v>52</v>
      </c>
      <c r="K13" s="12" t="s">
        <v>52</v>
      </c>
      <c r="L13" s="12" t="s">
        <v>52</v>
      </c>
      <c r="M13" s="12" t="s">
        <v>52</v>
      </c>
      <c r="N13" s="1" t="s">
        <v>52</v>
      </c>
    </row>
    <row r="14" spans="1:14" ht="30" customHeight="1" x14ac:dyDescent="0.3">
      <c r="A14" s="12" t="s">
        <v>135</v>
      </c>
      <c r="B14" s="12" t="s">
        <v>132</v>
      </c>
      <c r="C14" s="12" t="s">
        <v>133</v>
      </c>
      <c r="D14" s="12" t="s">
        <v>74</v>
      </c>
      <c r="E14" s="22" t="e">
        <f>일위대가!F77</f>
        <v>#NUM!</v>
      </c>
      <c r="F14" s="22">
        <f>일위대가!H77</f>
        <v>0</v>
      </c>
      <c r="G14" s="22">
        <f>일위대가!J77</f>
        <v>0</v>
      </c>
      <c r="H14" s="22" t="e">
        <f t="shared" si="0"/>
        <v>#NUM!</v>
      </c>
      <c r="I14" s="12" t="s">
        <v>134</v>
      </c>
      <c r="J14" s="12" t="s">
        <v>52</v>
      </c>
      <c r="K14" s="12" t="s">
        <v>52</v>
      </c>
      <c r="L14" s="12" t="s">
        <v>52</v>
      </c>
      <c r="M14" s="12" t="s">
        <v>52</v>
      </c>
      <c r="N14" s="1" t="s">
        <v>52</v>
      </c>
    </row>
    <row r="15" spans="1:14" ht="30" customHeight="1" x14ac:dyDescent="0.3">
      <c r="A15" s="12" t="s">
        <v>150</v>
      </c>
      <c r="B15" s="12" t="s">
        <v>119</v>
      </c>
      <c r="C15" s="12" t="s">
        <v>148</v>
      </c>
      <c r="D15" s="12" t="s">
        <v>74</v>
      </c>
      <c r="E15" s="22" t="e">
        <f>일위대가!F83</f>
        <v>#NUM!</v>
      </c>
      <c r="F15" s="22">
        <f>일위대가!H83</f>
        <v>0</v>
      </c>
      <c r="G15" s="22">
        <f>일위대가!J83</f>
        <v>0</v>
      </c>
      <c r="H15" s="22" t="e">
        <f t="shared" si="0"/>
        <v>#NUM!</v>
      </c>
      <c r="I15" s="12" t="s">
        <v>149</v>
      </c>
      <c r="J15" s="12" t="s">
        <v>52</v>
      </c>
      <c r="K15" s="12" t="s">
        <v>52</v>
      </c>
      <c r="L15" s="12" t="s">
        <v>52</v>
      </c>
      <c r="M15" s="12" t="s">
        <v>52</v>
      </c>
      <c r="N15" s="1" t="s">
        <v>52</v>
      </c>
    </row>
    <row r="16" spans="1:14" ht="30" customHeight="1" x14ac:dyDescent="0.3">
      <c r="A16" s="12" t="s">
        <v>157</v>
      </c>
      <c r="B16" s="12" t="s">
        <v>154</v>
      </c>
      <c r="C16" s="12" t="s">
        <v>155</v>
      </c>
      <c r="D16" s="12" t="s">
        <v>74</v>
      </c>
      <c r="E16" s="22" t="e">
        <f>일위대가!F88</f>
        <v>#NUM!</v>
      </c>
      <c r="F16" s="22">
        <f>일위대가!H88</f>
        <v>0</v>
      </c>
      <c r="G16" s="22">
        <f>일위대가!J88</f>
        <v>0</v>
      </c>
      <c r="H16" s="22" t="e">
        <f t="shared" si="0"/>
        <v>#NUM!</v>
      </c>
      <c r="I16" s="12" t="s">
        <v>156</v>
      </c>
      <c r="J16" s="12" t="s">
        <v>52</v>
      </c>
      <c r="K16" s="12" t="s">
        <v>52</v>
      </c>
      <c r="L16" s="12" t="s">
        <v>52</v>
      </c>
      <c r="M16" s="12" t="s">
        <v>52</v>
      </c>
      <c r="N16" s="1" t="s">
        <v>52</v>
      </c>
    </row>
    <row r="17" spans="1:14" ht="30" customHeight="1" x14ac:dyDescent="0.3">
      <c r="A17" s="12" t="s">
        <v>162</v>
      </c>
      <c r="B17" s="12" t="s">
        <v>159</v>
      </c>
      <c r="C17" s="12" t="s">
        <v>160</v>
      </c>
      <c r="D17" s="12" t="s">
        <v>74</v>
      </c>
      <c r="E17" s="22" t="e">
        <f>일위대가!F97</f>
        <v>#NUM!</v>
      </c>
      <c r="F17" s="22">
        <f>일위대가!H97</f>
        <v>0</v>
      </c>
      <c r="G17" s="22">
        <f>일위대가!J97</f>
        <v>0</v>
      </c>
      <c r="H17" s="22" t="e">
        <f t="shared" si="0"/>
        <v>#NUM!</v>
      </c>
      <c r="I17" s="12" t="s">
        <v>161</v>
      </c>
      <c r="J17" s="12" t="s">
        <v>52</v>
      </c>
      <c r="K17" s="12" t="s">
        <v>52</v>
      </c>
      <c r="L17" s="12" t="s">
        <v>52</v>
      </c>
      <c r="M17" s="12" t="s">
        <v>52</v>
      </c>
      <c r="N17" s="1" t="s">
        <v>52</v>
      </c>
    </row>
    <row r="18" spans="1:14" ht="30" customHeight="1" x14ac:dyDescent="0.3">
      <c r="A18" s="12" t="s">
        <v>167</v>
      </c>
      <c r="B18" s="12" t="s">
        <v>164</v>
      </c>
      <c r="C18" s="12" t="s">
        <v>165</v>
      </c>
      <c r="D18" s="12" t="s">
        <v>74</v>
      </c>
      <c r="E18" s="22" t="e">
        <f>일위대가!F107</f>
        <v>#NUM!</v>
      </c>
      <c r="F18" s="22">
        <f>일위대가!H107</f>
        <v>0</v>
      </c>
      <c r="G18" s="22">
        <f>일위대가!J107</f>
        <v>0</v>
      </c>
      <c r="H18" s="22" t="e">
        <f t="shared" si="0"/>
        <v>#NUM!</v>
      </c>
      <c r="I18" s="12" t="s">
        <v>166</v>
      </c>
      <c r="J18" s="12" t="s">
        <v>52</v>
      </c>
      <c r="K18" s="12" t="s">
        <v>52</v>
      </c>
      <c r="L18" s="12" t="s">
        <v>52</v>
      </c>
      <c r="M18" s="12" t="s">
        <v>52</v>
      </c>
      <c r="N18" s="1" t="s">
        <v>52</v>
      </c>
    </row>
    <row r="19" spans="1:14" ht="30" customHeight="1" x14ac:dyDescent="0.3">
      <c r="A19" s="12" t="s">
        <v>172</v>
      </c>
      <c r="B19" s="12" t="s">
        <v>169</v>
      </c>
      <c r="C19" s="12" t="s">
        <v>170</v>
      </c>
      <c r="D19" s="12" t="s">
        <v>74</v>
      </c>
      <c r="E19" s="22" t="e">
        <f>일위대가!F112</f>
        <v>#NUM!</v>
      </c>
      <c r="F19" s="22">
        <f>일위대가!H112</f>
        <v>0</v>
      </c>
      <c r="G19" s="22">
        <f>일위대가!J112</f>
        <v>0</v>
      </c>
      <c r="H19" s="22" t="e">
        <f t="shared" si="0"/>
        <v>#NUM!</v>
      </c>
      <c r="I19" s="12" t="s">
        <v>171</v>
      </c>
      <c r="J19" s="12" t="s">
        <v>52</v>
      </c>
      <c r="K19" s="12" t="s">
        <v>52</v>
      </c>
      <c r="L19" s="12" t="s">
        <v>52</v>
      </c>
      <c r="M19" s="12" t="s">
        <v>52</v>
      </c>
      <c r="N19" s="1" t="s">
        <v>52</v>
      </c>
    </row>
    <row r="20" spans="1:14" ht="30" customHeight="1" x14ac:dyDescent="0.3">
      <c r="A20" s="12" t="s">
        <v>184</v>
      </c>
      <c r="B20" s="12" t="s">
        <v>181</v>
      </c>
      <c r="C20" s="12" t="s">
        <v>182</v>
      </c>
      <c r="D20" s="12" t="s">
        <v>109</v>
      </c>
      <c r="E20" s="22" t="e">
        <f>일위대가!F121</f>
        <v>#NUM!</v>
      </c>
      <c r="F20" s="22">
        <f>일위대가!H121</f>
        <v>0</v>
      </c>
      <c r="G20" s="22">
        <f>일위대가!J121</f>
        <v>0</v>
      </c>
      <c r="H20" s="22" t="e">
        <f t="shared" si="0"/>
        <v>#NUM!</v>
      </c>
      <c r="I20" s="12" t="s">
        <v>183</v>
      </c>
      <c r="J20" s="12" t="s">
        <v>52</v>
      </c>
      <c r="K20" s="12" t="s">
        <v>52</v>
      </c>
      <c r="L20" s="12" t="s">
        <v>52</v>
      </c>
      <c r="M20" s="12" t="s">
        <v>52</v>
      </c>
      <c r="N20" s="1" t="s">
        <v>52</v>
      </c>
    </row>
    <row r="21" spans="1:14" ht="30" customHeight="1" x14ac:dyDescent="0.3">
      <c r="A21" s="12" t="s">
        <v>189</v>
      </c>
      <c r="B21" s="12" t="s">
        <v>186</v>
      </c>
      <c r="C21" s="12" t="s">
        <v>187</v>
      </c>
      <c r="D21" s="12" t="s">
        <v>74</v>
      </c>
      <c r="E21" s="22" t="e">
        <f>일위대가!F126</f>
        <v>#NUM!</v>
      </c>
      <c r="F21" s="22">
        <f>일위대가!H126</f>
        <v>0</v>
      </c>
      <c r="G21" s="22">
        <f>일위대가!J126</f>
        <v>0</v>
      </c>
      <c r="H21" s="22" t="e">
        <f t="shared" si="0"/>
        <v>#NUM!</v>
      </c>
      <c r="I21" s="12" t="s">
        <v>188</v>
      </c>
      <c r="J21" s="12" t="s">
        <v>52</v>
      </c>
      <c r="K21" s="12" t="s">
        <v>52</v>
      </c>
      <c r="L21" s="12" t="s">
        <v>52</v>
      </c>
      <c r="M21" s="12" t="s">
        <v>52</v>
      </c>
      <c r="N21" s="1" t="s">
        <v>52</v>
      </c>
    </row>
    <row r="22" spans="1:14" ht="30" customHeight="1" x14ac:dyDescent="0.3">
      <c r="A22" s="12" t="s">
        <v>194</v>
      </c>
      <c r="B22" s="12" t="s">
        <v>191</v>
      </c>
      <c r="C22" s="12" t="s">
        <v>192</v>
      </c>
      <c r="D22" s="12" t="s">
        <v>109</v>
      </c>
      <c r="E22" s="22" t="e">
        <f>일위대가!F135</f>
        <v>#NUM!</v>
      </c>
      <c r="F22" s="22">
        <f>일위대가!H135</f>
        <v>0</v>
      </c>
      <c r="G22" s="22">
        <f>일위대가!J135</f>
        <v>0</v>
      </c>
      <c r="H22" s="22" t="e">
        <f t="shared" si="0"/>
        <v>#NUM!</v>
      </c>
      <c r="I22" s="12" t="s">
        <v>193</v>
      </c>
      <c r="J22" s="12" t="s">
        <v>52</v>
      </c>
      <c r="K22" s="12" t="s">
        <v>52</v>
      </c>
      <c r="L22" s="12" t="s">
        <v>52</v>
      </c>
      <c r="M22" s="12" t="s">
        <v>52</v>
      </c>
      <c r="N22" s="1" t="s">
        <v>52</v>
      </c>
    </row>
    <row r="23" spans="1:14" ht="30" customHeight="1" x14ac:dyDescent="0.3">
      <c r="A23" s="12" t="s">
        <v>210</v>
      </c>
      <c r="B23" s="12" t="s">
        <v>207</v>
      </c>
      <c r="C23" s="12" t="s">
        <v>208</v>
      </c>
      <c r="D23" s="12" t="s">
        <v>109</v>
      </c>
      <c r="E23" s="22" t="e">
        <f>일위대가!F142</f>
        <v>#NUM!</v>
      </c>
      <c r="F23" s="22">
        <f>일위대가!H142</f>
        <v>0</v>
      </c>
      <c r="G23" s="22">
        <f>일위대가!J142</f>
        <v>0</v>
      </c>
      <c r="H23" s="22" t="e">
        <f t="shared" si="0"/>
        <v>#NUM!</v>
      </c>
      <c r="I23" s="12" t="s">
        <v>209</v>
      </c>
      <c r="J23" s="12" t="s">
        <v>52</v>
      </c>
      <c r="K23" s="12" t="s">
        <v>52</v>
      </c>
      <c r="L23" s="12" t="s">
        <v>52</v>
      </c>
      <c r="M23" s="12" t="s">
        <v>52</v>
      </c>
      <c r="N23" s="1" t="s">
        <v>52</v>
      </c>
    </row>
    <row r="24" spans="1:14" ht="30" customHeight="1" x14ac:dyDescent="0.3">
      <c r="A24" s="12" t="s">
        <v>215</v>
      </c>
      <c r="B24" s="12" t="s">
        <v>212</v>
      </c>
      <c r="C24" s="12" t="s">
        <v>213</v>
      </c>
      <c r="D24" s="12" t="s">
        <v>109</v>
      </c>
      <c r="E24" s="22" t="e">
        <f>일위대가!F146</f>
        <v>#NUM!</v>
      </c>
      <c r="F24" s="22">
        <f>일위대가!H146</f>
        <v>0</v>
      </c>
      <c r="G24" s="22">
        <f>일위대가!J146</f>
        <v>0</v>
      </c>
      <c r="H24" s="22" t="e">
        <f t="shared" si="0"/>
        <v>#NUM!</v>
      </c>
      <c r="I24" s="12" t="s">
        <v>214</v>
      </c>
      <c r="J24" s="12" t="s">
        <v>52</v>
      </c>
      <c r="K24" s="12" t="s">
        <v>52</v>
      </c>
      <c r="L24" s="12" t="s">
        <v>52</v>
      </c>
      <c r="M24" s="12" t="s">
        <v>52</v>
      </c>
      <c r="N24" s="1" t="s">
        <v>52</v>
      </c>
    </row>
    <row r="25" spans="1:14" ht="30" customHeight="1" x14ac:dyDescent="0.3">
      <c r="A25" s="12" t="s">
        <v>221</v>
      </c>
      <c r="B25" s="12" t="s">
        <v>217</v>
      </c>
      <c r="C25" s="12" t="s">
        <v>218</v>
      </c>
      <c r="D25" s="12" t="s">
        <v>219</v>
      </c>
      <c r="E25" s="22">
        <f>일위대가!F155</f>
        <v>0</v>
      </c>
      <c r="F25" s="22">
        <f>일위대가!H155</f>
        <v>0</v>
      </c>
      <c r="G25" s="22">
        <f>일위대가!J155</f>
        <v>0</v>
      </c>
      <c r="H25" s="22">
        <f t="shared" si="0"/>
        <v>0</v>
      </c>
      <c r="I25" s="12" t="s">
        <v>220</v>
      </c>
      <c r="J25" s="12" t="s">
        <v>52</v>
      </c>
      <c r="K25" s="12" t="s">
        <v>52</v>
      </c>
      <c r="L25" s="12" t="s">
        <v>52</v>
      </c>
      <c r="M25" s="12" t="s">
        <v>52</v>
      </c>
      <c r="N25" s="1" t="s">
        <v>52</v>
      </c>
    </row>
    <row r="26" spans="1:14" ht="30" customHeight="1" x14ac:dyDescent="0.3">
      <c r="A26" s="12" t="s">
        <v>226</v>
      </c>
      <c r="B26" s="12" t="s">
        <v>223</v>
      </c>
      <c r="C26" s="12" t="s">
        <v>224</v>
      </c>
      <c r="D26" s="12" t="s">
        <v>109</v>
      </c>
      <c r="E26" s="22" t="e">
        <f>일위대가!F160</f>
        <v>#NUM!</v>
      </c>
      <c r="F26" s="22">
        <f>일위대가!H160</f>
        <v>0</v>
      </c>
      <c r="G26" s="22">
        <f>일위대가!J160</f>
        <v>0</v>
      </c>
      <c r="H26" s="22" t="e">
        <f t="shared" si="0"/>
        <v>#NUM!</v>
      </c>
      <c r="I26" s="12" t="s">
        <v>225</v>
      </c>
      <c r="J26" s="12" t="s">
        <v>52</v>
      </c>
      <c r="K26" s="12" t="s">
        <v>52</v>
      </c>
      <c r="L26" s="12" t="s">
        <v>52</v>
      </c>
      <c r="M26" s="12" t="s">
        <v>52</v>
      </c>
      <c r="N26" s="1" t="s">
        <v>52</v>
      </c>
    </row>
    <row r="27" spans="1:14" ht="30" customHeight="1" x14ac:dyDescent="0.3">
      <c r="A27" s="12" t="s">
        <v>231</v>
      </c>
      <c r="B27" s="12" t="s">
        <v>228</v>
      </c>
      <c r="C27" s="12" t="s">
        <v>229</v>
      </c>
      <c r="D27" s="12" t="s">
        <v>109</v>
      </c>
      <c r="E27" s="22" t="e">
        <f>일위대가!F170</f>
        <v>#NUM!</v>
      </c>
      <c r="F27" s="22">
        <f>일위대가!H170</f>
        <v>0</v>
      </c>
      <c r="G27" s="22">
        <f>일위대가!J170</f>
        <v>0</v>
      </c>
      <c r="H27" s="22" t="e">
        <f t="shared" si="0"/>
        <v>#NUM!</v>
      </c>
      <c r="I27" s="12" t="s">
        <v>230</v>
      </c>
      <c r="J27" s="12" t="s">
        <v>52</v>
      </c>
      <c r="K27" s="12" t="s">
        <v>52</v>
      </c>
      <c r="L27" s="12" t="s">
        <v>52</v>
      </c>
      <c r="M27" s="12" t="s">
        <v>52</v>
      </c>
      <c r="N27" s="1" t="s">
        <v>52</v>
      </c>
    </row>
    <row r="28" spans="1:14" ht="30" customHeight="1" x14ac:dyDescent="0.3">
      <c r="A28" s="12" t="s">
        <v>236</v>
      </c>
      <c r="B28" s="12" t="s">
        <v>233</v>
      </c>
      <c r="C28" s="12" t="s">
        <v>52</v>
      </c>
      <c r="D28" s="12" t="s">
        <v>234</v>
      </c>
      <c r="E28" s="22" t="e">
        <f>일위대가!F183</f>
        <v>#NUM!</v>
      </c>
      <c r="F28" s="22">
        <f>일위대가!H183</f>
        <v>0</v>
      </c>
      <c r="G28" s="22" t="e">
        <f>일위대가!J183</f>
        <v>#NUM!</v>
      </c>
      <c r="H28" s="22" t="e">
        <f t="shared" si="0"/>
        <v>#NUM!</v>
      </c>
      <c r="I28" s="12" t="s">
        <v>235</v>
      </c>
      <c r="J28" s="12" t="s">
        <v>52</v>
      </c>
      <c r="K28" s="12" t="s">
        <v>52</v>
      </c>
      <c r="L28" s="12" t="s">
        <v>52</v>
      </c>
      <c r="M28" s="12" t="s">
        <v>52</v>
      </c>
      <c r="N28" s="1" t="s">
        <v>52</v>
      </c>
    </row>
    <row r="29" spans="1:14" ht="30" customHeight="1" x14ac:dyDescent="0.3">
      <c r="A29" s="12" t="s">
        <v>243</v>
      </c>
      <c r="B29" s="12" t="s">
        <v>240</v>
      </c>
      <c r="C29" s="12" t="s">
        <v>241</v>
      </c>
      <c r="D29" s="12" t="s">
        <v>74</v>
      </c>
      <c r="E29" s="22">
        <f>일위대가!F188</f>
        <v>0</v>
      </c>
      <c r="F29" s="22">
        <f>일위대가!H188</f>
        <v>0</v>
      </c>
      <c r="G29" s="22">
        <f>일위대가!J188</f>
        <v>0</v>
      </c>
      <c r="H29" s="22">
        <f t="shared" si="0"/>
        <v>0</v>
      </c>
      <c r="I29" s="12" t="s">
        <v>242</v>
      </c>
      <c r="J29" s="12" t="s">
        <v>52</v>
      </c>
      <c r="K29" s="12" t="s">
        <v>52</v>
      </c>
      <c r="L29" s="12" t="s">
        <v>52</v>
      </c>
      <c r="M29" s="12" t="s">
        <v>52</v>
      </c>
      <c r="N29" s="1" t="s">
        <v>52</v>
      </c>
    </row>
    <row r="30" spans="1:14" ht="30" customHeight="1" x14ac:dyDescent="0.3">
      <c r="A30" s="12" t="s">
        <v>247</v>
      </c>
      <c r="B30" s="12" t="s">
        <v>240</v>
      </c>
      <c r="C30" s="12" t="s">
        <v>245</v>
      </c>
      <c r="D30" s="12" t="s">
        <v>74</v>
      </c>
      <c r="E30" s="22">
        <f>일위대가!F193</f>
        <v>0</v>
      </c>
      <c r="F30" s="22">
        <f>일위대가!H193</f>
        <v>0</v>
      </c>
      <c r="G30" s="22">
        <f>일위대가!J193</f>
        <v>0</v>
      </c>
      <c r="H30" s="22">
        <f t="shared" si="0"/>
        <v>0</v>
      </c>
      <c r="I30" s="12" t="s">
        <v>246</v>
      </c>
      <c r="J30" s="12" t="s">
        <v>52</v>
      </c>
      <c r="K30" s="12" t="s">
        <v>52</v>
      </c>
      <c r="L30" s="12" t="s">
        <v>52</v>
      </c>
      <c r="M30" s="12" t="s">
        <v>52</v>
      </c>
      <c r="N30" s="1" t="s">
        <v>52</v>
      </c>
    </row>
    <row r="31" spans="1:14" ht="30" customHeight="1" x14ac:dyDescent="0.3">
      <c r="A31" s="12" t="s">
        <v>251</v>
      </c>
      <c r="B31" s="12" t="s">
        <v>240</v>
      </c>
      <c r="C31" s="12" t="s">
        <v>249</v>
      </c>
      <c r="D31" s="12" t="s">
        <v>74</v>
      </c>
      <c r="E31" s="22">
        <f>일위대가!F198</f>
        <v>0</v>
      </c>
      <c r="F31" s="22">
        <f>일위대가!H198</f>
        <v>0</v>
      </c>
      <c r="G31" s="22">
        <f>일위대가!J198</f>
        <v>0</v>
      </c>
      <c r="H31" s="22">
        <f t="shared" si="0"/>
        <v>0</v>
      </c>
      <c r="I31" s="12" t="s">
        <v>250</v>
      </c>
      <c r="J31" s="12" t="s">
        <v>52</v>
      </c>
      <c r="K31" s="12" t="s">
        <v>52</v>
      </c>
      <c r="L31" s="12" t="s">
        <v>52</v>
      </c>
      <c r="M31" s="12" t="s">
        <v>52</v>
      </c>
      <c r="N31" s="1" t="s">
        <v>52</v>
      </c>
    </row>
    <row r="32" spans="1:14" ht="30" customHeight="1" x14ac:dyDescent="0.3">
      <c r="A32" s="12" t="s">
        <v>256</v>
      </c>
      <c r="B32" s="12" t="s">
        <v>253</v>
      </c>
      <c r="C32" s="12" t="s">
        <v>254</v>
      </c>
      <c r="D32" s="12" t="s">
        <v>74</v>
      </c>
      <c r="E32" s="22">
        <f>일위대가!F203</f>
        <v>0</v>
      </c>
      <c r="F32" s="22">
        <f>일위대가!H203</f>
        <v>0</v>
      </c>
      <c r="G32" s="22">
        <f>일위대가!J203</f>
        <v>0</v>
      </c>
      <c r="H32" s="22">
        <f t="shared" si="0"/>
        <v>0</v>
      </c>
      <c r="I32" s="12" t="s">
        <v>255</v>
      </c>
      <c r="J32" s="12" t="s">
        <v>52</v>
      </c>
      <c r="K32" s="12" t="s">
        <v>52</v>
      </c>
      <c r="L32" s="12" t="s">
        <v>52</v>
      </c>
      <c r="M32" s="12" t="s">
        <v>52</v>
      </c>
      <c r="N32" s="1" t="s">
        <v>52</v>
      </c>
    </row>
    <row r="33" spans="1:14" ht="30" customHeight="1" x14ac:dyDescent="0.3">
      <c r="A33" s="12" t="s">
        <v>260</v>
      </c>
      <c r="B33" s="12" t="s">
        <v>253</v>
      </c>
      <c r="C33" s="12" t="s">
        <v>258</v>
      </c>
      <c r="D33" s="12" t="s">
        <v>74</v>
      </c>
      <c r="E33" s="22">
        <f>일위대가!F208</f>
        <v>0</v>
      </c>
      <c r="F33" s="22">
        <f>일위대가!H208</f>
        <v>0</v>
      </c>
      <c r="G33" s="22">
        <f>일위대가!J208</f>
        <v>0</v>
      </c>
      <c r="H33" s="22">
        <f t="shared" si="0"/>
        <v>0</v>
      </c>
      <c r="I33" s="12" t="s">
        <v>259</v>
      </c>
      <c r="J33" s="12" t="s">
        <v>52</v>
      </c>
      <c r="K33" s="12" t="s">
        <v>52</v>
      </c>
      <c r="L33" s="12" t="s">
        <v>52</v>
      </c>
      <c r="M33" s="12" t="s">
        <v>52</v>
      </c>
      <c r="N33" s="1" t="s">
        <v>52</v>
      </c>
    </row>
    <row r="34" spans="1:14" ht="30" customHeight="1" x14ac:dyDescent="0.3">
      <c r="A34" s="12" t="s">
        <v>264</v>
      </c>
      <c r="B34" s="12" t="s">
        <v>253</v>
      </c>
      <c r="C34" s="12" t="s">
        <v>262</v>
      </c>
      <c r="D34" s="12" t="s">
        <v>74</v>
      </c>
      <c r="E34" s="22">
        <f>일위대가!F213</f>
        <v>0</v>
      </c>
      <c r="F34" s="22">
        <f>일위대가!H213</f>
        <v>0</v>
      </c>
      <c r="G34" s="22">
        <f>일위대가!J213</f>
        <v>0</v>
      </c>
      <c r="H34" s="22">
        <f t="shared" si="0"/>
        <v>0</v>
      </c>
      <c r="I34" s="12" t="s">
        <v>263</v>
      </c>
      <c r="J34" s="12" t="s">
        <v>52</v>
      </c>
      <c r="K34" s="12" t="s">
        <v>52</v>
      </c>
      <c r="L34" s="12" t="s">
        <v>52</v>
      </c>
      <c r="M34" s="12" t="s">
        <v>52</v>
      </c>
      <c r="N34" s="1" t="s">
        <v>52</v>
      </c>
    </row>
    <row r="35" spans="1:14" ht="30" customHeight="1" x14ac:dyDescent="0.3">
      <c r="A35" s="12" t="s">
        <v>268</v>
      </c>
      <c r="B35" s="12" t="s">
        <v>266</v>
      </c>
      <c r="C35" s="12" t="s">
        <v>187</v>
      </c>
      <c r="D35" s="12" t="s">
        <v>74</v>
      </c>
      <c r="E35" s="22">
        <f>일위대가!F217</f>
        <v>0</v>
      </c>
      <c r="F35" s="22">
        <f>일위대가!H217</f>
        <v>0</v>
      </c>
      <c r="G35" s="22">
        <f>일위대가!J217</f>
        <v>0</v>
      </c>
      <c r="H35" s="22">
        <f t="shared" si="0"/>
        <v>0</v>
      </c>
      <c r="I35" s="12" t="s">
        <v>267</v>
      </c>
      <c r="J35" s="12" t="s">
        <v>52</v>
      </c>
      <c r="K35" s="12" t="s">
        <v>52</v>
      </c>
      <c r="L35" s="12" t="s">
        <v>52</v>
      </c>
      <c r="M35" s="12" t="s">
        <v>52</v>
      </c>
      <c r="N35" s="1" t="s">
        <v>52</v>
      </c>
    </row>
    <row r="36" spans="1:14" ht="30" customHeight="1" x14ac:dyDescent="0.3">
      <c r="A36" s="12" t="s">
        <v>272</v>
      </c>
      <c r="B36" s="12" t="s">
        <v>270</v>
      </c>
      <c r="C36" s="12" t="s">
        <v>52</v>
      </c>
      <c r="D36" s="12" t="s">
        <v>109</v>
      </c>
      <c r="E36" s="22">
        <f>일위대가!F225</f>
        <v>0</v>
      </c>
      <c r="F36" s="22">
        <f>일위대가!H225</f>
        <v>0</v>
      </c>
      <c r="G36" s="22">
        <f>일위대가!J225</f>
        <v>0</v>
      </c>
      <c r="H36" s="22">
        <f t="shared" ref="H36:H67" si="1">E36+F36+G36</f>
        <v>0</v>
      </c>
      <c r="I36" s="12" t="s">
        <v>271</v>
      </c>
      <c r="J36" s="12" t="s">
        <v>52</v>
      </c>
      <c r="K36" s="12" t="s">
        <v>52</v>
      </c>
      <c r="L36" s="12" t="s">
        <v>52</v>
      </c>
      <c r="M36" s="12" t="s">
        <v>52</v>
      </c>
      <c r="N36" s="1" t="s">
        <v>52</v>
      </c>
    </row>
    <row r="37" spans="1:14" ht="30" customHeight="1" x14ac:dyDescent="0.3">
      <c r="A37" s="12" t="s">
        <v>282</v>
      </c>
      <c r="B37" s="12" t="s">
        <v>279</v>
      </c>
      <c r="C37" s="12" t="s">
        <v>280</v>
      </c>
      <c r="D37" s="12" t="s">
        <v>139</v>
      </c>
      <c r="E37" s="22" t="e">
        <f>일위대가!F230</f>
        <v>#NUM!</v>
      </c>
      <c r="F37" s="22">
        <f>일위대가!H230</f>
        <v>0</v>
      </c>
      <c r="G37" s="22" t="e">
        <f>일위대가!J230</f>
        <v>#NUM!</v>
      </c>
      <c r="H37" s="22" t="e">
        <f t="shared" si="1"/>
        <v>#NUM!</v>
      </c>
      <c r="I37" s="12" t="s">
        <v>281</v>
      </c>
      <c r="J37" s="12" t="s">
        <v>52</v>
      </c>
      <c r="K37" s="12" t="s">
        <v>52</v>
      </c>
      <c r="L37" s="12" t="s">
        <v>52</v>
      </c>
      <c r="M37" s="12" t="s">
        <v>52</v>
      </c>
      <c r="N37" s="1" t="s">
        <v>52</v>
      </c>
    </row>
    <row r="38" spans="1:14" ht="30" customHeight="1" x14ac:dyDescent="0.3">
      <c r="A38" s="12" t="s">
        <v>287</v>
      </c>
      <c r="B38" s="12" t="s">
        <v>284</v>
      </c>
      <c r="C38" s="12" t="s">
        <v>285</v>
      </c>
      <c r="D38" s="12" t="s">
        <v>139</v>
      </c>
      <c r="E38" s="22" t="e">
        <f>일위대가!F235</f>
        <v>#NUM!</v>
      </c>
      <c r="F38" s="22">
        <f>일위대가!H235</f>
        <v>0</v>
      </c>
      <c r="G38" s="22" t="e">
        <f>일위대가!J235</f>
        <v>#NUM!</v>
      </c>
      <c r="H38" s="22" t="e">
        <f t="shared" si="1"/>
        <v>#NUM!</v>
      </c>
      <c r="I38" s="12" t="s">
        <v>286</v>
      </c>
      <c r="J38" s="12" t="s">
        <v>52</v>
      </c>
      <c r="K38" s="12" t="s">
        <v>52</v>
      </c>
      <c r="L38" s="12" t="s">
        <v>52</v>
      </c>
      <c r="M38" s="12" t="s">
        <v>52</v>
      </c>
      <c r="N38" s="1" t="s">
        <v>52</v>
      </c>
    </row>
    <row r="39" spans="1:14" ht="30" customHeight="1" x14ac:dyDescent="0.3">
      <c r="A39" s="12" t="s">
        <v>292</v>
      </c>
      <c r="B39" s="12" t="s">
        <v>289</v>
      </c>
      <c r="C39" s="12" t="s">
        <v>290</v>
      </c>
      <c r="D39" s="12" t="s">
        <v>139</v>
      </c>
      <c r="E39" s="22" t="e">
        <f>일위대가!F239</f>
        <v>#NUM!</v>
      </c>
      <c r="F39" s="22">
        <f>일위대가!H239</f>
        <v>0</v>
      </c>
      <c r="G39" s="22">
        <f>일위대가!J239</f>
        <v>0</v>
      </c>
      <c r="H39" s="22" t="e">
        <f t="shared" si="1"/>
        <v>#NUM!</v>
      </c>
      <c r="I39" s="12" t="s">
        <v>291</v>
      </c>
      <c r="J39" s="12" t="s">
        <v>52</v>
      </c>
      <c r="K39" s="12" t="s">
        <v>52</v>
      </c>
      <c r="L39" s="12" t="s">
        <v>52</v>
      </c>
      <c r="M39" s="12" t="s">
        <v>52</v>
      </c>
      <c r="N39" s="1" t="s">
        <v>52</v>
      </c>
    </row>
    <row r="40" spans="1:14" ht="30" customHeight="1" x14ac:dyDescent="0.3">
      <c r="A40" s="12" t="s">
        <v>297</v>
      </c>
      <c r="B40" s="12" t="s">
        <v>294</v>
      </c>
      <c r="C40" s="12" t="s">
        <v>295</v>
      </c>
      <c r="D40" s="12" t="s">
        <v>139</v>
      </c>
      <c r="E40" s="22" t="e">
        <f>일위대가!F243</f>
        <v>#NUM!</v>
      </c>
      <c r="F40" s="22">
        <f>일위대가!H243</f>
        <v>0</v>
      </c>
      <c r="G40" s="22">
        <f>일위대가!J243</f>
        <v>0</v>
      </c>
      <c r="H40" s="22" t="e">
        <f t="shared" si="1"/>
        <v>#NUM!</v>
      </c>
      <c r="I40" s="12" t="s">
        <v>296</v>
      </c>
      <c r="J40" s="12" t="s">
        <v>52</v>
      </c>
      <c r="K40" s="12" t="s">
        <v>52</v>
      </c>
      <c r="L40" s="12" t="s">
        <v>52</v>
      </c>
      <c r="M40" s="12" t="s">
        <v>52</v>
      </c>
      <c r="N40" s="1" t="s">
        <v>52</v>
      </c>
    </row>
    <row r="41" spans="1:14" ht="30" customHeight="1" x14ac:dyDescent="0.3">
      <c r="A41" s="12" t="s">
        <v>302</v>
      </c>
      <c r="B41" s="12" t="s">
        <v>299</v>
      </c>
      <c r="C41" s="12" t="s">
        <v>300</v>
      </c>
      <c r="D41" s="12" t="s">
        <v>139</v>
      </c>
      <c r="E41" s="22" t="e">
        <f>일위대가!F247</f>
        <v>#NUM!</v>
      </c>
      <c r="F41" s="22">
        <f>일위대가!H247</f>
        <v>0</v>
      </c>
      <c r="G41" s="22">
        <f>일위대가!J247</f>
        <v>0</v>
      </c>
      <c r="H41" s="22" t="e">
        <f t="shared" si="1"/>
        <v>#NUM!</v>
      </c>
      <c r="I41" s="12" t="s">
        <v>301</v>
      </c>
      <c r="J41" s="12" t="s">
        <v>52</v>
      </c>
      <c r="K41" s="12" t="s">
        <v>52</v>
      </c>
      <c r="L41" s="12" t="s">
        <v>52</v>
      </c>
      <c r="M41" s="12" t="s">
        <v>52</v>
      </c>
      <c r="N41" s="1" t="s">
        <v>52</v>
      </c>
    </row>
    <row r="42" spans="1:14" ht="30" customHeight="1" x14ac:dyDescent="0.3">
      <c r="A42" s="12" t="s">
        <v>331</v>
      </c>
      <c r="B42" s="12" t="s">
        <v>328</v>
      </c>
      <c r="C42" s="12" t="s">
        <v>329</v>
      </c>
      <c r="D42" s="12" t="s">
        <v>60</v>
      </c>
      <c r="E42" s="22">
        <f>일위대가!F252</f>
        <v>0</v>
      </c>
      <c r="F42" s="22">
        <f>일위대가!H252</f>
        <v>0</v>
      </c>
      <c r="G42" s="22">
        <f>일위대가!J252</f>
        <v>0</v>
      </c>
      <c r="H42" s="22">
        <f t="shared" si="1"/>
        <v>0</v>
      </c>
      <c r="I42" s="12" t="s">
        <v>330</v>
      </c>
      <c r="J42" s="12" t="s">
        <v>52</v>
      </c>
      <c r="K42" s="12" t="s">
        <v>52</v>
      </c>
      <c r="L42" s="12" t="s">
        <v>52</v>
      </c>
      <c r="M42" s="12" t="s">
        <v>52</v>
      </c>
      <c r="N42" s="1" t="s">
        <v>52</v>
      </c>
    </row>
    <row r="43" spans="1:14" ht="30" customHeight="1" x14ac:dyDescent="0.3">
      <c r="A43" s="12" t="s">
        <v>335</v>
      </c>
      <c r="B43" s="12" t="s">
        <v>333</v>
      </c>
      <c r="C43" s="12" t="s">
        <v>329</v>
      </c>
      <c r="D43" s="12" t="s">
        <v>60</v>
      </c>
      <c r="E43" s="22">
        <f>일위대가!F258</f>
        <v>0</v>
      </c>
      <c r="F43" s="22">
        <f>일위대가!H258</f>
        <v>0</v>
      </c>
      <c r="G43" s="22">
        <f>일위대가!J258</f>
        <v>0</v>
      </c>
      <c r="H43" s="22">
        <f t="shared" si="1"/>
        <v>0</v>
      </c>
      <c r="I43" s="12" t="s">
        <v>334</v>
      </c>
      <c r="J43" s="12" t="s">
        <v>52</v>
      </c>
      <c r="K43" s="12" t="s">
        <v>52</v>
      </c>
      <c r="L43" s="12" t="s">
        <v>52</v>
      </c>
      <c r="M43" s="12" t="s">
        <v>52</v>
      </c>
      <c r="N43" s="1" t="s">
        <v>52</v>
      </c>
    </row>
    <row r="44" spans="1:14" ht="30" customHeight="1" x14ac:dyDescent="0.3">
      <c r="A44" s="12" t="s">
        <v>340</v>
      </c>
      <c r="B44" s="12" t="s">
        <v>337</v>
      </c>
      <c r="C44" s="12" t="s">
        <v>338</v>
      </c>
      <c r="D44" s="12" t="s">
        <v>109</v>
      </c>
      <c r="E44" s="22" t="e">
        <f>일위대가!F263</f>
        <v>#NUM!</v>
      </c>
      <c r="F44" s="22">
        <f>일위대가!H263</f>
        <v>0</v>
      </c>
      <c r="G44" s="22">
        <f>일위대가!J263</f>
        <v>0</v>
      </c>
      <c r="H44" s="22" t="e">
        <f t="shared" si="1"/>
        <v>#NUM!</v>
      </c>
      <c r="I44" s="12" t="s">
        <v>339</v>
      </c>
      <c r="J44" s="12" t="s">
        <v>52</v>
      </c>
      <c r="K44" s="12" t="s">
        <v>52</v>
      </c>
      <c r="L44" s="12" t="s">
        <v>52</v>
      </c>
      <c r="M44" s="12" t="s">
        <v>52</v>
      </c>
      <c r="N44" s="1" t="s">
        <v>52</v>
      </c>
    </row>
    <row r="45" spans="1:14" ht="30" customHeight="1" x14ac:dyDescent="0.3">
      <c r="A45" s="12" t="s">
        <v>347</v>
      </c>
      <c r="B45" s="12" t="s">
        <v>344</v>
      </c>
      <c r="C45" s="12" t="s">
        <v>345</v>
      </c>
      <c r="D45" s="12" t="s">
        <v>74</v>
      </c>
      <c r="E45" s="22" t="e">
        <f>일위대가!F268</f>
        <v>#NUM!</v>
      </c>
      <c r="F45" s="22">
        <f>일위대가!H268</f>
        <v>0</v>
      </c>
      <c r="G45" s="22">
        <f>일위대가!J268</f>
        <v>0</v>
      </c>
      <c r="H45" s="22" t="e">
        <f t="shared" si="1"/>
        <v>#NUM!</v>
      </c>
      <c r="I45" s="12" t="s">
        <v>346</v>
      </c>
      <c r="J45" s="12" t="s">
        <v>52</v>
      </c>
      <c r="K45" s="12" t="s">
        <v>52</v>
      </c>
      <c r="L45" s="12" t="s">
        <v>52</v>
      </c>
      <c r="M45" s="12" t="s">
        <v>52</v>
      </c>
      <c r="N45" s="1" t="s">
        <v>52</v>
      </c>
    </row>
    <row r="46" spans="1:14" ht="30" customHeight="1" x14ac:dyDescent="0.3">
      <c r="A46" s="12" t="s">
        <v>351</v>
      </c>
      <c r="B46" s="12" t="s">
        <v>344</v>
      </c>
      <c r="C46" s="12" t="s">
        <v>349</v>
      </c>
      <c r="D46" s="12" t="s">
        <v>74</v>
      </c>
      <c r="E46" s="22" t="e">
        <f>일위대가!F273</f>
        <v>#NUM!</v>
      </c>
      <c r="F46" s="22">
        <f>일위대가!H273</f>
        <v>0</v>
      </c>
      <c r="G46" s="22">
        <f>일위대가!J273</f>
        <v>0</v>
      </c>
      <c r="H46" s="22" t="e">
        <f t="shared" si="1"/>
        <v>#NUM!</v>
      </c>
      <c r="I46" s="12" t="s">
        <v>350</v>
      </c>
      <c r="J46" s="12" t="s">
        <v>52</v>
      </c>
      <c r="K46" s="12" t="s">
        <v>52</v>
      </c>
      <c r="L46" s="12" t="s">
        <v>52</v>
      </c>
      <c r="M46" s="12" t="s">
        <v>52</v>
      </c>
      <c r="N46" s="1" t="s">
        <v>52</v>
      </c>
    </row>
    <row r="47" spans="1:14" ht="30" customHeight="1" x14ac:dyDescent="0.3">
      <c r="A47" s="12" t="s">
        <v>356</v>
      </c>
      <c r="B47" s="12" t="s">
        <v>353</v>
      </c>
      <c r="C47" s="12" t="s">
        <v>354</v>
      </c>
      <c r="D47" s="12" t="s">
        <v>74</v>
      </c>
      <c r="E47" s="22" t="e">
        <f>일위대가!F278</f>
        <v>#NUM!</v>
      </c>
      <c r="F47" s="22">
        <f>일위대가!H278</f>
        <v>0</v>
      </c>
      <c r="G47" s="22">
        <f>일위대가!J278</f>
        <v>0</v>
      </c>
      <c r="H47" s="22" t="e">
        <f t="shared" si="1"/>
        <v>#NUM!</v>
      </c>
      <c r="I47" s="12" t="s">
        <v>355</v>
      </c>
      <c r="J47" s="12" t="s">
        <v>52</v>
      </c>
      <c r="K47" s="12" t="s">
        <v>52</v>
      </c>
      <c r="L47" s="12" t="s">
        <v>52</v>
      </c>
      <c r="M47" s="12" t="s">
        <v>52</v>
      </c>
      <c r="N47" s="1" t="s">
        <v>52</v>
      </c>
    </row>
    <row r="48" spans="1:14" ht="30" customHeight="1" x14ac:dyDescent="0.3">
      <c r="A48" s="12" t="s">
        <v>361</v>
      </c>
      <c r="B48" s="12" t="s">
        <v>358</v>
      </c>
      <c r="C48" s="12" t="s">
        <v>359</v>
      </c>
      <c r="D48" s="12" t="s">
        <v>74</v>
      </c>
      <c r="E48" s="22" t="e">
        <f>일위대가!F283</f>
        <v>#NUM!</v>
      </c>
      <c r="F48" s="22">
        <f>일위대가!H283</f>
        <v>0</v>
      </c>
      <c r="G48" s="22">
        <f>일위대가!J283</f>
        <v>0</v>
      </c>
      <c r="H48" s="22" t="e">
        <f t="shared" si="1"/>
        <v>#NUM!</v>
      </c>
      <c r="I48" s="12" t="s">
        <v>360</v>
      </c>
      <c r="J48" s="12" t="s">
        <v>52</v>
      </c>
      <c r="K48" s="12" t="s">
        <v>52</v>
      </c>
      <c r="L48" s="12" t="s">
        <v>52</v>
      </c>
      <c r="M48" s="12" t="s">
        <v>52</v>
      </c>
      <c r="N48" s="1" t="s">
        <v>52</v>
      </c>
    </row>
    <row r="49" spans="1:14" ht="30" customHeight="1" x14ac:dyDescent="0.3">
      <c r="A49" s="12" t="s">
        <v>366</v>
      </c>
      <c r="B49" s="12" t="s">
        <v>363</v>
      </c>
      <c r="C49" s="12" t="s">
        <v>364</v>
      </c>
      <c r="D49" s="12" t="s">
        <v>74</v>
      </c>
      <c r="E49" s="22" t="e">
        <f>일위대가!F288</f>
        <v>#NUM!</v>
      </c>
      <c r="F49" s="22">
        <f>일위대가!H288</f>
        <v>0</v>
      </c>
      <c r="G49" s="22">
        <f>일위대가!J288</f>
        <v>0</v>
      </c>
      <c r="H49" s="22" t="e">
        <f t="shared" si="1"/>
        <v>#NUM!</v>
      </c>
      <c r="I49" s="12" t="s">
        <v>365</v>
      </c>
      <c r="J49" s="12" t="s">
        <v>52</v>
      </c>
      <c r="K49" s="12" t="s">
        <v>52</v>
      </c>
      <c r="L49" s="12" t="s">
        <v>52</v>
      </c>
      <c r="M49" s="12" t="s">
        <v>52</v>
      </c>
      <c r="N49" s="1" t="s">
        <v>52</v>
      </c>
    </row>
    <row r="50" spans="1:14" ht="30" customHeight="1" x14ac:dyDescent="0.3">
      <c r="A50" s="12" t="s">
        <v>370</v>
      </c>
      <c r="B50" s="12" t="s">
        <v>363</v>
      </c>
      <c r="C50" s="12" t="s">
        <v>368</v>
      </c>
      <c r="D50" s="12" t="s">
        <v>74</v>
      </c>
      <c r="E50" s="22" t="e">
        <f>일위대가!F293</f>
        <v>#NUM!</v>
      </c>
      <c r="F50" s="22">
        <f>일위대가!H293</f>
        <v>0</v>
      </c>
      <c r="G50" s="22">
        <f>일위대가!J293</f>
        <v>0</v>
      </c>
      <c r="H50" s="22" t="e">
        <f t="shared" si="1"/>
        <v>#NUM!</v>
      </c>
      <c r="I50" s="12" t="s">
        <v>369</v>
      </c>
      <c r="J50" s="12" t="s">
        <v>52</v>
      </c>
      <c r="K50" s="12" t="s">
        <v>52</v>
      </c>
      <c r="L50" s="12" t="s">
        <v>52</v>
      </c>
      <c r="M50" s="12" t="s">
        <v>52</v>
      </c>
      <c r="N50" s="1" t="s">
        <v>52</v>
      </c>
    </row>
    <row r="51" spans="1:14" ht="30" customHeight="1" x14ac:dyDescent="0.3">
      <c r="A51" s="12" t="s">
        <v>374</v>
      </c>
      <c r="B51" s="12" t="s">
        <v>363</v>
      </c>
      <c r="C51" s="12" t="s">
        <v>372</v>
      </c>
      <c r="D51" s="12" t="s">
        <v>74</v>
      </c>
      <c r="E51" s="22" t="e">
        <f>일위대가!F298</f>
        <v>#NUM!</v>
      </c>
      <c r="F51" s="22">
        <f>일위대가!H298</f>
        <v>0</v>
      </c>
      <c r="G51" s="22">
        <f>일위대가!J298</f>
        <v>0</v>
      </c>
      <c r="H51" s="22" t="e">
        <f t="shared" si="1"/>
        <v>#NUM!</v>
      </c>
      <c r="I51" s="12" t="s">
        <v>373</v>
      </c>
      <c r="J51" s="12" t="s">
        <v>52</v>
      </c>
      <c r="K51" s="12" t="s">
        <v>52</v>
      </c>
      <c r="L51" s="12" t="s">
        <v>52</v>
      </c>
      <c r="M51" s="12" t="s">
        <v>52</v>
      </c>
      <c r="N51" s="1" t="s">
        <v>52</v>
      </c>
    </row>
    <row r="52" spans="1:14" ht="30" customHeight="1" x14ac:dyDescent="0.3">
      <c r="A52" s="12" t="s">
        <v>388</v>
      </c>
      <c r="B52" s="12" t="s">
        <v>385</v>
      </c>
      <c r="C52" s="12" t="s">
        <v>386</v>
      </c>
      <c r="D52" s="12" t="s">
        <v>60</v>
      </c>
      <c r="E52" s="22">
        <f>일위대가!F304</f>
        <v>0</v>
      </c>
      <c r="F52" s="22">
        <f>일위대가!H304</f>
        <v>0</v>
      </c>
      <c r="G52" s="22">
        <f>일위대가!J304</f>
        <v>0</v>
      </c>
      <c r="H52" s="22">
        <f t="shared" si="1"/>
        <v>0</v>
      </c>
      <c r="I52" s="12" t="s">
        <v>387</v>
      </c>
      <c r="J52" s="12" t="s">
        <v>52</v>
      </c>
      <c r="K52" s="12" t="s">
        <v>52</v>
      </c>
      <c r="L52" s="12" t="s">
        <v>52</v>
      </c>
      <c r="M52" s="12" t="s">
        <v>52</v>
      </c>
      <c r="N52" s="1" t="s">
        <v>52</v>
      </c>
    </row>
    <row r="53" spans="1:14" ht="30" customHeight="1" x14ac:dyDescent="0.3">
      <c r="A53" s="12" t="s">
        <v>393</v>
      </c>
      <c r="B53" s="12" t="s">
        <v>390</v>
      </c>
      <c r="C53" s="12" t="s">
        <v>391</v>
      </c>
      <c r="D53" s="12" t="s">
        <v>234</v>
      </c>
      <c r="E53" s="22">
        <f>일위대가!F308</f>
        <v>0</v>
      </c>
      <c r="F53" s="22">
        <f>일위대가!H308</f>
        <v>0</v>
      </c>
      <c r="G53" s="22">
        <f>일위대가!J308</f>
        <v>0</v>
      </c>
      <c r="H53" s="22">
        <f t="shared" si="1"/>
        <v>0</v>
      </c>
      <c r="I53" s="12" t="s">
        <v>392</v>
      </c>
      <c r="J53" s="12" t="s">
        <v>52</v>
      </c>
      <c r="K53" s="12" t="s">
        <v>52</v>
      </c>
      <c r="L53" s="12" t="s">
        <v>52</v>
      </c>
      <c r="M53" s="12" t="s">
        <v>52</v>
      </c>
      <c r="N53" s="1" t="s">
        <v>52</v>
      </c>
    </row>
    <row r="54" spans="1:14" ht="30" customHeight="1" x14ac:dyDescent="0.3">
      <c r="A54" s="12" t="s">
        <v>398</v>
      </c>
      <c r="B54" s="12" t="s">
        <v>395</v>
      </c>
      <c r="C54" s="12" t="s">
        <v>396</v>
      </c>
      <c r="D54" s="12" t="s">
        <v>60</v>
      </c>
      <c r="E54" s="22" t="e">
        <f>일위대가!F313</f>
        <v>#NUM!</v>
      </c>
      <c r="F54" s="22">
        <f>일위대가!H313</f>
        <v>0</v>
      </c>
      <c r="G54" s="22">
        <f>일위대가!J313</f>
        <v>0</v>
      </c>
      <c r="H54" s="22" t="e">
        <f t="shared" si="1"/>
        <v>#NUM!</v>
      </c>
      <c r="I54" s="12" t="s">
        <v>397</v>
      </c>
      <c r="J54" s="12" t="s">
        <v>52</v>
      </c>
      <c r="K54" s="12" t="s">
        <v>52</v>
      </c>
      <c r="L54" s="12" t="s">
        <v>52</v>
      </c>
      <c r="M54" s="12" t="s">
        <v>52</v>
      </c>
      <c r="N54" s="1" t="s">
        <v>52</v>
      </c>
    </row>
    <row r="55" spans="1:14" ht="30" customHeight="1" x14ac:dyDescent="0.3">
      <c r="A55" s="12" t="s">
        <v>402</v>
      </c>
      <c r="B55" s="12" t="s">
        <v>400</v>
      </c>
      <c r="C55" s="12" t="s">
        <v>52</v>
      </c>
      <c r="D55" s="12" t="s">
        <v>74</v>
      </c>
      <c r="E55" s="22" t="e">
        <f>일위대가!F317</f>
        <v>#NUM!</v>
      </c>
      <c r="F55" s="22">
        <f>일위대가!H317</f>
        <v>0</v>
      </c>
      <c r="G55" s="22">
        <f>일위대가!J317</f>
        <v>0</v>
      </c>
      <c r="H55" s="22" t="e">
        <f t="shared" si="1"/>
        <v>#NUM!</v>
      </c>
      <c r="I55" s="12" t="s">
        <v>401</v>
      </c>
      <c r="J55" s="12" t="s">
        <v>52</v>
      </c>
      <c r="K55" s="12" t="s">
        <v>52</v>
      </c>
      <c r="L55" s="12" t="s">
        <v>52</v>
      </c>
      <c r="M55" s="12" t="s">
        <v>52</v>
      </c>
      <c r="N55" s="1" t="s">
        <v>52</v>
      </c>
    </row>
    <row r="56" spans="1:14" ht="30" customHeight="1" x14ac:dyDescent="0.3">
      <c r="A56" s="12" t="s">
        <v>407</v>
      </c>
      <c r="B56" s="12" t="s">
        <v>404</v>
      </c>
      <c r="C56" s="12" t="s">
        <v>405</v>
      </c>
      <c r="D56" s="12" t="s">
        <v>139</v>
      </c>
      <c r="E56" s="22" t="e">
        <f>일위대가!F324</f>
        <v>#NUM!</v>
      </c>
      <c r="F56" s="22">
        <f>일위대가!H324</f>
        <v>0</v>
      </c>
      <c r="G56" s="22">
        <f>일위대가!J324</f>
        <v>0</v>
      </c>
      <c r="H56" s="22" t="e">
        <f t="shared" si="1"/>
        <v>#NUM!</v>
      </c>
      <c r="I56" s="12" t="s">
        <v>406</v>
      </c>
      <c r="J56" s="12" t="s">
        <v>52</v>
      </c>
      <c r="K56" s="12" t="s">
        <v>52</v>
      </c>
      <c r="L56" s="12" t="s">
        <v>52</v>
      </c>
      <c r="M56" s="12" t="s">
        <v>52</v>
      </c>
      <c r="N56" s="1" t="s">
        <v>52</v>
      </c>
    </row>
    <row r="57" spans="1:14" ht="30" customHeight="1" x14ac:dyDescent="0.3">
      <c r="A57" s="12" t="s">
        <v>412</v>
      </c>
      <c r="B57" s="12" t="s">
        <v>409</v>
      </c>
      <c r="C57" s="12" t="s">
        <v>410</v>
      </c>
      <c r="D57" s="12" t="s">
        <v>139</v>
      </c>
      <c r="E57" s="22" t="e">
        <f>일위대가!F331</f>
        <v>#NUM!</v>
      </c>
      <c r="F57" s="22">
        <f>일위대가!H331</f>
        <v>0</v>
      </c>
      <c r="G57" s="22">
        <f>일위대가!J331</f>
        <v>0</v>
      </c>
      <c r="H57" s="22" t="e">
        <f t="shared" si="1"/>
        <v>#NUM!</v>
      </c>
      <c r="I57" s="12" t="s">
        <v>411</v>
      </c>
      <c r="J57" s="12" t="s">
        <v>52</v>
      </c>
      <c r="K57" s="12" t="s">
        <v>52</v>
      </c>
      <c r="L57" s="12" t="s">
        <v>52</v>
      </c>
      <c r="M57" s="12" t="s">
        <v>52</v>
      </c>
      <c r="N57" s="1" t="s">
        <v>52</v>
      </c>
    </row>
    <row r="58" spans="1:14" ht="30" customHeight="1" x14ac:dyDescent="0.3">
      <c r="A58" s="12" t="s">
        <v>416</v>
      </c>
      <c r="B58" s="12" t="s">
        <v>414</v>
      </c>
      <c r="C58" s="12" t="s">
        <v>52</v>
      </c>
      <c r="D58" s="12" t="s">
        <v>139</v>
      </c>
      <c r="E58" s="22" t="e">
        <f>일위대가!F337</f>
        <v>#NUM!</v>
      </c>
      <c r="F58" s="22">
        <f>일위대가!H337</f>
        <v>0</v>
      </c>
      <c r="G58" s="22">
        <f>일위대가!J337</f>
        <v>0</v>
      </c>
      <c r="H58" s="22" t="e">
        <f t="shared" si="1"/>
        <v>#NUM!</v>
      </c>
      <c r="I58" s="12" t="s">
        <v>415</v>
      </c>
      <c r="J58" s="12" t="s">
        <v>52</v>
      </c>
      <c r="K58" s="12" t="s">
        <v>52</v>
      </c>
      <c r="L58" s="12" t="s">
        <v>52</v>
      </c>
      <c r="M58" s="12" t="s">
        <v>52</v>
      </c>
      <c r="N58" s="1" t="s">
        <v>52</v>
      </c>
    </row>
    <row r="59" spans="1:14" ht="30" customHeight="1" x14ac:dyDescent="0.3">
      <c r="A59" s="12" t="s">
        <v>423</v>
      </c>
      <c r="B59" s="12" t="s">
        <v>420</v>
      </c>
      <c r="C59" s="12" t="s">
        <v>421</v>
      </c>
      <c r="D59" s="12" t="s">
        <v>74</v>
      </c>
      <c r="E59" s="22">
        <f>일위대가!F343</f>
        <v>0</v>
      </c>
      <c r="F59" s="22">
        <f>일위대가!H343</f>
        <v>0</v>
      </c>
      <c r="G59" s="22">
        <f>일위대가!J343</f>
        <v>0</v>
      </c>
      <c r="H59" s="22">
        <f t="shared" si="1"/>
        <v>0</v>
      </c>
      <c r="I59" s="12" t="s">
        <v>422</v>
      </c>
      <c r="J59" s="12" t="s">
        <v>52</v>
      </c>
      <c r="K59" s="12" t="s">
        <v>52</v>
      </c>
      <c r="L59" s="12" t="s">
        <v>52</v>
      </c>
      <c r="M59" s="12" t="s">
        <v>52</v>
      </c>
      <c r="N59" s="1" t="s">
        <v>52</v>
      </c>
    </row>
    <row r="60" spans="1:14" ht="30" customHeight="1" x14ac:dyDescent="0.3">
      <c r="A60" s="12" t="s">
        <v>427</v>
      </c>
      <c r="B60" s="12" t="s">
        <v>420</v>
      </c>
      <c r="C60" s="12" t="s">
        <v>425</v>
      </c>
      <c r="D60" s="12" t="s">
        <v>74</v>
      </c>
      <c r="E60" s="22">
        <f>일위대가!F349</f>
        <v>0</v>
      </c>
      <c r="F60" s="22">
        <f>일위대가!H349</f>
        <v>0</v>
      </c>
      <c r="G60" s="22">
        <f>일위대가!J349</f>
        <v>0</v>
      </c>
      <c r="H60" s="22">
        <f t="shared" si="1"/>
        <v>0</v>
      </c>
      <c r="I60" s="12" t="s">
        <v>426</v>
      </c>
      <c r="J60" s="12" t="s">
        <v>52</v>
      </c>
      <c r="K60" s="12" t="s">
        <v>52</v>
      </c>
      <c r="L60" s="12" t="s">
        <v>52</v>
      </c>
      <c r="M60" s="12" t="s">
        <v>52</v>
      </c>
      <c r="N60" s="1" t="s">
        <v>52</v>
      </c>
    </row>
    <row r="61" spans="1:14" ht="30" customHeight="1" x14ac:dyDescent="0.3">
      <c r="A61" s="12" t="s">
        <v>432</v>
      </c>
      <c r="B61" s="12" t="s">
        <v>429</v>
      </c>
      <c r="C61" s="12" t="s">
        <v>430</v>
      </c>
      <c r="D61" s="12" t="s">
        <v>74</v>
      </c>
      <c r="E61" s="22">
        <f>일위대가!F355</f>
        <v>0</v>
      </c>
      <c r="F61" s="22">
        <f>일위대가!H355</f>
        <v>0</v>
      </c>
      <c r="G61" s="22">
        <f>일위대가!J355</f>
        <v>0</v>
      </c>
      <c r="H61" s="22">
        <f t="shared" si="1"/>
        <v>0</v>
      </c>
      <c r="I61" s="12" t="s">
        <v>431</v>
      </c>
      <c r="J61" s="12" t="s">
        <v>52</v>
      </c>
      <c r="K61" s="12" t="s">
        <v>52</v>
      </c>
      <c r="L61" s="12" t="s">
        <v>52</v>
      </c>
      <c r="M61" s="12" t="s">
        <v>52</v>
      </c>
      <c r="N61" s="1" t="s">
        <v>52</v>
      </c>
    </row>
    <row r="62" spans="1:14" ht="30" customHeight="1" x14ac:dyDescent="0.3">
      <c r="A62" s="12" t="s">
        <v>437</v>
      </c>
      <c r="B62" s="12" t="s">
        <v>434</v>
      </c>
      <c r="C62" s="12" t="s">
        <v>435</v>
      </c>
      <c r="D62" s="12" t="s">
        <v>109</v>
      </c>
      <c r="E62" s="22">
        <f>일위대가!F364</f>
        <v>0</v>
      </c>
      <c r="F62" s="22">
        <f>일위대가!H364</f>
        <v>0</v>
      </c>
      <c r="G62" s="22" t="e">
        <f>일위대가!J364</f>
        <v>#NUM!</v>
      </c>
      <c r="H62" s="22" t="e">
        <f t="shared" si="1"/>
        <v>#NUM!</v>
      </c>
      <c r="I62" s="12" t="s">
        <v>436</v>
      </c>
      <c r="J62" s="12" t="s">
        <v>52</v>
      </c>
      <c r="K62" s="12" t="s">
        <v>52</v>
      </c>
      <c r="L62" s="12" t="s">
        <v>52</v>
      </c>
      <c r="M62" s="12" t="s">
        <v>52</v>
      </c>
      <c r="N62" s="1" t="s">
        <v>52</v>
      </c>
    </row>
    <row r="63" spans="1:14" ht="30" customHeight="1" x14ac:dyDescent="0.3">
      <c r="A63" s="12" t="s">
        <v>442</v>
      </c>
      <c r="B63" s="12" t="s">
        <v>439</v>
      </c>
      <c r="C63" s="12" t="s">
        <v>440</v>
      </c>
      <c r="D63" s="12" t="s">
        <v>139</v>
      </c>
      <c r="E63" s="22">
        <f>일위대가!F368</f>
        <v>0</v>
      </c>
      <c r="F63" s="22">
        <f>일위대가!H368</f>
        <v>0</v>
      </c>
      <c r="G63" s="22">
        <f>일위대가!J368</f>
        <v>0</v>
      </c>
      <c r="H63" s="22">
        <f t="shared" si="1"/>
        <v>0</v>
      </c>
      <c r="I63" s="12" t="s">
        <v>441</v>
      </c>
      <c r="J63" s="12" t="s">
        <v>52</v>
      </c>
      <c r="K63" s="12" t="s">
        <v>52</v>
      </c>
      <c r="L63" s="12" t="s">
        <v>52</v>
      </c>
      <c r="M63" s="12" t="s">
        <v>52</v>
      </c>
      <c r="N63" s="1" t="s">
        <v>52</v>
      </c>
    </row>
    <row r="64" spans="1:14" ht="30" customHeight="1" x14ac:dyDescent="0.3">
      <c r="A64" s="12" t="s">
        <v>446</v>
      </c>
      <c r="B64" s="12" t="s">
        <v>439</v>
      </c>
      <c r="C64" s="12" t="s">
        <v>444</v>
      </c>
      <c r="D64" s="12" t="s">
        <v>139</v>
      </c>
      <c r="E64" s="22">
        <f>일위대가!F372</f>
        <v>0</v>
      </c>
      <c r="F64" s="22">
        <f>일위대가!H372</f>
        <v>0</v>
      </c>
      <c r="G64" s="22">
        <f>일위대가!J372</f>
        <v>0</v>
      </c>
      <c r="H64" s="22">
        <f t="shared" si="1"/>
        <v>0</v>
      </c>
      <c r="I64" s="12" t="s">
        <v>445</v>
      </c>
      <c r="J64" s="12" t="s">
        <v>52</v>
      </c>
      <c r="K64" s="12" t="s">
        <v>52</v>
      </c>
      <c r="L64" s="12" t="s">
        <v>52</v>
      </c>
      <c r="M64" s="12" t="s">
        <v>52</v>
      </c>
      <c r="N64" s="1" t="s">
        <v>52</v>
      </c>
    </row>
    <row r="65" spans="1:14" ht="30" customHeight="1" x14ac:dyDescent="0.3">
      <c r="A65" s="12" t="s">
        <v>451</v>
      </c>
      <c r="B65" s="12" t="s">
        <v>448</v>
      </c>
      <c r="C65" s="12" t="s">
        <v>449</v>
      </c>
      <c r="D65" s="12" t="s">
        <v>139</v>
      </c>
      <c r="E65" s="22">
        <f>일위대가!F376</f>
        <v>0</v>
      </c>
      <c r="F65" s="22">
        <f>일위대가!H376</f>
        <v>0</v>
      </c>
      <c r="G65" s="22">
        <f>일위대가!J376</f>
        <v>0</v>
      </c>
      <c r="H65" s="22">
        <f t="shared" si="1"/>
        <v>0</v>
      </c>
      <c r="I65" s="12" t="s">
        <v>450</v>
      </c>
      <c r="J65" s="12" t="s">
        <v>52</v>
      </c>
      <c r="K65" s="12" t="s">
        <v>52</v>
      </c>
      <c r="L65" s="12" t="s">
        <v>52</v>
      </c>
      <c r="M65" s="12" t="s">
        <v>52</v>
      </c>
      <c r="N65" s="1" t="s">
        <v>52</v>
      </c>
    </row>
    <row r="66" spans="1:14" ht="30" customHeight="1" x14ac:dyDescent="0.3">
      <c r="A66" s="12" t="s">
        <v>455</v>
      </c>
      <c r="B66" s="12" t="s">
        <v>448</v>
      </c>
      <c r="C66" s="12" t="s">
        <v>453</v>
      </c>
      <c r="D66" s="12" t="s">
        <v>139</v>
      </c>
      <c r="E66" s="22">
        <f>일위대가!F380</f>
        <v>0</v>
      </c>
      <c r="F66" s="22">
        <f>일위대가!H380</f>
        <v>0</v>
      </c>
      <c r="G66" s="22">
        <f>일위대가!J380</f>
        <v>0</v>
      </c>
      <c r="H66" s="22">
        <f t="shared" si="1"/>
        <v>0</v>
      </c>
      <c r="I66" s="12" t="s">
        <v>454</v>
      </c>
      <c r="J66" s="12" t="s">
        <v>52</v>
      </c>
      <c r="K66" s="12" t="s">
        <v>52</v>
      </c>
      <c r="L66" s="12" t="s">
        <v>52</v>
      </c>
      <c r="M66" s="12" t="s">
        <v>52</v>
      </c>
      <c r="N66" s="1" t="s">
        <v>52</v>
      </c>
    </row>
    <row r="67" spans="1:14" ht="30" customHeight="1" x14ac:dyDescent="0.3">
      <c r="A67" s="12" t="s">
        <v>459</v>
      </c>
      <c r="B67" s="12" t="s">
        <v>448</v>
      </c>
      <c r="C67" s="12" t="s">
        <v>457</v>
      </c>
      <c r="D67" s="12" t="s">
        <v>139</v>
      </c>
      <c r="E67" s="22">
        <f>일위대가!F384</f>
        <v>0</v>
      </c>
      <c r="F67" s="22">
        <f>일위대가!H384</f>
        <v>0</v>
      </c>
      <c r="G67" s="22">
        <f>일위대가!J384</f>
        <v>0</v>
      </c>
      <c r="H67" s="22">
        <f t="shared" si="1"/>
        <v>0</v>
      </c>
      <c r="I67" s="12" t="s">
        <v>458</v>
      </c>
      <c r="J67" s="12" t="s">
        <v>52</v>
      </c>
      <c r="K67" s="12" t="s">
        <v>52</v>
      </c>
      <c r="L67" s="12" t="s">
        <v>52</v>
      </c>
      <c r="M67" s="12" t="s">
        <v>52</v>
      </c>
      <c r="N67" s="1" t="s">
        <v>52</v>
      </c>
    </row>
    <row r="68" spans="1:14" ht="30" customHeight="1" x14ac:dyDescent="0.3">
      <c r="A68" s="12" t="s">
        <v>463</v>
      </c>
      <c r="B68" s="12" t="s">
        <v>461</v>
      </c>
      <c r="C68" s="12" t="s">
        <v>457</v>
      </c>
      <c r="D68" s="12" t="s">
        <v>139</v>
      </c>
      <c r="E68" s="22">
        <f>일위대가!F388</f>
        <v>0</v>
      </c>
      <c r="F68" s="22">
        <f>일위대가!H388</f>
        <v>0</v>
      </c>
      <c r="G68" s="22">
        <f>일위대가!J388</f>
        <v>0</v>
      </c>
      <c r="H68" s="22">
        <f t="shared" ref="H68:H99" si="2">E68+F68+G68</f>
        <v>0</v>
      </c>
      <c r="I68" s="12" t="s">
        <v>462</v>
      </c>
      <c r="J68" s="12" t="s">
        <v>52</v>
      </c>
      <c r="K68" s="12" t="s">
        <v>52</v>
      </c>
      <c r="L68" s="12" t="s">
        <v>52</v>
      </c>
      <c r="M68" s="12" t="s">
        <v>52</v>
      </c>
      <c r="N68" s="1" t="s">
        <v>52</v>
      </c>
    </row>
    <row r="69" spans="1:14" ht="30" customHeight="1" x14ac:dyDescent="0.3">
      <c r="A69" s="12" t="s">
        <v>468</v>
      </c>
      <c r="B69" s="12" t="s">
        <v>465</v>
      </c>
      <c r="C69" s="12" t="s">
        <v>466</v>
      </c>
      <c r="D69" s="12" t="s">
        <v>139</v>
      </c>
      <c r="E69" s="22">
        <f>일위대가!F392</f>
        <v>0</v>
      </c>
      <c r="F69" s="22">
        <f>일위대가!H392</f>
        <v>0</v>
      </c>
      <c r="G69" s="22">
        <f>일위대가!J392</f>
        <v>0</v>
      </c>
      <c r="H69" s="22">
        <f t="shared" si="2"/>
        <v>0</v>
      </c>
      <c r="I69" s="12" t="s">
        <v>467</v>
      </c>
      <c r="J69" s="12" t="s">
        <v>52</v>
      </c>
      <c r="K69" s="12" t="s">
        <v>52</v>
      </c>
      <c r="L69" s="12" t="s">
        <v>52</v>
      </c>
      <c r="M69" s="12" t="s">
        <v>52</v>
      </c>
      <c r="N69" s="1" t="s">
        <v>52</v>
      </c>
    </row>
    <row r="70" spans="1:14" ht="30" customHeight="1" x14ac:dyDescent="0.3">
      <c r="A70" s="12" t="s">
        <v>472</v>
      </c>
      <c r="B70" s="12" t="s">
        <v>465</v>
      </c>
      <c r="C70" s="12" t="s">
        <v>470</v>
      </c>
      <c r="D70" s="12" t="s">
        <v>139</v>
      </c>
      <c r="E70" s="22">
        <f>일위대가!F396</f>
        <v>0</v>
      </c>
      <c r="F70" s="22">
        <f>일위대가!H396</f>
        <v>0</v>
      </c>
      <c r="G70" s="22">
        <f>일위대가!J396</f>
        <v>0</v>
      </c>
      <c r="H70" s="22">
        <f t="shared" si="2"/>
        <v>0</v>
      </c>
      <c r="I70" s="12" t="s">
        <v>471</v>
      </c>
      <c r="J70" s="12" t="s">
        <v>52</v>
      </c>
      <c r="K70" s="12" t="s">
        <v>52</v>
      </c>
      <c r="L70" s="12" t="s">
        <v>52</v>
      </c>
      <c r="M70" s="12" t="s">
        <v>52</v>
      </c>
      <c r="N70" s="1" t="s">
        <v>52</v>
      </c>
    </row>
    <row r="71" spans="1:14" ht="30" customHeight="1" x14ac:dyDescent="0.3">
      <c r="A71" s="12" t="s">
        <v>476</v>
      </c>
      <c r="B71" s="12" t="s">
        <v>465</v>
      </c>
      <c r="C71" s="12" t="s">
        <v>474</v>
      </c>
      <c r="D71" s="12" t="s">
        <v>139</v>
      </c>
      <c r="E71" s="22">
        <f>일위대가!F400</f>
        <v>0</v>
      </c>
      <c r="F71" s="22">
        <f>일위대가!H400</f>
        <v>0</v>
      </c>
      <c r="G71" s="22">
        <f>일위대가!J400</f>
        <v>0</v>
      </c>
      <c r="H71" s="22">
        <f t="shared" si="2"/>
        <v>0</v>
      </c>
      <c r="I71" s="12" t="s">
        <v>475</v>
      </c>
      <c r="J71" s="12" t="s">
        <v>52</v>
      </c>
      <c r="K71" s="12" t="s">
        <v>52</v>
      </c>
      <c r="L71" s="12" t="s">
        <v>52</v>
      </c>
      <c r="M71" s="12" t="s">
        <v>52</v>
      </c>
      <c r="N71" s="1" t="s">
        <v>52</v>
      </c>
    </row>
    <row r="72" spans="1:14" ht="30" customHeight="1" x14ac:dyDescent="0.3">
      <c r="A72" s="12" t="s">
        <v>480</v>
      </c>
      <c r="B72" s="12" t="s">
        <v>465</v>
      </c>
      <c r="C72" s="12" t="s">
        <v>478</v>
      </c>
      <c r="D72" s="12" t="s">
        <v>139</v>
      </c>
      <c r="E72" s="22">
        <f>일위대가!F404</f>
        <v>0</v>
      </c>
      <c r="F72" s="22">
        <f>일위대가!H404</f>
        <v>0</v>
      </c>
      <c r="G72" s="22">
        <f>일위대가!J404</f>
        <v>0</v>
      </c>
      <c r="H72" s="22">
        <f t="shared" si="2"/>
        <v>0</v>
      </c>
      <c r="I72" s="12" t="s">
        <v>479</v>
      </c>
      <c r="J72" s="12" t="s">
        <v>52</v>
      </c>
      <c r="K72" s="12" t="s">
        <v>52</v>
      </c>
      <c r="L72" s="12" t="s">
        <v>52</v>
      </c>
      <c r="M72" s="12" t="s">
        <v>52</v>
      </c>
      <c r="N72" s="1" t="s">
        <v>52</v>
      </c>
    </row>
    <row r="73" spans="1:14" ht="30" customHeight="1" x14ac:dyDescent="0.3">
      <c r="A73" s="12" t="s">
        <v>485</v>
      </c>
      <c r="B73" s="12" t="s">
        <v>482</v>
      </c>
      <c r="C73" s="12" t="s">
        <v>483</v>
      </c>
      <c r="D73" s="12" t="s">
        <v>74</v>
      </c>
      <c r="E73" s="22">
        <f>일위대가!F408</f>
        <v>0</v>
      </c>
      <c r="F73" s="22">
        <f>일위대가!H408</f>
        <v>0</v>
      </c>
      <c r="G73" s="22">
        <f>일위대가!J408</f>
        <v>0</v>
      </c>
      <c r="H73" s="22">
        <f t="shared" si="2"/>
        <v>0</v>
      </c>
      <c r="I73" s="12" t="s">
        <v>484</v>
      </c>
      <c r="J73" s="12" t="s">
        <v>52</v>
      </c>
      <c r="K73" s="12" t="s">
        <v>52</v>
      </c>
      <c r="L73" s="12" t="s">
        <v>52</v>
      </c>
      <c r="M73" s="12" t="s">
        <v>52</v>
      </c>
      <c r="N73" s="1" t="s">
        <v>52</v>
      </c>
    </row>
    <row r="74" spans="1:14" ht="30" customHeight="1" x14ac:dyDescent="0.3">
      <c r="A74" s="12" t="s">
        <v>489</v>
      </c>
      <c r="B74" s="12" t="s">
        <v>487</v>
      </c>
      <c r="C74" s="12" t="s">
        <v>52</v>
      </c>
      <c r="D74" s="12" t="s">
        <v>74</v>
      </c>
      <c r="E74" s="22">
        <f>일위대가!F413</f>
        <v>0</v>
      </c>
      <c r="F74" s="22">
        <f>일위대가!H413</f>
        <v>0</v>
      </c>
      <c r="G74" s="22">
        <f>일위대가!J413</f>
        <v>0</v>
      </c>
      <c r="H74" s="22">
        <f t="shared" si="2"/>
        <v>0</v>
      </c>
      <c r="I74" s="12" t="s">
        <v>488</v>
      </c>
      <c r="J74" s="12" t="s">
        <v>52</v>
      </c>
      <c r="K74" s="12" t="s">
        <v>52</v>
      </c>
      <c r="L74" s="12" t="s">
        <v>52</v>
      </c>
      <c r="M74" s="12" t="s">
        <v>52</v>
      </c>
      <c r="N74" s="1" t="s">
        <v>52</v>
      </c>
    </row>
    <row r="75" spans="1:14" ht="30" customHeight="1" x14ac:dyDescent="0.3">
      <c r="A75" s="12" t="s">
        <v>493</v>
      </c>
      <c r="B75" s="12" t="s">
        <v>491</v>
      </c>
      <c r="C75" s="12" t="s">
        <v>52</v>
      </c>
      <c r="D75" s="12" t="s">
        <v>74</v>
      </c>
      <c r="E75" s="22">
        <f>일위대가!F419</f>
        <v>0</v>
      </c>
      <c r="F75" s="22">
        <f>일위대가!H419</f>
        <v>0</v>
      </c>
      <c r="G75" s="22">
        <f>일위대가!J419</f>
        <v>0</v>
      </c>
      <c r="H75" s="22">
        <f t="shared" si="2"/>
        <v>0</v>
      </c>
      <c r="I75" s="12" t="s">
        <v>492</v>
      </c>
      <c r="J75" s="12" t="s">
        <v>52</v>
      </c>
      <c r="K75" s="12" t="s">
        <v>52</v>
      </c>
      <c r="L75" s="12" t="s">
        <v>52</v>
      </c>
      <c r="M75" s="12" t="s">
        <v>52</v>
      </c>
      <c r="N75" s="1" t="s">
        <v>52</v>
      </c>
    </row>
    <row r="76" spans="1:14" ht="30" customHeight="1" x14ac:dyDescent="0.3">
      <c r="A76" s="12" t="s">
        <v>499</v>
      </c>
      <c r="B76" s="12" t="s">
        <v>495</v>
      </c>
      <c r="C76" s="12" t="s">
        <v>496</v>
      </c>
      <c r="D76" s="12" t="s">
        <v>497</v>
      </c>
      <c r="E76" s="22">
        <f>일위대가!F425</f>
        <v>0</v>
      </c>
      <c r="F76" s="22">
        <f>일위대가!H425</f>
        <v>0</v>
      </c>
      <c r="G76" s="22">
        <f>일위대가!J425</f>
        <v>0</v>
      </c>
      <c r="H76" s="22">
        <f t="shared" si="2"/>
        <v>0</v>
      </c>
      <c r="I76" s="12" t="s">
        <v>498</v>
      </c>
      <c r="J76" s="12" t="s">
        <v>52</v>
      </c>
      <c r="K76" s="12" t="s">
        <v>52</v>
      </c>
      <c r="L76" s="12" t="s">
        <v>52</v>
      </c>
      <c r="M76" s="12" t="s">
        <v>52</v>
      </c>
      <c r="N76" s="1" t="s">
        <v>52</v>
      </c>
    </row>
    <row r="77" spans="1:14" ht="30" customHeight="1" x14ac:dyDescent="0.3">
      <c r="A77" s="12" t="s">
        <v>503</v>
      </c>
      <c r="B77" s="12" t="s">
        <v>501</v>
      </c>
      <c r="C77" s="12" t="s">
        <v>187</v>
      </c>
      <c r="D77" s="12" t="s">
        <v>74</v>
      </c>
      <c r="E77" s="22">
        <f>일위대가!F431</f>
        <v>0</v>
      </c>
      <c r="F77" s="22">
        <f>일위대가!H431</f>
        <v>0</v>
      </c>
      <c r="G77" s="22">
        <f>일위대가!J431</f>
        <v>0</v>
      </c>
      <c r="H77" s="22">
        <f t="shared" si="2"/>
        <v>0</v>
      </c>
      <c r="I77" s="12" t="s">
        <v>502</v>
      </c>
      <c r="J77" s="12" t="s">
        <v>52</v>
      </c>
      <c r="K77" s="12" t="s">
        <v>52</v>
      </c>
      <c r="L77" s="12" t="s">
        <v>52</v>
      </c>
      <c r="M77" s="12" t="s">
        <v>52</v>
      </c>
      <c r="N77" s="1" t="s">
        <v>52</v>
      </c>
    </row>
    <row r="78" spans="1:14" ht="30" customHeight="1" x14ac:dyDescent="0.3">
      <c r="A78" s="12" t="s">
        <v>508</v>
      </c>
      <c r="B78" s="12" t="s">
        <v>505</v>
      </c>
      <c r="C78" s="12" t="s">
        <v>506</v>
      </c>
      <c r="D78" s="12" t="s">
        <v>74</v>
      </c>
      <c r="E78" s="22">
        <f>일위대가!F435</f>
        <v>0</v>
      </c>
      <c r="F78" s="22">
        <f>일위대가!H435</f>
        <v>0</v>
      </c>
      <c r="G78" s="22">
        <f>일위대가!J435</f>
        <v>0</v>
      </c>
      <c r="H78" s="22">
        <f t="shared" si="2"/>
        <v>0</v>
      </c>
      <c r="I78" s="12" t="s">
        <v>507</v>
      </c>
      <c r="J78" s="12" t="s">
        <v>52</v>
      </c>
      <c r="K78" s="12" t="s">
        <v>52</v>
      </c>
      <c r="L78" s="12" t="s">
        <v>52</v>
      </c>
      <c r="M78" s="12" t="s">
        <v>52</v>
      </c>
      <c r="N78" s="1" t="s">
        <v>52</v>
      </c>
    </row>
    <row r="79" spans="1:14" ht="30" customHeight="1" x14ac:dyDescent="0.3">
      <c r="A79" s="12" t="s">
        <v>513</v>
      </c>
      <c r="B79" s="12" t="s">
        <v>510</v>
      </c>
      <c r="C79" s="12" t="s">
        <v>511</v>
      </c>
      <c r="D79" s="12" t="s">
        <v>74</v>
      </c>
      <c r="E79" s="22">
        <f>일위대가!F439</f>
        <v>0</v>
      </c>
      <c r="F79" s="22">
        <f>일위대가!H439</f>
        <v>0</v>
      </c>
      <c r="G79" s="22">
        <f>일위대가!J439</f>
        <v>0</v>
      </c>
      <c r="H79" s="22">
        <f t="shared" si="2"/>
        <v>0</v>
      </c>
      <c r="I79" s="12" t="s">
        <v>512</v>
      </c>
      <c r="J79" s="12" t="s">
        <v>52</v>
      </c>
      <c r="K79" s="12" t="s">
        <v>52</v>
      </c>
      <c r="L79" s="12" t="s">
        <v>52</v>
      </c>
      <c r="M79" s="12" t="s">
        <v>52</v>
      </c>
      <c r="N79" s="1" t="s">
        <v>52</v>
      </c>
    </row>
    <row r="80" spans="1:14" ht="30" customHeight="1" x14ac:dyDescent="0.3">
      <c r="A80" s="12" t="s">
        <v>518</v>
      </c>
      <c r="B80" s="12" t="s">
        <v>515</v>
      </c>
      <c r="C80" s="12" t="s">
        <v>516</v>
      </c>
      <c r="D80" s="12" t="s">
        <v>74</v>
      </c>
      <c r="E80" s="22">
        <f>일위대가!F443</f>
        <v>0</v>
      </c>
      <c r="F80" s="22">
        <f>일위대가!H443</f>
        <v>0</v>
      </c>
      <c r="G80" s="22">
        <f>일위대가!J443</f>
        <v>0</v>
      </c>
      <c r="H80" s="22">
        <f t="shared" si="2"/>
        <v>0</v>
      </c>
      <c r="I80" s="12" t="s">
        <v>517</v>
      </c>
      <c r="J80" s="12" t="s">
        <v>52</v>
      </c>
      <c r="K80" s="12" t="s">
        <v>52</v>
      </c>
      <c r="L80" s="12" t="s">
        <v>52</v>
      </c>
      <c r="M80" s="12" t="s">
        <v>52</v>
      </c>
      <c r="N80" s="1" t="s">
        <v>52</v>
      </c>
    </row>
    <row r="81" spans="1:14" ht="30" customHeight="1" x14ac:dyDescent="0.3">
      <c r="A81" s="12" t="s">
        <v>523</v>
      </c>
      <c r="B81" s="12" t="s">
        <v>520</v>
      </c>
      <c r="C81" s="12" t="s">
        <v>521</v>
      </c>
      <c r="D81" s="12" t="s">
        <v>74</v>
      </c>
      <c r="E81" s="22">
        <f>일위대가!F447</f>
        <v>0</v>
      </c>
      <c r="F81" s="22">
        <f>일위대가!H447</f>
        <v>0</v>
      </c>
      <c r="G81" s="22">
        <f>일위대가!J447</f>
        <v>0</v>
      </c>
      <c r="H81" s="22">
        <f t="shared" si="2"/>
        <v>0</v>
      </c>
      <c r="I81" s="12" t="s">
        <v>522</v>
      </c>
      <c r="J81" s="12" t="s">
        <v>52</v>
      </c>
      <c r="K81" s="12" t="s">
        <v>52</v>
      </c>
      <c r="L81" s="12" t="s">
        <v>52</v>
      </c>
      <c r="M81" s="12" t="s">
        <v>52</v>
      </c>
      <c r="N81" s="1" t="s">
        <v>52</v>
      </c>
    </row>
    <row r="82" spans="1:14" ht="30" customHeight="1" x14ac:dyDescent="0.3">
      <c r="A82" s="12" t="s">
        <v>527</v>
      </c>
      <c r="B82" s="12" t="s">
        <v>525</v>
      </c>
      <c r="C82" s="12" t="s">
        <v>52</v>
      </c>
      <c r="D82" s="12" t="s">
        <v>74</v>
      </c>
      <c r="E82" s="22">
        <f>일위대가!F453</f>
        <v>0</v>
      </c>
      <c r="F82" s="22">
        <f>일위대가!H453</f>
        <v>0</v>
      </c>
      <c r="G82" s="22">
        <f>일위대가!J453</f>
        <v>0</v>
      </c>
      <c r="H82" s="22">
        <f t="shared" si="2"/>
        <v>0</v>
      </c>
      <c r="I82" s="12" t="s">
        <v>526</v>
      </c>
      <c r="J82" s="12" t="s">
        <v>52</v>
      </c>
      <c r="K82" s="12" t="s">
        <v>52</v>
      </c>
      <c r="L82" s="12" t="s">
        <v>52</v>
      </c>
      <c r="M82" s="12" t="s">
        <v>52</v>
      </c>
      <c r="N82" s="1" t="s">
        <v>52</v>
      </c>
    </row>
    <row r="83" spans="1:14" ht="30" customHeight="1" x14ac:dyDescent="0.3">
      <c r="A83" s="12" t="s">
        <v>531</v>
      </c>
      <c r="B83" s="12" t="s">
        <v>529</v>
      </c>
      <c r="C83" s="12" t="s">
        <v>52</v>
      </c>
      <c r="D83" s="12" t="s">
        <v>74</v>
      </c>
      <c r="E83" s="22">
        <f>일위대가!F459</f>
        <v>0</v>
      </c>
      <c r="F83" s="22">
        <f>일위대가!H459</f>
        <v>0</v>
      </c>
      <c r="G83" s="22">
        <f>일위대가!J459</f>
        <v>0</v>
      </c>
      <c r="H83" s="22">
        <f t="shared" si="2"/>
        <v>0</v>
      </c>
      <c r="I83" s="12" t="s">
        <v>530</v>
      </c>
      <c r="J83" s="12" t="s">
        <v>52</v>
      </c>
      <c r="K83" s="12" t="s">
        <v>52</v>
      </c>
      <c r="L83" s="12" t="s">
        <v>52</v>
      </c>
      <c r="M83" s="12" t="s">
        <v>52</v>
      </c>
      <c r="N83" s="1" t="s">
        <v>52</v>
      </c>
    </row>
    <row r="84" spans="1:14" ht="30" customHeight="1" x14ac:dyDescent="0.3">
      <c r="A84" s="12" t="s">
        <v>535</v>
      </c>
      <c r="B84" s="12" t="s">
        <v>533</v>
      </c>
      <c r="C84" s="12" t="s">
        <v>52</v>
      </c>
      <c r="D84" s="12" t="s">
        <v>74</v>
      </c>
      <c r="E84" s="22">
        <f>일위대가!F464</f>
        <v>0</v>
      </c>
      <c r="F84" s="22">
        <f>일위대가!H464</f>
        <v>0</v>
      </c>
      <c r="G84" s="22">
        <f>일위대가!J464</f>
        <v>0</v>
      </c>
      <c r="H84" s="22">
        <f t="shared" si="2"/>
        <v>0</v>
      </c>
      <c r="I84" s="12" t="s">
        <v>534</v>
      </c>
      <c r="J84" s="12" t="s">
        <v>52</v>
      </c>
      <c r="K84" s="12" t="s">
        <v>52</v>
      </c>
      <c r="L84" s="12" t="s">
        <v>52</v>
      </c>
      <c r="M84" s="12" t="s">
        <v>52</v>
      </c>
      <c r="N84" s="1" t="s">
        <v>52</v>
      </c>
    </row>
    <row r="85" spans="1:14" ht="30" customHeight="1" x14ac:dyDescent="0.3">
      <c r="A85" s="12" t="s">
        <v>539</v>
      </c>
      <c r="B85" s="12" t="s">
        <v>537</v>
      </c>
      <c r="C85" s="12" t="s">
        <v>52</v>
      </c>
      <c r="D85" s="12" t="s">
        <v>109</v>
      </c>
      <c r="E85" s="22">
        <f>일위대가!F469</f>
        <v>0</v>
      </c>
      <c r="F85" s="22">
        <f>일위대가!H469</f>
        <v>0</v>
      </c>
      <c r="G85" s="22">
        <f>일위대가!J469</f>
        <v>0</v>
      </c>
      <c r="H85" s="22">
        <f t="shared" si="2"/>
        <v>0</v>
      </c>
      <c r="I85" s="12" t="s">
        <v>538</v>
      </c>
      <c r="J85" s="12" t="s">
        <v>52</v>
      </c>
      <c r="K85" s="12" t="s">
        <v>52</v>
      </c>
      <c r="L85" s="12" t="s">
        <v>52</v>
      </c>
      <c r="M85" s="12" t="s">
        <v>52</v>
      </c>
      <c r="N85" s="1" t="s">
        <v>52</v>
      </c>
    </row>
    <row r="86" spans="1:14" ht="30" customHeight="1" x14ac:dyDescent="0.3">
      <c r="A86" s="12" t="s">
        <v>543</v>
      </c>
      <c r="B86" s="12" t="s">
        <v>541</v>
      </c>
      <c r="C86" s="12" t="s">
        <v>187</v>
      </c>
      <c r="D86" s="12" t="s">
        <v>74</v>
      </c>
      <c r="E86" s="22">
        <f>일위대가!F475</f>
        <v>0</v>
      </c>
      <c r="F86" s="22">
        <f>일위대가!H475</f>
        <v>0</v>
      </c>
      <c r="G86" s="22">
        <f>일위대가!J475</f>
        <v>0</v>
      </c>
      <c r="H86" s="22">
        <f t="shared" si="2"/>
        <v>0</v>
      </c>
      <c r="I86" s="12" t="s">
        <v>542</v>
      </c>
      <c r="J86" s="12" t="s">
        <v>52</v>
      </c>
      <c r="K86" s="12" t="s">
        <v>52</v>
      </c>
      <c r="L86" s="12" t="s">
        <v>52</v>
      </c>
      <c r="M86" s="12" t="s">
        <v>52</v>
      </c>
      <c r="N86" s="1" t="s">
        <v>52</v>
      </c>
    </row>
    <row r="87" spans="1:14" ht="30" customHeight="1" x14ac:dyDescent="0.3">
      <c r="A87" s="12" t="s">
        <v>548</v>
      </c>
      <c r="B87" s="12" t="s">
        <v>545</v>
      </c>
      <c r="C87" s="12" t="s">
        <v>546</v>
      </c>
      <c r="D87" s="12" t="s">
        <v>74</v>
      </c>
      <c r="E87" s="22">
        <f>일위대가!F479</f>
        <v>0</v>
      </c>
      <c r="F87" s="22">
        <f>일위대가!H479</f>
        <v>0</v>
      </c>
      <c r="G87" s="22" t="e">
        <f>일위대가!J479</f>
        <v>#NUM!</v>
      </c>
      <c r="H87" s="22" t="e">
        <f t="shared" si="2"/>
        <v>#NUM!</v>
      </c>
      <c r="I87" s="12" t="s">
        <v>547</v>
      </c>
      <c r="J87" s="12" t="s">
        <v>52</v>
      </c>
      <c r="K87" s="12" t="s">
        <v>52</v>
      </c>
      <c r="L87" s="12" t="s">
        <v>52</v>
      </c>
      <c r="M87" s="12" t="s">
        <v>52</v>
      </c>
      <c r="N87" s="1" t="s">
        <v>52</v>
      </c>
    </row>
    <row r="88" spans="1:14" ht="30" customHeight="1" x14ac:dyDescent="0.3">
      <c r="A88" s="12" t="s">
        <v>553</v>
      </c>
      <c r="B88" s="12" t="s">
        <v>550</v>
      </c>
      <c r="C88" s="12" t="s">
        <v>551</v>
      </c>
      <c r="D88" s="12" t="s">
        <v>74</v>
      </c>
      <c r="E88" s="22">
        <f>일위대가!F485</f>
        <v>0</v>
      </c>
      <c r="F88" s="22">
        <f>일위대가!H485</f>
        <v>0</v>
      </c>
      <c r="G88" s="22">
        <f>일위대가!J485</f>
        <v>0</v>
      </c>
      <c r="H88" s="22">
        <f t="shared" si="2"/>
        <v>0</v>
      </c>
      <c r="I88" s="12" t="s">
        <v>552</v>
      </c>
      <c r="J88" s="12" t="s">
        <v>52</v>
      </c>
      <c r="K88" s="12" t="s">
        <v>52</v>
      </c>
      <c r="L88" s="12" t="s">
        <v>52</v>
      </c>
      <c r="M88" s="12" t="s">
        <v>52</v>
      </c>
      <c r="N88" s="1" t="s">
        <v>52</v>
      </c>
    </row>
    <row r="89" spans="1:14" ht="30" customHeight="1" x14ac:dyDescent="0.3">
      <c r="A89" s="12" t="s">
        <v>558</v>
      </c>
      <c r="B89" s="12" t="s">
        <v>555</v>
      </c>
      <c r="C89" s="12" t="s">
        <v>556</v>
      </c>
      <c r="D89" s="12" t="s">
        <v>74</v>
      </c>
      <c r="E89" s="22">
        <f>일위대가!F489</f>
        <v>0</v>
      </c>
      <c r="F89" s="22">
        <f>일위대가!H489</f>
        <v>0</v>
      </c>
      <c r="G89" s="22" t="e">
        <f>일위대가!J489</f>
        <v>#NUM!</v>
      </c>
      <c r="H89" s="22" t="e">
        <f t="shared" si="2"/>
        <v>#NUM!</v>
      </c>
      <c r="I89" s="12" t="s">
        <v>557</v>
      </c>
      <c r="J89" s="12" t="s">
        <v>52</v>
      </c>
      <c r="K89" s="12" t="s">
        <v>52</v>
      </c>
      <c r="L89" s="12" t="s">
        <v>52</v>
      </c>
      <c r="M89" s="12" t="s">
        <v>52</v>
      </c>
      <c r="N89" s="1" t="s">
        <v>52</v>
      </c>
    </row>
    <row r="90" spans="1:14" ht="30" customHeight="1" x14ac:dyDescent="0.3">
      <c r="A90" s="12" t="s">
        <v>563</v>
      </c>
      <c r="B90" s="12" t="s">
        <v>560</v>
      </c>
      <c r="C90" s="12" t="s">
        <v>561</v>
      </c>
      <c r="D90" s="12" t="s">
        <v>74</v>
      </c>
      <c r="E90" s="22">
        <f>일위대가!F493</f>
        <v>0</v>
      </c>
      <c r="F90" s="22">
        <f>일위대가!H493</f>
        <v>0</v>
      </c>
      <c r="G90" s="22" t="e">
        <f>일위대가!J493</f>
        <v>#NUM!</v>
      </c>
      <c r="H90" s="22" t="e">
        <f t="shared" si="2"/>
        <v>#NUM!</v>
      </c>
      <c r="I90" s="12" t="s">
        <v>562</v>
      </c>
      <c r="J90" s="12" t="s">
        <v>52</v>
      </c>
      <c r="K90" s="12" t="s">
        <v>52</v>
      </c>
      <c r="L90" s="12" t="s">
        <v>52</v>
      </c>
      <c r="M90" s="12" t="s">
        <v>52</v>
      </c>
      <c r="N90" s="1" t="s">
        <v>52</v>
      </c>
    </row>
    <row r="91" spans="1:14" ht="30" customHeight="1" x14ac:dyDescent="0.3">
      <c r="A91" s="12" t="s">
        <v>567</v>
      </c>
      <c r="B91" s="12" t="s">
        <v>560</v>
      </c>
      <c r="C91" s="12" t="s">
        <v>565</v>
      </c>
      <c r="D91" s="12" t="s">
        <v>74</v>
      </c>
      <c r="E91" s="22">
        <f>일위대가!F497</f>
        <v>0</v>
      </c>
      <c r="F91" s="22">
        <f>일위대가!H497</f>
        <v>0</v>
      </c>
      <c r="G91" s="22" t="e">
        <f>일위대가!J497</f>
        <v>#NUM!</v>
      </c>
      <c r="H91" s="22" t="e">
        <f t="shared" si="2"/>
        <v>#NUM!</v>
      </c>
      <c r="I91" s="12" t="s">
        <v>566</v>
      </c>
      <c r="J91" s="12" t="s">
        <v>52</v>
      </c>
      <c r="K91" s="12" t="s">
        <v>52</v>
      </c>
      <c r="L91" s="12" t="s">
        <v>52</v>
      </c>
      <c r="M91" s="12" t="s">
        <v>52</v>
      </c>
      <c r="N91" s="1" t="s">
        <v>52</v>
      </c>
    </row>
    <row r="92" spans="1:14" ht="30" customHeight="1" x14ac:dyDescent="0.3">
      <c r="A92" s="12" t="s">
        <v>571</v>
      </c>
      <c r="B92" s="12" t="s">
        <v>560</v>
      </c>
      <c r="C92" s="12" t="s">
        <v>569</v>
      </c>
      <c r="D92" s="12" t="s">
        <v>74</v>
      </c>
      <c r="E92" s="22">
        <f>일위대가!F501</f>
        <v>0</v>
      </c>
      <c r="F92" s="22">
        <f>일위대가!H501</f>
        <v>0</v>
      </c>
      <c r="G92" s="22" t="e">
        <f>일위대가!J501</f>
        <v>#NUM!</v>
      </c>
      <c r="H92" s="22" t="e">
        <f t="shared" si="2"/>
        <v>#NUM!</v>
      </c>
      <c r="I92" s="12" t="s">
        <v>570</v>
      </c>
      <c r="J92" s="12" t="s">
        <v>52</v>
      </c>
      <c r="K92" s="12" t="s">
        <v>52</v>
      </c>
      <c r="L92" s="12" t="s">
        <v>52</v>
      </c>
      <c r="M92" s="12" t="s">
        <v>52</v>
      </c>
      <c r="N92" s="1" t="s">
        <v>52</v>
      </c>
    </row>
    <row r="93" spans="1:14" ht="30" customHeight="1" x14ac:dyDescent="0.3">
      <c r="A93" s="12" t="s">
        <v>576</v>
      </c>
      <c r="B93" s="12" t="s">
        <v>573</v>
      </c>
      <c r="C93" s="12" t="s">
        <v>574</v>
      </c>
      <c r="D93" s="12" t="s">
        <v>74</v>
      </c>
      <c r="E93" s="22">
        <f>일위대가!F506</f>
        <v>0</v>
      </c>
      <c r="F93" s="22">
        <f>일위대가!H506</f>
        <v>0</v>
      </c>
      <c r="G93" s="22" t="e">
        <f>일위대가!J506</f>
        <v>#NUM!</v>
      </c>
      <c r="H93" s="22" t="e">
        <f t="shared" si="2"/>
        <v>#NUM!</v>
      </c>
      <c r="I93" s="12" t="s">
        <v>575</v>
      </c>
      <c r="J93" s="12" t="s">
        <v>52</v>
      </c>
      <c r="K93" s="12" t="s">
        <v>52</v>
      </c>
      <c r="L93" s="12" t="s">
        <v>52</v>
      </c>
      <c r="M93" s="12" t="s">
        <v>52</v>
      </c>
      <c r="N93" s="1" t="s">
        <v>52</v>
      </c>
    </row>
    <row r="94" spans="1:14" ht="30" customHeight="1" x14ac:dyDescent="0.3">
      <c r="A94" s="12" t="s">
        <v>581</v>
      </c>
      <c r="B94" s="12" t="s">
        <v>578</v>
      </c>
      <c r="C94" s="12" t="s">
        <v>579</v>
      </c>
      <c r="D94" s="12" t="s">
        <v>74</v>
      </c>
      <c r="E94" s="22">
        <f>일위대가!F510</f>
        <v>0</v>
      </c>
      <c r="F94" s="22">
        <f>일위대가!H510</f>
        <v>0</v>
      </c>
      <c r="G94" s="22">
        <f>일위대가!J510</f>
        <v>0</v>
      </c>
      <c r="H94" s="22">
        <f t="shared" si="2"/>
        <v>0</v>
      </c>
      <c r="I94" s="12" t="s">
        <v>580</v>
      </c>
      <c r="J94" s="12" t="s">
        <v>52</v>
      </c>
      <c r="K94" s="12" t="s">
        <v>52</v>
      </c>
      <c r="L94" s="12" t="s">
        <v>52</v>
      </c>
      <c r="M94" s="12" t="s">
        <v>52</v>
      </c>
      <c r="N94" s="1" t="s">
        <v>52</v>
      </c>
    </row>
    <row r="95" spans="1:14" ht="30" customHeight="1" x14ac:dyDescent="0.3">
      <c r="A95" s="12" t="s">
        <v>585</v>
      </c>
      <c r="B95" s="12" t="s">
        <v>583</v>
      </c>
      <c r="C95" s="12" t="s">
        <v>561</v>
      </c>
      <c r="D95" s="12" t="s">
        <v>74</v>
      </c>
      <c r="E95" s="22">
        <f>일위대가!F515</f>
        <v>0</v>
      </c>
      <c r="F95" s="22">
        <f>일위대가!H515</f>
        <v>0</v>
      </c>
      <c r="G95" s="22">
        <f>일위대가!J515</f>
        <v>0</v>
      </c>
      <c r="H95" s="22">
        <f t="shared" si="2"/>
        <v>0</v>
      </c>
      <c r="I95" s="12" t="s">
        <v>584</v>
      </c>
      <c r="J95" s="12" t="s">
        <v>52</v>
      </c>
      <c r="K95" s="12" t="s">
        <v>52</v>
      </c>
      <c r="L95" s="12" t="s">
        <v>52</v>
      </c>
      <c r="M95" s="12" t="s">
        <v>52</v>
      </c>
      <c r="N95" s="1" t="s">
        <v>52</v>
      </c>
    </row>
    <row r="96" spans="1:14" ht="30" customHeight="1" x14ac:dyDescent="0.3">
      <c r="A96" s="12" t="s">
        <v>590</v>
      </c>
      <c r="B96" s="12" t="s">
        <v>587</v>
      </c>
      <c r="C96" s="12" t="s">
        <v>588</v>
      </c>
      <c r="D96" s="12" t="s">
        <v>74</v>
      </c>
      <c r="E96" s="22">
        <f>일위대가!F519</f>
        <v>0</v>
      </c>
      <c r="F96" s="22">
        <f>일위대가!H519</f>
        <v>0</v>
      </c>
      <c r="G96" s="22" t="e">
        <f>일위대가!J519</f>
        <v>#NUM!</v>
      </c>
      <c r="H96" s="22" t="e">
        <f t="shared" si="2"/>
        <v>#NUM!</v>
      </c>
      <c r="I96" s="12" t="s">
        <v>589</v>
      </c>
      <c r="J96" s="12" t="s">
        <v>52</v>
      </c>
      <c r="K96" s="12" t="s">
        <v>52</v>
      </c>
      <c r="L96" s="12" t="s">
        <v>52</v>
      </c>
      <c r="M96" s="12" t="s">
        <v>52</v>
      </c>
      <c r="N96" s="1" t="s">
        <v>52</v>
      </c>
    </row>
    <row r="97" spans="1:14" ht="30" customHeight="1" x14ac:dyDescent="0.3">
      <c r="A97" s="12" t="s">
        <v>595</v>
      </c>
      <c r="B97" s="12" t="s">
        <v>592</v>
      </c>
      <c r="C97" s="12" t="s">
        <v>593</v>
      </c>
      <c r="D97" s="12" t="s">
        <v>74</v>
      </c>
      <c r="E97" s="22">
        <f>일위대가!F524</f>
        <v>0</v>
      </c>
      <c r="F97" s="22">
        <f>일위대가!H524</f>
        <v>0</v>
      </c>
      <c r="G97" s="22" t="e">
        <f>일위대가!J524</f>
        <v>#NUM!</v>
      </c>
      <c r="H97" s="22" t="e">
        <f t="shared" si="2"/>
        <v>#NUM!</v>
      </c>
      <c r="I97" s="12" t="s">
        <v>594</v>
      </c>
      <c r="J97" s="12" t="s">
        <v>52</v>
      </c>
      <c r="K97" s="12" t="s">
        <v>52</v>
      </c>
      <c r="L97" s="12" t="s">
        <v>52</v>
      </c>
      <c r="M97" s="12" t="s">
        <v>52</v>
      </c>
      <c r="N97" s="1" t="s">
        <v>52</v>
      </c>
    </row>
    <row r="98" spans="1:14" ht="30" customHeight="1" x14ac:dyDescent="0.3">
      <c r="A98" s="12" t="s">
        <v>599</v>
      </c>
      <c r="B98" s="12" t="s">
        <v>597</v>
      </c>
      <c r="C98" s="12" t="s">
        <v>421</v>
      </c>
      <c r="D98" s="12" t="s">
        <v>74</v>
      </c>
      <c r="E98" s="22" t="e">
        <f>일위대가!F531</f>
        <v>#NUM!</v>
      </c>
      <c r="F98" s="22">
        <f>일위대가!H531</f>
        <v>0</v>
      </c>
      <c r="G98" s="22" t="e">
        <f>일위대가!J531</f>
        <v>#NUM!</v>
      </c>
      <c r="H98" s="22" t="e">
        <f t="shared" si="2"/>
        <v>#NUM!</v>
      </c>
      <c r="I98" s="12" t="s">
        <v>598</v>
      </c>
      <c r="J98" s="12" t="s">
        <v>52</v>
      </c>
      <c r="K98" s="12" t="s">
        <v>52</v>
      </c>
      <c r="L98" s="12" t="s">
        <v>52</v>
      </c>
      <c r="M98" s="12" t="s">
        <v>52</v>
      </c>
      <c r="N98" s="1" t="s">
        <v>52</v>
      </c>
    </row>
    <row r="99" spans="1:14" ht="30" customHeight="1" x14ac:dyDescent="0.3">
      <c r="A99" s="12" t="s">
        <v>604</v>
      </c>
      <c r="B99" s="12" t="s">
        <v>601</v>
      </c>
      <c r="C99" s="12" t="s">
        <v>602</v>
      </c>
      <c r="D99" s="12" t="s">
        <v>74</v>
      </c>
      <c r="E99" s="22">
        <f>일위대가!F536</f>
        <v>0</v>
      </c>
      <c r="F99" s="22">
        <f>일위대가!H536</f>
        <v>0</v>
      </c>
      <c r="G99" s="22">
        <f>일위대가!J536</f>
        <v>0</v>
      </c>
      <c r="H99" s="22">
        <f t="shared" si="2"/>
        <v>0</v>
      </c>
      <c r="I99" s="12" t="s">
        <v>603</v>
      </c>
      <c r="J99" s="12" t="s">
        <v>52</v>
      </c>
      <c r="K99" s="12" t="s">
        <v>52</v>
      </c>
      <c r="L99" s="12" t="s">
        <v>52</v>
      </c>
      <c r="M99" s="12" t="s">
        <v>52</v>
      </c>
      <c r="N99" s="1" t="s">
        <v>52</v>
      </c>
    </row>
    <row r="100" spans="1:14" ht="30" customHeight="1" x14ac:dyDescent="0.3">
      <c r="A100" s="12" t="s">
        <v>609</v>
      </c>
      <c r="B100" s="12" t="s">
        <v>606</v>
      </c>
      <c r="C100" s="12" t="s">
        <v>607</v>
      </c>
      <c r="D100" s="12" t="s">
        <v>139</v>
      </c>
      <c r="E100" s="22">
        <f>일위대가!F542</f>
        <v>0</v>
      </c>
      <c r="F100" s="22">
        <f>일위대가!H542</f>
        <v>0</v>
      </c>
      <c r="G100" s="22">
        <f>일위대가!J542</f>
        <v>0</v>
      </c>
      <c r="H100" s="22">
        <f t="shared" ref="H100:H131" si="3">E100+F100+G100</f>
        <v>0</v>
      </c>
      <c r="I100" s="12" t="s">
        <v>608</v>
      </c>
      <c r="J100" s="12" t="s">
        <v>52</v>
      </c>
      <c r="K100" s="12" t="s">
        <v>52</v>
      </c>
      <c r="L100" s="12" t="s">
        <v>52</v>
      </c>
      <c r="M100" s="12" t="s">
        <v>52</v>
      </c>
      <c r="N100" s="1" t="s">
        <v>52</v>
      </c>
    </row>
    <row r="101" spans="1:14" ht="30" customHeight="1" x14ac:dyDescent="0.3">
      <c r="A101" s="12" t="s">
        <v>613</v>
      </c>
      <c r="B101" s="12" t="s">
        <v>606</v>
      </c>
      <c r="C101" s="12" t="s">
        <v>611</v>
      </c>
      <c r="D101" s="12" t="s">
        <v>139</v>
      </c>
      <c r="E101" s="22">
        <f>일위대가!F548</f>
        <v>0</v>
      </c>
      <c r="F101" s="22">
        <f>일위대가!H548</f>
        <v>0</v>
      </c>
      <c r="G101" s="22">
        <f>일위대가!J548</f>
        <v>0</v>
      </c>
      <c r="H101" s="22">
        <f t="shared" si="3"/>
        <v>0</v>
      </c>
      <c r="I101" s="12" t="s">
        <v>612</v>
      </c>
      <c r="J101" s="12" t="s">
        <v>52</v>
      </c>
      <c r="K101" s="12" t="s">
        <v>52</v>
      </c>
      <c r="L101" s="12" t="s">
        <v>52</v>
      </c>
      <c r="M101" s="12" t="s">
        <v>52</v>
      </c>
      <c r="N101" s="1" t="s">
        <v>52</v>
      </c>
    </row>
    <row r="102" spans="1:14" ht="30" customHeight="1" x14ac:dyDescent="0.3">
      <c r="A102" s="12" t="s">
        <v>617</v>
      </c>
      <c r="B102" s="12" t="s">
        <v>606</v>
      </c>
      <c r="C102" s="12" t="s">
        <v>615</v>
      </c>
      <c r="D102" s="12" t="s">
        <v>139</v>
      </c>
      <c r="E102" s="22">
        <f>일위대가!F554</f>
        <v>0</v>
      </c>
      <c r="F102" s="22">
        <f>일위대가!H554</f>
        <v>0</v>
      </c>
      <c r="G102" s="22">
        <f>일위대가!J554</f>
        <v>0</v>
      </c>
      <c r="H102" s="22">
        <f t="shared" si="3"/>
        <v>0</v>
      </c>
      <c r="I102" s="12" t="s">
        <v>616</v>
      </c>
      <c r="J102" s="12" t="s">
        <v>52</v>
      </c>
      <c r="K102" s="12" t="s">
        <v>52</v>
      </c>
      <c r="L102" s="12" t="s">
        <v>52</v>
      </c>
      <c r="M102" s="12" t="s">
        <v>52</v>
      </c>
      <c r="N102" s="1" t="s">
        <v>52</v>
      </c>
    </row>
    <row r="103" spans="1:14" ht="30" customHeight="1" x14ac:dyDescent="0.3">
      <c r="A103" s="12" t="s">
        <v>621</v>
      </c>
      <c r="B103" s="12" t="s">
        <v>606</v>
      </c>
      <c r="C103" s="12" t="s">
        <v>619</v>
      </c>
      <c r="D103" s="12" t="s">
        <v>139</v>
      </c>
      <c r="E103" s="22">
        <f>일위대가!F560</f>
        <v>0</v>
      </c>
      <c r="F103" s="22">
        <f>일위대가!H560</f>
        <v>0</v>
      </c>
      <c r="G103" s="22">
        <f>일위대가!J560</f>
        <v>0</v>
      </c>
      <c r="H103" s="22">
        <f t="shared" si="3"/>
        <v>0</v>
      </c>
      <c r="I103" s="12" t="s">
        <v>620</v>
      </c>
      <c r="J103" s="12" t="s">
        <v>52</v>
      </c>
      <c r="K103" s="12" t="s">
        <v>52</v>
      </c>
      <c r="L103" s="12" t="s">
        <v>52</v>
      </c>
      <c r="M103" s="12" t="s">
        <v>52</v>
      </c>
      <c r="N103" s="1" t="s">
        <v>52</v>
      </c>
    </row>
    <row r="104" spans="1:14" ht="30" customHeight="1" x14ac:dyDescent="0.3">
      <c r="A104" s="12" t="s">
        <v>625</v>
      </c>
      <c r="B104" s="12" t="s">
        <v>606</v>
      </c>
      <c r="C104" s="12" t="s">
        <v>623</v>
      </c>
      <c r="D104" s="12" t="s">
        <v>139</v>
      </c>
      <c r="E104" s="22">
        <f>일위대가!F566</f>
        <v>0</v>
      </c>
      <c r="F104" s="22">
        <f>일위대가!H566</f>
        <v>0</v>
      </c>
      <c r="G104" s="22">
        <f>일위대가!J566</f>
        <v>0</v>
      </c>
      <c r="H104" s="22">
        <f t="shared" si="3"/>
        <v>0</v>
      </c>
      <c r="I104" s="12" t="s">
        <v>624</v>
      </c>
      <c r="J104" s="12" t="s">
        <v>52</v>
      </c>
      <c r="K104" s="12" t="s">
        <v>52</v>
      </c>
      <c r="L104" s="12" t="s">
        <v>52</v>
      </c>
      <c r="M104" s="12" t="s">
        <v>52</v>
      </c>
      <c r="N104" s="1" t="s">
        <v>52</v>
      </c>
    </row>
    <row r="105" spans="1:14" ht="30" customHeight="1" x14ac:dyDescent="0.3">
      <c r="A105" s="12" t="s">
        <v>629</v>
      </c>
      <c r="B105" s="12" t="s">
        <v>606</v>
      </c>
      <c r="C105" s="12" t="s">
        <v>627</v>
      </c>
      <c r="D105" s="12" t="s">
        <v>139</v>
      </c>
      <c r="E105" s="22">
        <f>일위대가!F572</f>
        <v>0</v>
      </c>
      <c r="F105" s="22">
        <f>일위대가!H572</f>
        <v>0</v>
      </c>
      <c r="G105" s="22">
        <f>일위대가!J572</f>
        <v>0</v>
      </c>
      <c r="H105" s="22">
        <f t="shared" si="3"/>
        <v>0</v>
      </c>
      <c r="I105" s="12" t="s">
        <v>628</v>
      </c>
      <c r="J105" s="12" t="s">
        <v>52</v>
      </c>
      <c r="K105" s="12" t="s">
        <v>52</v>
      </c>
      <c r="L105" s="12" t="s">
        <v>52</v>
      </c>
      <c r="M105" s="12" t="s">
        <v>52</v>
      </c>
      <c r="N105" s="1" t="s">
        <v>52</v>
      </c>
    </row>
    <row r="106" spans="1:14" ht="30" customHeight="1" x14ac:dyDescent="0.3">
      <c r="A106" s="12" t="s">
        <v>633</v>
      </c>
      <c r="B106" s="12" t="s">
        <v>606</v>
      </c>
      <c r="C106" s="12" t="s">
        <v>631</v>
      </c>
      <c r="D106" s="12" t="s">
        <v>139</v>
      </c>
      <c r="E106" s="22">
        <f>일위대가!F578</f>
        <v>0</v>
      </c>
      <c r="F106" s="22">
        <f>일위대가!H578</f>
        <v>0</v>
      </c>
      <c r="G106" s="22">
        <f>일위대가!J578</f>
        <v>0</v>
      </c>
      <c r="H106" s="22">
        <f t="shared" si="3"/>
        <v>0</v>
      </c>
      <c r="I106" s="12" t="s">
        <v>632</v>
      </c>
      <c r="J106" s="12" t="s">
        <v>52</v>
      </c>
      <c r="K106" s="12" t="s">
        <v>52</v>
      </c>
      <c r="L106" s="12" t="s">
        <v>52</v>
      </c>
      <c r="M106" s="12" t="s">
        <v>52</v>
      </c>
      <c r="N106" s="1" t="s">
        <v>52</v>
      </c>
    </row>
    <row r="107" spans="1:14" ht="30" customHeight="1" x14ac:dyDescent="0.3">
      <c r="A107" s="12" t="s">
        <v>637</v>
      </c>
      <c r="B107" s="12" t="s">
        <v>635</v>
      </c>
      <c r="C107" s="12" t="s">
        <v>52</v>
      </c>
      <c r="D107" s="12" t="s">
        <v>74</v>
      </c>
      <c r="E107" s="22">
        <f>일위대가!F582</f>
        <v>0</v>
      </c>
      <c r="F107" s="22">
        <f>일위대가!H582</f>
        <v>0</v>
      </c>
      <c r="G107" s="22">
        <f>일위대가!J582</f>
        <v>0</v>
      </c>
      <c r="H107" s="22">
        <f t="shared" si="3"/>
        <v>0</v>
      </c>
      <c r="I107" s="12" t="s">
        <v>636</v>
      </c>
      <c r="J107" s="12" t="s">
        <v>52</v>
      </c>
      <c r="K107" s="12" t="s">
        <v>52</v>
      </c>
      <c r="L107" s="12" t="s">
        <v>52</v>
      </c>
      <c r="M107" s="12" t="s">
        <v>52</v>
      </c>
      <c r="N107" s="1" t="s">
        <v>52</v>
      </c>
    </row>
    <row r="108" spans="1:14" ht="30" customHeight="1" x14ac:dyDescent="0.3">
      <c r="A108" s="12" t="s">
        <v>642</v>
      </c>
      <c r="B108" s="12" t="s">
        <v>639</v>
      </c>
      <c r="C108" s="12" t="s">
        <v>640</v>
      </c>
      <c r="D108" s="12" t="s">
        <v>109</v>
      </c>
      <c r="E108" s="22">
        <f>일위대가!F588</f>
        <v>0</v>
      </c>
      <c r="F108" s="22">
        <f>일위대가!H588</f>
        <v>0</v>
      </c>
      <c r="G108" s="22">
        <f>일위대가!J588</f>
        <v>0</v>
      </c>
      <c r="H108" s="22">
        <f t="shared" si="3"/>
        <v>0</v>
      </c>
      <c r="I108" s="12" t="s">
        <v>641</v>
      </c>
      <c r="J108" s="12" t="s">
        <v>52</v>
      </c>
      <c r="K108" s="12" t="s">
        <v>52</v>
      </c>
      <c r="L108" s="12" t="s">
        <v>52</v>
      </c>
      <c r="M108" s="12" t="s">
        <v>52</v>
      </c>
      <c r="N108" s="1" t="s">
        <v>52</v>
      </c>
    </row>
    <row r="109" spans="1:14" ht="30" customHeight="1" x14ac:dyDescent="0.3">
      <c r="A109" s="12" t="s">
        <v>646</v>
      </c>
      <c r="B109" s="12" t="s">
        <v>644</v>
      </c>
      <c r="C109" s="12" t="s">
        <v>52</v>
      </c>
      <c r="D109" s="12" t="s">
        <v>234</v>
      </c>
      <c r="E109" s="22">
        <f>일위대가!F594</f>
        <v>0</v>
      </c>
      <c r="F109" s="22">
        <f>일위대가!H594</f>
        <v>0</v>
      </c>
      <c r="G109" s="22">
        <f>일위대가!J594</f>
        <v>0</v>
      </c>
      <c r="H109" s="22">
        <f t="shared" si="3"/>
        <v>0</v>
      </c>
      <c r="I109" s="12" t="s">
        <v>645</v>
      </c>
      <c r="J109" s="12" t="s">
        <v>52</v>
      </c>
      <c r="K109" s="12" t="s">
        <v>52</v>
      </c>
      <c r="L109" s="12" t="s">
        <v>52</v>
      </c>
      <c r="M109" s="12" t="s">
        <v>52</v>
      </c>
      <c r="N109" s="1" t="s">
        <v>52</v>
      </c>
    </row>
    <row r="110" spans="1:14" ht="30" customHeight="1" x14ac:dyDescent="0.3">
      <c r="A110" s="12" t="s">
        <v>651</v>
      </c>
      <c r="B110" s="12" t="s">
        <v>648</v>
      </c>
      <c r="C110" s="12" t="s">
        <v>649</v>
      </c>
      <c r="D110" s="12" t="s">
        <v>219</v>
      </c>
      <c r="E110" s="22">
        <f>일위대가!F598</f>
        <v>0</v>
      </c>
      <c r="F110" s="22">
        <f>일위대가!H598</f>
        <v>0</v>
      </c>
      <c r="G110" s="22">
        <f>일위대가!J598</f>
        <v>0</v>
      </c>
      <c r="H110" s="22">
        <f t="shared" si="3"/>
        <v>0</v>
      </c>
      <c r="I110" s="12" t="s">
        <v>650</v>
      </c>
      <c r="J110" s="12" t="s">
        <v>52</v>
      </c>
      <c r="K110" s="12" t="s">
        <v>52</v>
      </c>
      <c r="L110" s="12" t="s">
        <v>52</v>
      </c>
      <c r="M110" s="12" t="s">
        <v>52</v>
      </c>
      <c r="N110" s="1" t="s">
        <v>52</v>
      </c>
    </row>
    <row r="111" spans="1:14" ht="30" customHeight="1" x14ac:dyDescent="0.3">
      <c r="A111" s="12" t="s">
        <v>709</v>
      </c>
      <c r="B111" s="12" t="s">
        <v>707</v>
      </c>
      <c r="C111" s="12" t="s">
        <v>708</v>
      </c>
      <c r="D111" s="12" t="s">
        <v>60</v>
      </c>
      <c r="E111" s="22">
        <f>일위대가!F605</f>
        <v>0</v>
      </c>
      <c r="F111" s="22">
        <f>일위대가!H605</f>
        <v>0</v>
      </c>
      <c r="G111" s="22" t="e">
        <f>일위대가!J605</f>
        <v>#NUM!</v>
      </c>
      <c r="H111" s="22" t="e">
        <f t="shared" si="3"/>
        <v>#NUM!</v>
      </c>
      <c r="I111" s="12" t="s">
        <v>1478</v>
      </c>
      <c r="J111" s="12" t="s">
        <v>52</v>
      </c>
      <c r="K111" s="12" t="s">
        <v>52</v>
      </c>
      <c r="L111" s="12" t="s">
        <v>52</v>
      </c>
      <c r="M111" s="12" t="s">
        <v>52</v>
      </c>
      <c r="N111" s="1" t="s">
        <v>52</v>
      </c>
    </row>
    <row r="112" spans="1:14" ht="30" customHeight="1" x14ac:dyDescent="0.3">
      <c r="A112" s="12" t="s">
        <v>1485</v>
      </c>
      <c r="B112" s="12" t="s">
        <v>1483</v>
      </c>
      <c r="C112" s="12" t="s">
        <v>1484</v>
      </c>
      <c r="D112" s="12" t="s">
        <v>1422</v>
      </c>
      <c r="E112" s="22" t="e">
        <f>일위대가!F612</f>
        <v>#NUM!</v>
      </c>
      <c r="F112" s="22">
        <f>일위대가!H612</f>
        <v>0</v>
      </c>
      <c r="G112" s="22" t="e">
        <f>일위대가!J612</f>
        <v>#NUM!</v>
      </c>
      <c r="H112" s="22" t="e">
        <f t="shared" si="3"/>
        <v>#NUM!</v>
      </c>
      <c r="I112" s="12" t="s">
        <v>1489</v>
      </c>
      <c r="J112" s="12" t="s">
        <v>52</v>
      </c>
      <c r="K112" s="12" t="s">
        <v>1490</v>
      </c>
      <c r="L112" s="12" t="s">
        <v>52</v>
      </c>
      <c r="M112" s="12" t="s">
        <v>52</v>
      </c>
      <c r="N112" s="1" t="s">
        <v>63</v>
      </c>
    </row>
    <row r="113" spans="1:14" ht="30" customHeight="1" x14ac:dyDescent="0.3">
      <c r="A113" s="12" t="s">
        <v>751</v>
      </c>
      <c r="B113" s="12" t="s">
        <v>66</v>
      </c>
      <c r="C113" s="12" t="s">
        <v>749</v>
      </c>
      <c r="D113" s="12" t="s">
        <v>68</v>
      </c>
      <c r="E113" s="22">
        <f>일위대가!F617</f>
        <v>0</v>
      </c>
      <c r="F113" s="22">
        <f>일위대가!H617</f>
        <v>0</v>
      </c>
      <c r="G113" s="22">
        <f>일위대가!J617</f>
        <v>0</v>
      </c>
      <c r="H113" s="22">
        <f t="shared" si="3"/>
        <v>0</v>
      </c>
      <c r="I113" s="12" t="s">
        <v>750</v>
      </c>
      <c r="J113" s="12" t="s">
        <v>52</v>
      </c>
      <c r="K113" s="12" t="s">
        <v>52</v>
      </c>
      <c r="L113" s="12" t="s">
        <v>52</v>
      </c>
      <c r="M113" s="12" t="s">
        <v>52</v>
      </c>
      <c r="N113" s="1" t="s">
        <v>52</v>
      </c>
    </row>
    <row r="114" spans="1:14" ht="30" customHeight="1" x14ac:dyDescent="0.3">
      <c r="A114" s="12" t="s">
        <v>784</v>
      </c>
      <c r="B114" s="12" t="s">
        <v>781</v>
      </c>
      <c r="C114" s="12" t="s">
        <v>782</v>
      </c>
      <c r="D114" s="12" t="s">
        <v>497</v>
      </c>
      <c r="E114" s="22">
        <f>일위대가!F623</f>
        <v>0</v>
      </c>
      <c r="F114" s="22">
        <f>일위대가!H623</f>
        <v>0</v>
      </c>
      <c r="G114" s="22">
        <f>일위대가!J623</f>
        <v>0</v>
      </c>
      <c r="H114" s="22">
        <f t="shared" si="3"/>
        <v>0</v>
      </c>
      <c r="I114" s="12" t="s">
        <v>783</v>
      </c>
      <c r="J114" s="12" t="s">
        <v>52</v>
      </c>
      <c r="K114" s="12" t="s">
        <v>52</v>
      </c>
      <c r="L114" s="12" t="s">
        <v>52</v>
      </c>
      <c r="M114" s="12" t="s">
        <v>52</v>
      </c>
      <c r="N114" s="1" t="s">
        <v>52</v>
      </c>
    </row>
    <row r="115" spans="1:14" ht="30" customHeight="1" x14ac:dyDescent="0.3">
      <c r="A115" s="12" t="s">
        <v>790</v>
      </c>
      <c r="B115" s="12" t="s">
        <v>787</v>
      </c>
      <c r="C115" s="12" t="s">
        <v>788</v>
      </c>
      <c r="D115" s="12" t="s">
        <v>74</v>
      </c>
      <c r="E115" s="22" t="e">
        <f>일위대가!F630</f>
        <v>#NUM!</v>
      </c>
      <c r="F115" s="22">
        <f>일위대가!H630</f>
        <v>0</v>
      </c>
      <c r="G115" s="22">
        <f>일위대가!J630</f>
        <v>0</v>
      </c>
      <c r="H115" s="22" t="e">
        <f t="shared" si="3"/>
        <v>#NUM!</v>
      </c>
      <c r="I115" s="12" t="s">
        <v>789</v>
      </c>
      <c r="J115" s="12" t="s">
        <v>52</v>
      </c>
      <c r="K115" s="12" t="s">
        <v>52</v>
      </c>
      <c r="L115" s="12" t="s">
        <v>52</v>
      </c>
      <c r="M115" s="12" t="s">
        <v>52</v>
      </c>
      <c r="N115" s="1" t="s">
        <v>52</v>
      </c>
    </row>
    <row r="116" spans="1:14" ht="30" customHeight="1" x14ac:dyDescent="0.3">
      <c r="A116" s="12" t="s">
        <v>795</v>
      </c>
      <c r="B116" s="12" t="s">
        <v>792</v>
      </c>
      <c r="C116" s="12" t="s">
        <v>793</v>
      </c>
      <c r="D116" s="12" t="s">
        <v>74</v>
      </c>
      <c r="E116" s="22">
        <f>일위대가!F636</f>
        <v>0</v>
      </c>
      <c r="F116" s="22">
        <f>일위대가!H636</f>
        <v>0</v>
      </c>
      <c r="G116" s="22">
        <f>일위대가!J636</f>
        <v>0</v>
      </c>
      <c r="H116" s="22">
        <f t="shared" si="3"/>
        <v>0</v>
      </c>
      <c r="I116" s="12" t="s">
        <v>794</v>
      </c>
      <c r="J116" s="12" t="s">
        <v>52</v>
      </c>
      <c r="K116" s="12" t="s">
        <v>52</v>
      </c>
      <c r="L116" s="12" t="s">
        <v>52</v>
      </c>
      <c r="M116" s="12" t="s">
        <v>52</v>
      </c>
      <c r="N116" s="1" t="s">
        <v>52</v>
      </c>
    </row>
    <row r="117" spans="1:14" ht="30" customHeight="1" x14ac:dyDescent="0.3">
      <c r="A117" s="12" t="s">
        <v>808</v>
      </c>
      <c r="B117" s="12" t="s">
        <v>805</v>
      </c>
      <c r="C117" s="12" t="s">
        <v>806</v>
      </c>
      <c r="D117" s="12" t="s">
        <v>219</v>
      </c>
      <c r="E117" s="22" t="e">
        <f>일위대가!F641</f>
        <v>#NUM!</v>
      </c>
      <c r="F117" s="22">
        <f>일위대가!H641</f>
        <v>0</v>
      </c>
      <c r="G117" s="22">
        <f>일위대가!J641</f>
        <v>0</v>
      </c>
      <c r="H117" s="22" t="e">
        <f t="shared" si="3"/>
        <v>#NUM!</v>
      </c>
      <c r="I117" s="12" t="s">
        <v>807</v>
      </c>
      <c r="J117" s="12" t="s">
        <v>52</v>
      </c>
      <c r="K117" s="12" t="s">
        <v>52</v>
      </c>
      <c r="L117" s="12" t="s">
        <v>52</v>
      </c>
      <c r="M117" s="12" t="s">
        <v>52</v>
      </c>
      <c r="N117" s="1" t="s">
        <v>52</v>
      </c>
    </row>
    <row r="118" spans="1:14" ht="30" customHeight="1" x14ac:dyDescent="0.3">
      <c r="A118" s="12" t="s">
        <v>817</v>
      </c>
      <c r="B118" s="12" t="s">
        <v>814</v>
      </c>
      <c r="C118" s="12" t="s">
        <v>815</v>
      </c>
      <c r="D118" s="12" t="s">
        <v>497</v>
      </c>
      <c r="E118" s="22">
        <f>일위대가!F647</f>
        <v>0</v>
      </c>
      <c r="F118" s="22">
        <f>일위대가!H647</f>
        <v>0</v>
      </c>
      <c r="G118" s="22">
        <f>일위대가!J647</f>
        <v>0</v>
      </c>
      <c r="H118" s="22">
        <f t="shared" si="3"/>
        <v>0</v>
      </c>
      <c r="I118" s="12" t="s">
        <v>816</v>
      </c>
      <c r="J118" s="12" t="s">
        <v>52</v>
      </c>
      <c r="K118" s="12" t="s">
        <v>52</v>
      </c>
      <c r="L118" s="12" t="s">
        <v>52</v>
      </c>
      <c r="M118" s="12" t="s">
        <v>52</v>
      </c>
      <c r="N118" s="1" t="s">
        <v>52</v>
      </c>
    </row>
    <row r="119" spans="1:14" ht="30" customHeight="1" x14ac:dyDescent="0.3">
      <c r="A119" s="12" t="s">
        <v>822</v>
      </c>
      <c r="B119" s="12" t="s">
        <v>819</v>
      </c>
      <c r="C119" s="12" t="s">
        <v>820</v>
      </c>
      <c r="D119" s="12" t="s">
        <v>109</v>
      </c>
      <c r="E119" s="22">
        <f>일위대가!F651</f>
        <v>0</v>
      </c>
      <c r="F119" s="22">
        <f>일위대가!H651</f>
        <v>0</v>
      </c>
      <c r="G119" s="22">
        <f>일위대가!J651</f>
        <v>0</v>
      </c>
      <c r="H119" s="22">
        <f t="shared" si="3"/>
        <v>0</v>
      </c>
      <c r="I119" s="12" t="s">
        <v>821</v>
      </c>
      <c r="J119" s="12" t="s">
        <v>52</v>
      </c>
      <c r="K119" s="12" t="s">
        <v>52</v>
      </c>
      <c r="L119" s="12" t="s">
        <v>52</v>
      </c>
      <c r="M119" s="12" t="s">
        <v>52</v>
      </c>
      <c r="N119" s="1" t="s">
        <v>52</v>
      </c>
    </row>
    <row r="120" spans="1:14" ht="30" customHeight="1" x14ac:dyDescent="0.3">
      <c r="A120" s="12" t="s">
        <v>1535</v>
      </c>
      <c r="B120" s="12" t="s">
        <v>1532</v>
      </c>
      <c r="C120" s="12" t="s">
        <v>1533</v>
      </c>
      <c r="D120" s="12" t="s">
        <v>219</v>
      </c>
      <c r="E120" s="22">
        <f>일위대가!F657</f>
        <v>0</v>
      </c>
      <c r="F120" s="22">
        <f>일위대가!H657</f>
        <v>0</v>
      </c>
      <c r="G120" s="22">
        <f>일위대가!J657</f>
        <v>0</v>
      </c>
      <c r="H120" s="22">
        <f t="shared" si="3"/>
        <v>0</v>
      </c>
      <c r="I120" s="12" t="s">
        <v>1534</v>
      </c>
      <c r="J120" s="12" t="s">
        <v>52</v>
      </c>
      <c r="K120" s="12" t="s">
        <v>52</v>
      </c>
      <c r="L120" s="12" t="s">
        <v>52</v>
      </c>
      <c r="M120" s="12" t="s">
        <v>52</v>
      </c>
      <c r="N120" s="1" t="s">
        <v>52</v>
      </c>
    </row>
    <row r="121" spans="1:14" ht="30" customHeight="1" x14ac:dyDescent="0.3">
      <c r="A121" s="12" t="s">
        <v>1539</v>
      </c>
      <c r="B121" s="12" t="s">
        <v>1537</v>
      </c>
      <c r="C121" s="12" t="s">
        <v>806</v>
      </c>
      <c r="D121" s="12" t="s">
        <v>219</v>
      </c>
      <c r="E121" s="22" t="e">
        <f>일위대가!F664</f>
        <v>#NUM!</v>
      </c>
      <c r="F121" s="22">
        <f>일위대가!H664</f>
        <v>0</v>
      </c>
      <c r="G121" s="22">
        <f>일위대가!J664</f>
        <v>0</v>
      </c>
      <c r="H121" s="22" t="e">
        <f t="shared" si="3"/>
        <v>#NUM!</v>
      </c>
      <c r="I121" s="12" t="s">
        <v>1538</v>
      </c>
      <c r="J121" s="12" t="s">
        <v>52</v>
      </c>
      <c r="K121" s="12" t="s">
        <v>52</v>
      </c>
      <c r="L121" s="12" t="s">
        <v>52</v>
      </c>
      <c r="M121" s="12" t="s">
        <v>52</v>
      </c>
      <c r="N121" s="1" t="s">
        <v>52</v>
      </c>
    </row>
    <row r="122" spans="1:14" ht="30" customHeight="1" x14ac:dyDescent="0.3">
      <c r="A122" s="12" t="s">
        <v>829</v>
      </c>
      <c r="B122" s="12" t="s">
        <v>826</v>
      </c>
      <c r="C122" s="12" t="s">
        <v>827</v>
      </c>
      <c r="D122" s="12" t="s">
        <v>74</v>
      </c>
      <c r="E122" s="22">
        <f>일위대가!F670</f>
        <v>0</v>
      </c>
      <c r="F122" s="22">
        <f>일위대가!H670</f>
        <v>0</v>
      </c>
      <c r="G122" s="22">
        <f>일위대가!J670</f>
        <v>0</v>
      </c>
      <c r="H122" s="22">
        <f t="shared" si="3"/>
        <v>0</v>
      </c>
      <c r="I122" s="12" t="s">
        <v>828</v>
      </c>
      <c r="J122" s="12" t="s">
        <v>52</v>
      </c>
      <c r="K122" s="12" t="s">
        <v>52</v>
      </c>
      <c r="L122" s="12" t="s">
        <v>52</v>
      </c>
      <c r="M122" s="12" t="s">
        <v>52</v>
      </c>
      <c r="N122" s="1" t="s">
        <v>52</v>
      </c>
    </row>
    <row r="123" spans="1:14" ht="30" customHeight="1" x14ac:dyDescent="0.3">
      <c r="A123" s="12" t="s">
        <v>834</v>
      </c>
      <c r="B123" s="12" t="s">
        <v>831</v>
      </c>
      <c r="C123" s="12" t="s">
        <v>832</v>
      </c>
      <c r="D123" s="12" t="s">
        <v>74</v>
      </c>
      <c r="E123" s="22" t="e">
        <f>일위대가!F677</f>
        <v>#NUM!</v>
      </c>
      <c r="F123" s="22">
        <f>일위대가!H677</f>
        <v>0</v>
      </c>
      <c r="G123" s="22">
        <f>일위대가!J677</f>
        <v>0</v>
      </c>
      <c r="H123" s="22" t="e">
        <f t="shared" si="3"/>
        <v>#NUM!</v>
      </c>
      <c r="I123" s="12" t="s">
        <v>833</v>
      </c>
      <c r="J123" s="12" t="s">
        <v>52</v>
      </c>
      <c r="K123" s="12" t="s">
        <v>52</v>
      </c>
      <c r="L123" s="12" t="s">
        <v>52</v>
      </c>
      <c r="M123" s="12" t="s">
        <v>52</v>
      </c>
      <c r="N123" s="1" t="s">
        <v>52</v>
      </c>
    </row>
    <row r="124" spans="1:14" ht="30" customHeight="1" x14ac:dyDescent="0.3">
      <c r="A124" s="12" t="s">
        <v>1578</v>
      </c>
      <c r="B124" s="12" t="s">
        <v>1575</v>
      </c>
      <c r="C124" s="12" t="s">
        <v>1576</v>
      </c>
      <c r="D124" s="12" t="s">
        <v>74</v>
      </c>
      <c r="E124" s="22">
        <f>일위대가!F683</f>
        <v>0</v>
      </c>
      <c r="F124" s="22">
        <f>일위대가!H683</f>
        <v>0</v>
      </c>
      <c r="G124" s="22">
        <f>일위대가!J683</f>
        <v>0</v>
      </c>
      <c r="H124" s="22">
        <f t="shared" si="3"/>
        <v>0</v>
      </c>
      <c r="I124" s="12" t="s">
        <v>1577</v>
      </c>
      <c r="J124" s="12" t="s">
        <v>52</v>
      </c>
      <c r="K124" s="12" t="s">
        <v>52</v>
      </c>
      <c r="L124" s="12" t="s">
        <v>52</v>
      </c>
      <c r="M124" s="12" t="s">
        <v>52</v>
      </c>
      <c r="N124" s="1" t="s">
        <v>52</v>
      </c>
    </row>
    <row r="125" spans="1:14" ht="30" customHeight="1" x14ac:dyDescent="0.3">
      <c r="A125" s="12" t="s">
        <v>1583</v>
      </c>
      <c r="B125" s="12" t="s">
        <v>1580</v>
      </c>
      <c r="C125" s="12" t="s">
        <v>1581</v>
      </c>
      <c r="D125" s="12" t="s">
        <v>74</v>
      </c>
      <c r="E125" s="22">
        <f>일위대가!F687</f>
        <v>0</v>
      </c>
      <c r="F125" s="22">
        <f>일위대가!H687</f>
        <v>0</v>
      </c>
      <c r="G125" s="22">
        <f>일위대가!J687</f>
        <v>0</v>
      </c>
      <c r="H125" s="22">
        <f t="shared" si="3"/>
        <v>0</v>
      </c>
      <c r="I125" s="12" t="s">
        <v>1582</v>
      </c>
      <c r="J125" s="12" t="s">
        <v>52</v>
      </c>
      <c r="K125" s="12" t="s">
        <v>52</v>
      </c>
      <c r="L125" s="12" t="s">
        <v>52</v>
      </c>
      <c r="M125" s="12" t="s">
        <v>52</v>
      </c>
      <c r="N125" s="1" t="s">
        <v>52</v>
      </c>
    </row>
    <row r="126" spans="1:14" ht="30" customHeight="1" x14ac:dyDescent="0.3">
      <c r="A126" s="12" t="s">
        <v>844</v>
      </c>
      <c r="B126" s="12" t="s">
        <v>826</v>
      </c>
      <c r="C126" s="12" t="s">
        <v>842</v>
      </c>
      <c r="D126" s="12" t="s">
        <v>74</v>
      </c>
      <c r="E126" s="22">
        <f>일위대가!F693</f>
        <v>0</v>
      </c>
      <c r="F126" s="22">
        <f>일위대가!H693</f>
        <v>0</v>
      </c>
      <c r="G126" s="22">
        <f>일위대가!J693</f>
        <v>0</v>
      </c>
      <c r="H126" s="22">
        <f t="shared" si="3"/>
        <v>0</v>
      </c>
      <c r="I126" s="12" t="s">
        <v>843</v>
      </c>
      <c r="J126" s="12" t="s">
        <v>52</v>
      </c>
      <c r="K126" s="12" t="s">
        <v>52</v>
      </c>
      <c r="L126" s="12" t="s">
        <v>52</v>
      </c>
      <c r="M126" s="12" t="s">
        <v>52</v>
      </c>
      <c r="N126" s="1" t="s">
        <v>52</v>
      </c>
    </row>
    <row r="127" spans="1:14" ht="30" customHeight="1" x14ac:dyDescent="0.3">
      <c r="A127" s="12" t="s">
        <v>848</v>
      </c>
      <c r="B127" s="12" t="s">
        <v>846</v>
      </c>
      <c r="C127" s="12" t="s">
        <v>832</v>
      </c>
      <c r="D127" s="12" t="s">
        <v>74</v>
      </c>
      <c r="E127" s="22" t="e">
        <f>일위대가!F700</f>
        <v>#NUM!</v>
      </c>
      <c r="F127" s="22">
        <f>일위대가!H700</f>
        <v>0</v>
      </c>
      <c r="G127" s="22">
        <f>일위대가!J700</f>
        <v>0</v>
      </c>
      <c r="H127" s="22" t="e">
        <f t="shared" si="3"/>
        <v>#NUM!</v>
      </c>
      <c r="I127" s="12" t="s">
        <v>847</v>
      </c>
      <c r="J127" s="12" t="s">
        <v>52</v>
      </c>
      <c r="K127" s="12" t="s">
        <v>52</v>
      </c>
      <c r="L127" s="12" t="s">
        <v>52</v>
      </c>
      <c r="M127" s="12" t="s">
        <v>52</v>
      </c>
      <c r="N127" s="1" t="s">
        <v>52</v>
      </c>
    </row>
    <row r="128" spans="1:14" ht="30" customHeight="1" x14ac:dyDescent="0.3">
      <c r="A128" s="12" t="s">
        <v>1602</v>
      </c>
      <c r="B128" s="12" t="s">
        <v>1575</v>
      </c>
      <c r="C128" s="12" t="s">
        <v>1600</v>
      </c>
      <c r="D128" s="12" t="s">
        <v>74</v>
      </c>
      <c r="E128" s="22">
        <f>일위대가!F706</f>
        <v>0</v>
      </c>
      <c r="F128" s="22">
        <f>일위대가!H706</f>
        <v>0</v>
      </c>
      <c r="G128" s="22">
        <f>일위대가!J706</f>
        <v>0</v>
      </c>
      <c r="H128" s="22">
        <f t="shared" si="3"/>
        <v>0</v>
      </c>
      <c r="I128" s="12" t="s">
        <v>1601</v>
      </c>
      <c r="J128" s="12" t="s">
        <v>52</v>
      </c>
      <c r="K128" s="12" t="s">
        <v>52</v>
      </c>
      <c r="L128" s="12" t="s">
        <v>52</v>
      </c>
      <c r="M128" s="12" t="s">
        <v>52</v>
      </c>
      <c r="N128" s="1" t="s">
        <v>52</v>
      </c>
    </row>
    <row r="129" spans="1:14" ht="30" customHeight="1" x14ac:dyDescent="0.3">
      <c r="A129" s="12" t="s">
        <v>1607</v>
      </c>
      <c r="B129" s="12" t="s">
        <v>1604</v>
      </c>
      <c r="C129" s="12" t="s">
        <v>1605</v>
      </c>
      <c r="D129" s="12" t="s">
        <v>74</v>
      </c>
      <c r="E129" s="22">
        <f>일위대가!F710</f>
        <v>0</v>
      </c>
      <c r="F129" s="22">
        <f>일위대가!H710</f>
        <v>0</v>
      </c>
      <c r="G129" s="22">
        <f>일위대가!J710</f>
        <v>0</v>
      </c>
      <c r="H129" s="22">
        <f t="shared" si="3"/>
        <v>0</v>
      </c>
      <c r="I129" s="12" t="s">
        <v>1606</v>
      </c>
      <c r="J129" s="12" t="s">
        <v>52</v>
      </c>
      <c r="K129" s="12" t="s">
        <v>52</v>
      </c>
      <c r="L129" s="12" t="s">
        <v>52</v>
      </c>
      <c r="M129" s="12" t="s">
        <v>52</v>
      </c>
      <c r="N129" s="1" t="s">
        <v>52</v>
      </c>
    </row>
    <row r="130" spans="1:14" ht="30" customHeight="1" x14ac:dyDescent="0.3">
      <c r="A130" s="12" t="s">
        <v>861</v>
      </c>
      <c r="B130" s="12" t="s">
        <v>858</v>
      </c>
      <c r="C130" s="12" t="s">
        <v>859</v>
      </c>
      <c r="D130" s="12" t="s">
        <v>74</v>
      </c>
      <c r="E130" s="22" t="e">
        <f>일위대가!F716</f>
        <v>#NUM!</v>
      </c>
      <c r="F130" s="22">
        <f>일위대가!H716</f>
        <v>0</v>
      </c>
      <c r="G130" s="22">
        <f>일위대가!J716</f>
        <v>0</v>
      </c>
      <c r="H130" s="22" t="e">
        <f t="shared" si="3"/>
        <v>#NUM!</v>
      </c>
      <c r="I130" s="12" t="s">
        <v>860</v>
      </c>
      <c r="J130" s="12" t="s">
        <v>52</v>
      </c>
      <c r="K130" s="12" t="s">
        <v>52</v>
      </c>
      <c r="L130" s="12" t="s">
        <v>52</v>
      </c>
      <c r="M130" s="12" t="s">
        <v>52</v>
      </c>
      <c r="N130" s="1" t="s">
        <v>52</v>
      </c>
    </row>
    <row r="131" spans="1:14" ht="30" customHeight="1" x14ac:dyDescent="0.3">
      <c r="A131" s="12" t="s">
        <v>877</v>
      </c>
      <c r="B131" s="12" t="s">
        <v>875</v>
      </c>
      <c r="C131" s="12" t="s">
        <v>52</v>
      </c>
      <c r="D131" s="12" t="s">
        <v>74</v>
      </c>
      <c r="E131" s="22">
        <f>일위대가!F722</f>
        <v>0</v>
      </c>
      <c r="F131" s="22">
        <f>일위대가!H722</f>
        <v>0</v>
      </c>
      <c r="G131" s="22">
        <f>일위대가!J722</f>
        <v>0</v>
      </c>
      <c r="H131" s="22">
        <f t="shared" si="3"/>
        <v>0</v>
      </c>
      <c r="I131" s="12" t="s">
        <v>876</v>
      </c>
      <c r="J131" s="12" t="s">
        <v>52</v>
      </c>
      <c r="K131" s="12" t="s">
        <v>52</v>
      </c>
      <c r="L131" s="12" t="s">
        <v>52</v>
      </c>
      <c r="M131" s="12" t="s">
        <v>52</v>
      </c>
      <c r="N131" s="1" t="s">
        <v>52</v>
      </c>
    </row>
    <row r="132" spans="1:14" ht="30" customHeight="1" x14ac:dyDescent="0.3">
      <c r="A132" s="12" t="s">
        <v>886</v>
      </c>
      <c r="B132" s="12" t="s">
        <v>883</v>
      </c>
      <c r="C132" s="12" t="s">
        <v>884</v>
      </c>
      <c r="D132" s="12" t="s">
        <v>74</v>
      </c>
      <c r="E132" s="22">
        <f>일위대가!F728</f>
        <v>0</v>
      </c>
      <c r="F132" s="22">
        <f>일위대가!H728</f>
        <v>0</v>
      </c>
      <c r="G132" s="22">
        <f>일위대가!J728</f>
        <v>0</v>
      </c>
      <c r="H132" s="22">
        <f t="shared" ref="H132:H163" si="4">E132+F132+G132</f>
        <v>0</v>
      </c>
      <c r="I132" s="12" t="s">
        <v>885</v>
      </c>
      <c r="J132" s="12" t="s">
        <v>52</v>
      </c>
      <c r="K132" s="12" t="s">
        <v>52</v>
      </c>
      <c r="L132" s="12" t="s">
        <v>52</v>
      </c>
      <c r="M132" s="12" t="s">
        <v>52</v>
      </c>
      <c r="N132" s="1" t="s">
        <v>52</v>
      </c>
    </row>
    <row r="133" spans="1:14" ht="30" customHeight="1" x14ac:dyDescent="0.3">
      <c r="A133" s="12" t="s">
        <v>912</v>
      </c>
      <c r="B133" s="12" t="s">
        <v>169</v>
      </c>
      <c r="C133" s="12" t="s">
        <v>910</v>
      </c>
      <c r="D133" s="12" t="s">
        <v>74</v>
      </c>
      <c r="E133" s="22">
        <f>일위대가!F733</f>
        <v>0</v>
      </c>
      <c r="F133" s="22">
        <f>일위대가!H733</f>
        <v>0</v>
      </c>
      <c r="G133" s="22">
        <f>일위대가!J733</f>
        <v>0</v>
      </c>
      <c r="H133" s="22">
        <f t="shared" si="4"/>
        <v>0</v>
      </c>
      <c r="I133" s="12" t="s">
        <v>911</v>
      </c>
      <c r="J133" s="12" t="s">
        <v>52</v>
      </c>
      <c r="K133" s="12" t="s">
        <v>52</v>
      </c>
      <c r="L133" s="12" t="s">
        <v>52</v>
      </c>
      <c r="M133" s="12" t="s">
        <v>52</v>
      </c>
      <c r="N133" s="1" t="s">
        <v>52</v>
      </c>
    </row>
    <row r="134" spans="1:14" ht="30" customHeight="1" x14ac:dyDescent="0.3">
      <c r="A134" s="12" t="s">
        <v>941</v>
      </c>
      <c r="B134" s="12" t="s">
        <v>938</v>
      </c>
      <c r="C134" s="12" t="s">
        <v>939</v>
      </c>
      <c r="D134" s="12" t="s">
        <v>74</v>
      </c>
      <c r="E134" s="22">
        <f>일위대가!F739</f>
        <v>0</v>
      </c>
      <c r="F134" s="22">
        <f>일위대가!H739</f>
        <v>0</v>
      </c>
      <c r="G134" s="22">
        <f>일위대가!J739</f>
        <v>0</v>
      </c>
      <c r="H134" s="22">
        <f t="shared" si="4"/>
        <v>0</v>
      </c>
      <c r="I134" s="12" t="s">
        <v>940</v>
      </c>
      <c r="J134" s="12" t="s">
        <v>52</v>
      </c>
      <c r="K134" s="12" t="s">
        <v>52</v>
      </c>
      <c r="L134" s="12" t="s">
        <v>52</v>
      </c>
      <c r="M134" s="12" t="s">
        <v>52</v>
      </c>
      <c r="N134" s="1" t="s">
        <v>52</v>
      </c>
    </row>
    <row r="135" spans="1:14" ht="30" customHeight="1" x14ac:dyDescent="0.3">
      <c r="A135" s="12" t="s">
        <v>1640</v>
      </c>
      <c r="B135" s="12" t="s">
        <v>1641</v>
      </c>
      <c r="C135" s="12" t="s">
        <v>1642</v>
      </c>
      <c r="D135" s="12" t="s">
        <v>1422</v>
      </c>
      <c r="E135" s="22" t="e">
        <f>일위대가!F746</f>
        <v>#NUM!</v>
      </c>
      <c r="F135" s="22">
        <f>일위대가!H746</f>
        <v>0</v>
      </c>
      <c r="G135" s="22" t="e">
        <f>일위대가!J746</f>
        <v>#NUM!</v>
      </c>
      <c r="H135" s="22" t="e">
        <f t="shared" si="4"/>
        <v>#NUM!</v>
      </c>
      <c r="I135" s="12" t="s">
        <v>1643</v>
      </c>
      <c r="J135" s="12" t="s">
        <v>52</v>
      </c>
      <c r="K135" s="12" t="s">
        <v>1490</v>
      </c>
      <c r="L135" s="12" t="s">
        <v>52</v>
      </c>
      <c r="M135" s="12" t="s">
        <v>52</v>
      </c>
      <c r="N135" s="1" t="s">
        <v>63</v>
      </c>
    </row>
    <row r="136" spans="1:14" ht="30" customHeight="1" x14ac:dyDescent="0.3">
      <c r="A136" s="12" t="s">
        <v>1651</v>
      </c>
      <c r="B136" s="12" t="s">
        <v>1652</v>
      </c>
      <c r="C136" s="12" t="s">
        <v>1653</v>
      </c>
      <c r="D136" s="12" t="s">
        <v>1422</v>
      </c>
      <c r="E136" s="22" t="e">
        <f>일위대가!F753</f>
        <v>#NUM!</v>
      </c>
      <c r="F136" s="22">
        <f>일위대가!H753</f>
        <v>0</v>
      </c>
      <c r="G136" s="22" t="e">
        <f>일위대가!J753</f>
        <v>#NUM!</v>
      </c>
      <c r="H136" s="22" t="e">
        <f t="shared" si="4"/>
        <v>#NUM!</v>
      </c>
      <c r="I136" s="12" t="s">
        <v>1654</v>
      </c>
      <c r="J136" s="12" t="s">
        <v>52</v>
      </c>
      <c r="K136" s="12" t="s">
        <v>1490</v>
      </c>
      <c r="L136" s="12" t="s">
        <v>52</v>
      </c>
      <c r="M136" s="12" t="s">
        <v>52</v>
      </c>
      <c r="N136" s="1" t="s">
        <v>63</v>
      </c>
    </row>
    <row r="137" spans="1:14" ht="30" customHeight="1" x14ac:dyDescent="0.3">
      <c r="A137" s="12" t="s">
        <v>1667</v>
      </c>
      <c r="B137" s="12" t="s">
        <v>1668</v>
      </c>
      <c r="C137" s="12" t="s">
        <v>1669</v>
      </c>
      <c r="D137" s="12" t="s">
        <v>1422</v>
      </c>
      <c r="E137" s="22" t="e">
        <f>일위대가!F760</f>
        <v>#NUM!</v>
      </c>
      <c r="F137" s="22">
        <f>일위대가!H760</f>
        <v>0</v>
      </c>
      <c r="G137" s="22" t="e">
        <f>일위대가!J760</f>
        <v>#NUM!</v>
      </c>
      <c r="H137" s="22" t="e">
        <f t="shared" si="4"/>
        <v>#NUM!</v>
      </c>
      <c r="I137" s="12" t="s">
        <v>1670</v>
      </c>
      <c r="J137" s="12" t="s">
        <v>52</v>
      </c>
      <c r="K137" s="12" t="s">
        <v>1490</v>
      </c>
      <c r="L137" s="12" t="s">
        <v>52</v>
      </c>
      <c r="M137" s="12" t="s">
        <v>52</v>
      </c>
      <c r="N137" s="1" t="s">
        <v>63</v>
      </c>
    </row>
    <row r="138" spans="1:14" ht="30" customHeight="1" x14ac:dyDescent="0.3">
      <c r="A138" s="12" t="s">
        <v>1678</v>
      </c>
      <c r="B138" s="12" t="s">
        <v>1679</v>
      </c>
      <c r="C138" s="12" t="s">
        <v>1669</v>
      </c>
      <c r="D138" s="12" t="s">
        <v>1422</v>
      </c>
      <c r="E138" s="22">
        <f>일위대가!F764</f>
        <v>0</v>
      </c>
      <c r="F138" s="22">
        <f>일위대가!H764</f>
        <v>0</v>
      </c>
      <c r="G138" s="22" t="e">
        <f>일위대가!J764</f>
        <v>#NUM!</v>
      </c>
      <c r="H138" s="22" t="e">
        <f t="shared" si="4"/>
        <v>#NUM!</v>
      </c>
      <c r="I138" s="12" t="s">
        <v>1680</v>
      </c>
      <c r="J138" s="12" t="s">
        <v>52</v>
      </c>
      <c r="K138" s="12" t="s">
        <v>1490</v>
      </c>
      <c r="L138" s="12" t="s">
        <v>52</v>
      </c>
      <c r="M138" s="12" t="s">
        <v>52</v>
      </c>
      <c r="N138" s="1" t="s">
        <v>63</v>
      </c>
    </row>
    <row r="139" spans="1:14" ht="30" customHeight="1" x14ac:dyDescent="0.3">
      <c r="A139" s="12" t="s">
        <v>979</v>
      </c>
      <c r="B139" s="12" t="s">
        <v>976</v>
      </c>
      <c r="C139" s="12" t="s">
        <v>977</v>
      </c>
      <c r="D139" s="12" t="s">
        <v>109</v>
      </c>
      <c r="E139" s="22" t="e">
        <f>일위대가!F774</f>
        <v>#NUM!</v>
      </c>
      <c r="F139" s="22">
        <f>일위대가!H774</f>
        <v>0</v>
      </c>
      <c r="G139" s="22">
        <f>일위대가!J774</f>
        <v>0</v>
      </c>
      <c r="H139" s="22" t="e">
        <f t="shared" si="4"/>
        <v>#NUM!</v>
      </c>
      <c r="I139" s="12" t="s">
        <v>978</v>
      </c>
      <c r="J139" s="12" t="s">
        <v>52</v>
      </c>
      <c r="K139" s="12" t="s">
        <v>52</v>
      </c>
      <c r="L139" s="12" t="s">
        <v>52</v>
      </c>
      <c r="M139" s="12" t="s">
        <v>52</v>
      </c>
      <c r="N139" s="1" t="s">
        <v>52</v>
      </c>
    </row>
    <row r="140" spans="1:14" ht="30" customHeight="1" x14ac:dyDescent="0.3">
      <c r="A140" s="12" t="s">
        <v>1019</v>
      </c>
      <c r="B140" s="12" t="s">
        <v>217</v>
      </c>
      <c r="C140" s="12" t="s">
        <v>218</v>
      </c>
      <c r="D140" s="12" t="s">
        <v>200</v>
      </c>
      <c r="E140" s="22">
        <f>일위대가!F783</f>
        <v>0</v>
      </c>
      <c r="F140" s="22">
        <f>일위대가!H783</f>
        <v>0</v>
      </c>
      <c r="G140" s="22">
        <f>일위대가!J783</f>
        <v>0</v>
      </c>
      <c r="H140" s="22">
        <f t="shared" si="4"/>
        <v>0</v>
      </c>
      <c r="I140" s="12" t="s">
        <v>1018</v>
      </c>
      <c r="J140" s="12" t="s">
        <v>52</v>
      </c>
      <c r="K140" s="12" t="s">
        <v>52</v>
      </c>
      <c r="L140" s="12" t="s">
        <v>52</v>
      </c>
      <c r="M140" s="12" t="s">
        <v>52</v>
      </c>
      <c r="N140" s="1" t="s">
        <v>52</v>
      </c>
    </row>
    <row r="141" spans="1:14" ht="30" customHeight="1" x14ac:dyDescent="0.3">
      <c r="A141" s="12" t="s">
        <v>1699</v>
      </c>
      <c r="B141" s="12" t="s">
        <v>1696</v>
      </c>
      <c r="C141" s="12" t="s">
        <v>1697</v>
      </c>
      <c r="D141" s="12" t="s">
        <v>74</v>
      </c>
      <c r="E141" s="22">
        <f>일위대가!F787</f>
        <v>0</v>
      </c>
      <c r="F141" s="22">
        <f>일위대가!H787</f>
        <v>0</v>
      </c>
      <c r="G141" s="22">
        <f>일위대가!J787</f>
        <v>0</v>
      </c>
      <c r="H141" s="22">
        <f t="shared" si="4"/>
        <v>0</v>
      </c>
      <c r="I141" s="12" t="s">
        <v>1698</v>
      </c>
      <c r="J141" s="12" t="s">
        <v>52</v>
      </c>
      <c r="K141" s="12" t="s">
        <v>52</v>
      </c>
      <c r="L141" s="12" t="s">
        <v>52</v>
      </c>
      <c r="M141" s="12" t="s">
        <v>52</v>
      </c>
      <c r="N141" s="1" t="s">
        <v>52</v>
      </c>
    </row>
    <row r="142" spans="1:14" ht="30" customHeight="1" x14ac:dyDescent="0.3">
      <c r="A142" s="12" t="s">
        <v>1704</v>
      </c>
      <c r="B142" s="12" t="s">
        <v>1149</v>
      </c>
      <c r="C142" s="12" t="s">
        <v>1702</v>
      </c>
      <c r="D142" s="12" t="s">
        <v>74</v>
      </c>
      <c r="E142" s="22" t="e">
        <f>일위대가!F792</f>
        <v>#NUM!</v>
      </c>
      <c r="F142" s="22">
        <f>일위대가!H792</f>
        <v>0</v>
      </c>
      <c r="G142" s="22">
        <f>일위대가!J792</f>
        <v>0</v>
      </c>
      <c r="H142" s="22" t="e">
        <f t="shared" si="4"/>
        <v>#NUM!</v>
      </c>
      <c r="I142" s="12" t="s">
        <v>1703</v>
      </c>
      <c r="J142" s="12" t="s">
        <v>52</v>
      </c>
      <c r="K142" s="12" t="s">
        <v>52</v>
      </c>
      <c r="L142" s="12" t="s">
        <v>52</v>
      </c>
      <c r="M142" s="12" t="s">
        <v>52</v>
      </c>
      <c r="N142" s="1" t="s">
        <v>52</v>
      </c>
    </row>
    <row r="143" spans="1:14" ht="30" customHeight="1" x14ac:dyDescent="0.3">
      <c r="A143" s="12" t="s">
        <v>1147</v>
      </c>
      <c r="B143" s="12" t="s">
        <v>1144</v>
      </c>
      <c r="C143" s="12" t="s">
        <v>1145</v>
      </c>
      <c r="D143" s="12" t="s">
        <v>74</v>
      </c>
      <c r="E143" s="22">
        <f>일위대가!F798</f>
        <v>0</v>
      </c>
      <c r="F143" s="22">
        <f>일위대가!H798</f>
        <v>0</v>
      </c>
      <c r="G143" s="22">
        <f>일위대가!J798</f>
        <v>0</v>
      </c>
      <c r="H143" s="22">
        <f t="shared" si="4"/>
        <v>0</v>
      </c>
      <c r="I143" s="12" t="s">
        <v>1146</v>
      </c>
      <c r="J143" s="12" t="s">
        <v>52</v>
      </c>
      <c r="K143" s="12" t="s">
        <v>52</v>
      </c>
      <c r="L143" s="12" t="s">
        <v>52</v>
      </c>
      <c r="M143" s="12" t="s">
        <v>52</v>
      </c>
      <c r="N143" s="1" t="s">
        <v>52</v>
      </c>
    </row>
    <row r="144" spans="1:14" ht="30" customHeight="1" x14ac:dyDescent="0.3">
      <c r="A144" s="12" t="s">
        <v>1001</v>
      </c>
      <c r="B144" s="12" t="s">
        <v>998</v>
      </c>
      <c r="C144" s="12" t="s">
        <v>999</v>
      </c>
      <c r="D144" s="12" t="s">
        <v>109</v>
      </c>
      <c r="E144" s="22">
        <f>일위대가!F804</f>
        <v>0</v>
      </c>
      <c r="F144" s="22">
        <f>일위대가!H804</f>
        <v>0</v>
      </c>
      <c r="G144" s="22">
        <f>일위대가!J804</f>
        <v>0</v>
      </c>
      <c r="H144" s="22">
        <f t="shared" si="4"/>
        <v>0</v>
      </c>
      <c r="I144" s="12" t="s">
        <v>1000</v>
      </c>
      <c r="J144" s="12" t="s">
        <v>52</v>
      </c>
      <c r="K144" s="12" t="s">
        <v>52</v>
      </c>
      <c r="L144" s="12" t="s">
        <v>52</v>
      </c>
      <c r="M144" s="12" t="s">
        <v>52</v>
      </c>
      <c r="N144" s="1" t="s">
        <v>52</v>
      </c>
    </row>
    <row r="145" spans="1:14" ht="30" customHeight="1" x14ac:dyDescent="0.3">
      <c r="A145" s="12" t="s">
        <v>1016</v>
      </c>
      <c r="B145" s="12" t="s">
        <v>217</v>
      </c>
      <c r="C145" s="12" t="s">
        <v>1014</v>
      </c>
      <c r="D145" s="12" t="s">
        <v>200</v>
      </c>
      <c r="E145" s="22">
        <f>일위대가!F813</f>
        <v>0</v>
      </c>
      <c r="F145" s="22">
        <f>일위대가!H813</f>
        <v>0</v>
      </c>
      <c r="G145" s="22">
        <f>일위대가!J813</f>
        <v>0</v>
      </c>
      <c r="H145" s="22">
        <f t="shared" si="4"/>
        <v>0</v>
      </c>
      <c r="I145" s="12" t="s">
        <v>1015</v>
      </c>
      <c r="J145" s="12" t="s">
        <v>52</v>
      </c>
      <c r="K145" s="12" t="s">
        <v>52</v>
      </c>
      <c r="L145" s="12" t="s">
        <v>52</v>
      </c>
      <c r="M145" s="12" t="s">
        <v>52</v>
      </c>
      <c r="N145" s="1" t="s">
        <v>52</v>
      </c>
    </row>
    <row r="146" spans="1:14" ht="30" customHeight="1" x14ac:dyDescent="0.3">
      <c r="A146" s="12" t="s">
        <v>1063</v>
      </c>
      <c r="B146" s="12" t="s">
        <v>240</v>
      </c>
      <c r="C146" s="12" t="s">
        <v>1061</v>
      </c>
      <c r="D146" s="12" t="s">
        <v>74</v>
      </c>
      <c r="E146" s="22">
        <f>일위대가!F819</f>
        <v>0</v>
      </c>
      <c r="F146" s="22">
        <f>일위대가!H819</f>
        <v>0</v>
      </c>
      <c r="G146" s="22">
        <f>일위대가!J819</f>
        <v>0</v>
      </c>
      <c r="H146" s="22">
        <f t="shared" si="4"/>
        <v>0</v>
      </c>
      <c r="I146" s="12" t="s">
        <v>1062</v>
      </c>
      <c r="J146" s="12" t="s">
        <v>52</v>
      </c>
      <c r="K146" s="12" t="s">
        <v>52</v>
      </c>
      <c r="L146" s="12" t="s">
        <v>52</v>
      </c>
      <c r="M146" s="12" t="s">
        <v>52</v>
      </c>
      <c r="N146" s="1" t="s">
        <v>52</v>
      </c>
    </row>
    <row r="147" spans="1:14" ht="30" customHeight="1" x14ac:dyDescent="0.3">
      <c r="A147" s="12" t="s">
        <v>1141</v>
      </c>
      <c r="B147" s="12" t="s">
        <v>1139</v>
      </c>
      <c r="C147" s="12" t="s">
        <v>329</v>
      </c>
      <c r="D147" s="12" t="s">
        <v>109</v>
      </c>
      <c r="E147" s="22">
        <f>일위대가!F823</f>
        <v>0</v>
      </c>
      <c r="F147" s="22">
        <f>일위대가!H823</f>
        <v>0</v>
      </c>
      <c r="G147" s="22">
        <f>일위대가!J823</f>
        <v>0</v>
      </c>
      <c r="H147" s="22">
        <f t="shared" si="4"/>
        <v>0</v>
      </c>
      <c r="I147" s="12" t="s">
        <v>1140</v>
      </c>
      <c r="J147" s="12" t="s">
        <v>52</v>
      </c>
      <c r="K147" s="12" t="s">
        <v>52</v>
      </c>
      <c r="L147" s="12" t="s">
        <v>52</v>
      </c>
      <c r="M147" s="12" t="s">
        <v>52</v>
      </c>
      <c r="N147" s="1" t="s">
        <v>52</v>
      </c>
    </row>
    <row r="148" spans="1:14" ht="30" customHeight="1" x14ac:dyDescent="0.3">
      <c r="A148" s="12" t="s">
        <v>1152</v>
      </c>
      <c r="B148" s="12" t="s">
        <v>1149</v>
      </c>
      <c r="C148" s="12" t="s">
        <v>1150</v>
      </c>
      <c r="D148" s="12" t="s">
        <v>74</v>
      </c>
      <c r="E148" s="22" t="e">
        <f>일위대가!F828</f>
        <v>#NUM!</v>
      </c>
      <c r="F148" s="22">
        <f>일위대가!H828</f>
        <v>0</v>
      </c>
      <c r="G148" s="22">
        <f>일위대가!J828</f>
        <v>0</v>
      </c>
      <c r="H148" s="22" t="e">
        <f t="shared" si="4"/>
        <v>#NUM!</v>
      </c>
      <c r="I148" s="12" t="s">
        <v>1151</v>
      </c>
      <c r="J148" s="12" t="s">
        <v>52</v>
      </c>
      <c r="K148" s="12" t="s">
        <v>52</v>
      </c>
      <c r="L148" s="12" t="s">
        <v>52</v>
      </c>
      <c r="M148" s="12" t="s">
        <v>52</v>
      </c>
      <c r="N148" s="1" t="s">
        <v>52</v>
      </c>
    </row>
    <row r="149" spans="1:14" ht="30" customHeight="1" x14ac:dyDescent="0.3">
      <c r="A149" s="12" t="s">
        <v>1161</v>
      </c>
      <c r="B149" s="12" t="s">
        <v>1158</v>
      </c>
      <c r="C149" s="12" t="s">
        <v>1159</v>
      </c>
      <c r="D149" s="12" t="s">
        <v>74</v>
      </c>
      <c r="E149" s="22" t="e">
        <f>일위대가!F833</f>
        <v>#NUM!</v>
      </c>
      <c r="F149" s="22">
        <f>일위대가!H833</f>
        <v>0</v>
      </c>
      <c r="G149" s="22">
        <f>일위대가!J833</f>
        <v>0</v>
      </c>
      <c r="H149" s="22" t="e">
        <f t="shared" si="4"/>
        <v>#NUM!</v>
      </c>
      <c r="I149" s="12" t="s">
        <v>1160</v>
      </c>
      <c r="J149" s="12" t="s">
        <v>52</v>
      </c>
      <c r="K149" s="12" t="s">
        <v>52</v>
      </c>
      <c r="L149" s="12" t="s">
        <v>52</v>
      </c>
      <c r="M149" s="12" t="s">
        <v>52</v>
      </c>
      <c r="N149" s="1" t="s">
        <v>52</v>
      </c>
    </row>
    <row r="150" spans="1:14" ht="30" customHeight="1" x14ac:dyDescent="0.3">
      <c r="A150" s="12" t="s">
        <v>1166</v>
      </c>
      <c r="B150" s="12" t="s">
        <v>1163</v>
      </c>
      <c r="C150" s="12" t="s">
        <v>1164</v>
      </c>
      <c r="D150" s="12" t="s">
        <v>74</v>
      </c>
      <c r="E150" s="22">
        <f>일위대가!F841</f>
        <v>0</v>
      </c>
      <c r="F150" s="22">
        <f>일위대가!H841</f>
        <v>0</v>
      </c>
      <c r="G150" s="22">
        <f>일위대가!J841</f>
        <v>0</v>
      </c>
      <c r="H150" s="22">
        <f t="shared" si="4"/>
        <v>0</v>
      </c>
      <c r="I150" s="12" t="s">
        <v>1165</v>
      </c>
      <c r="J150" s="12" t="s">
        <v>52</v>
      </c>
      <c r="K150" s="12" t="s">
        <v>52</v>
      </c>
      <c r="L150" s="12" t="s">
        <v>52</v>
      </c>
      <c r="M150" s="12" t="s">
        <v>52</v>
      </c>
      <c r="N150" s="1" t="s">
        <v>52</v>
      </c>
    </row>
    <row r="151" spans="1:14" ht="30" customHeight="1" x14ac:dyDescent="0.3">
      <c r="A151" s="12" t="s">
        <v>1172</v>
      </c>
      <c r="B151" s="12" t="s">
        <v>1169</v>
      </c>
      <c r="C151" s="12" t="s">
        <v>1170</v>
      </c>
      <c r="D151" s="12" t="s">
        <v>74</v>
      </c>
      <c r="E151" s="22" t="e">
        <f>일위대가!F848</f>
        <v>#NUM!</v>
      </c>
      <c r="F151" s="22">
        <f>일위대가!H848</f>
        <v>0</v>
      </c>
      <c r="G151" s="22">
        <f>일위대가!J848</f>
        <v>0</v>
      </c>
      <c r="H151" s="22" t="e">
        <f t="shared" si="4"/>
        <v>#NUM!</v>
      </c>
      <c r="I151" s="12" t="s">
        <v>1171</v>
      </c>
      <c r="J151" s="12" t="s">
        <v>52</v>
      </c>
      <c r="K151" s="12" t="s">
        <v>52</v>
      </c>
      <c r="L151" s="12" t="s">
        <v>52</v>
      </c>
      <c r="M151" s="12" t="s">
        <v>52</v>
      </c>
      <c r="N151" s="1" t="s">
        <v>52</v>
      </c>
    </row>
    <row r="152" spans="1:14" ht="30" customHeight="1" x14ac:dyDescent="0.3">
      <c r="A152" s="12" t="s">
        <v>1176</v>
      </c>
      <c r="B152" s="12" t="s">
        <v>358</v>
      </c>
      <c r="C152" s="12" t="s">
        <v>1174</v>
      </c>
      <c r="D152" s="12" t="s">
        <v>74</v>
      </c>
      <c r="E152" s="22">
        <f>일위대가!F854</f>
        <v>0</v>
      </c>
      <c r="F152" s="22">
        <f>일위대가!H854</f>
        <v>0</v>
      </c>
      <c r="G152" s="22">
        <f>일위대가!J854</f>
        <v>0</v>
      </c>
      <c r="H152" s="22">
        <f t="shared" si="4"/>
        <v>0</v>
      </c>
      <c r="I152" s="12" t="s">
        <v>1175</v>
      </c>
      <c r="J152" s="12" t="s">
        <v>52</v>
      </c>
      <c r="K152" s="12" t="s">
        <v>52</v>
      </c>
      <c r="L152" s="12" t="s">
        <v>52</v>
      </c>
      <c r="M152" s="12" t="s">
        <v>52</v>
      </c>
      <c r="N152" s="1" t="s">
        <v>52</v>
      </c>
    </row>
    <row r="153" spans="1:14" ht="30" customHeight="1" x14ac:dyDescent="0.3">
      <c r="A153" s="12" t="s">
        <v>1182</v>
      </c>
      <c r="B153" s="12" t="s">
        <v>1179</v>
      </c>
      <c r="C153" s="12" t="s">
        <v>1180</v>
      </c>
      <c r="D153" s="12" t="s">
        <v>74</v>
      </c>
      <c r="E153" s="22" t="e">
        <f>일위대가!F858</f>
        <v>#NUM!</v>
      </c>
      <c r="F153" s="22">
        <f>일위대가!H858</f>
        <v>0</v>
      </c>
      <c r="G153" s="22">
        <f>일위대가!J858</f>
        <v>0</v>
      </c>
      <c r="H153" s="22" t="e">
        <f t="shared" si="4"/>
        <v>#NUM!</v>
      </c>
      <c r="I153" s="12" t="s">
        <v>1181</v>
      </c>
      <c r="J153" s="12" t="s">
        <v>52</v>
      </c>
      <c r="K153" s="12" t="s">
        <v>52</v>
      </c>
      <c r="L153" s="12" t="s">
        <v>52</v>
      </c>
      <c r="M153" s="12" t="s">
        <v>52</v>
      </c>
      <c r="N153" s="1" t="s">
        <v>52</v>
      </c>
    </row>
    <row r="154" spans="1:14" ht="30" customHeight="1" x14ac:dyDescent="0.3">
      <c r="A154" s="12" t="s">
        <v>1187</v>
      </c>
      <c r="B154" s="12" t="s">
        <v>1184</v>
      </c>
      <c r="C154" s="12" t="s">
        <v>1185</v>
      </c>
      <c r="D154" s="12" t="s">
        <v>74</v>
      </c>
      <c r="E154" s="22" t="e">
        <f>일위대가!F863</f>
        <v>#NUM!</v>
      </c>
      <c r="F154" s="22">
        <f>일위대가!H863</f>
        <v>0</v>
      </c>
      <c r="G154" s="22">
        <f>일위대가!J863</f>
        <v>0</v>
      </c>
      <c r="H154" s="22" t="e">
        <f t="shared" si="4"/>
        <v>#NUM!</v>
      </c>
      <c r="I154" s="12" t="s">
        <v>1186</v>
      </c>
      <c r="J154" s="12" t="s">
        <v>52</v>
      </c>
      <c r="K154" s="12" t="s">
        <v>52</v>
      </c>
      <c r="L154" s="12" t="s">
        <v>52</v>
      </c>
      <c r="M154" s="12" t="s">
        <v>52</v>
      </c>
      <c r="N154" s="1" t="s">
        <v>52</v>
      </c>
    </row>
    <row r="155" spans="1:14" ht="30" customHeight="1" x14ac:dyDescent="0.3">
      <c r="A155" s="12" t="s">
        <v>1796</v>
      </c>
      <c r="B155" s="12" t="s">
        <v>1793</v>
      </c>
      <c r="C155" s="12" t="s">
        <v>1794</v>
      </c>
      <c r="D155" s="12" t="s">
        <v>74</v>
      </c>
      <c r="E155" s="22" t="e">
        <f>일위대가!F870</f>
        <v>#NUM!</v>
      </c>
      <c r="F155" s="22">
        <f>일위대가!H870</f>
        <v>0</v>
      </c>
      <c r="G155" s="22">
        <f>일위대가!J870</f>
        <v>0</v>
      </c>
      <c r="H155" s="22" t="e">
        <f t="shared" si="4"/>
        <v>#NUM!</v>
      </c>
      <c r="I155" s="12" t="s">
        <v>1795</v>
      </c>
      <c r="J155" s="12" t="s">
        <v>52</v>
      </c>
      <c r="K155" s="12" t="s">
        <v>52</v>
      </c>
      <c r="L155" s="12" t="s">
        <v>52</v>
      </c>
      <c r="M155" s="12" t="s">
        <v>52</v>
      </c>
      <c r="N155" s="1" t="s">
        <v>52</v>
      </c>
    </row>
    <row r="156" spans="1:14" ht="30" customHeight="1" x14ac:dyDescent="0.3">
      <c r="A156" s="12" t="s">
        <v>1801</v>
      </c>
      <c r="B156" s="12" t="s">
        <v>1798</v>
      </c>
      <c r="C156" s="12" t="s">
        <v>1799</v>
      </c>
      <c r="D156" s="12" t="s">
        <v>74</v>
      </c>
      <c r="E156" s="22">
        <f>일위대가!F874</f>
        <v>0</v>
      </c>
      <c r="F156" s="22">
        <f>일위대가!H874</f>
        <v>0</v>
      </c>
      <c r="G156" s="22">
        <f>일위대가!J874</f>
        <v>0</v>
      </c>
      <c r="H156" s="22">
        <f t="shared" si="4"/>
        <v>0</v>
      </c>
      <c r="I156" s="12" t="s">
        <v>1800</v>
      </c>
      <c r="J156" s="12" t="s">
        <v>52</v>
      </c>
      <c r="K156" s="12" t="s">
        <v>52</v>
      </c>
      <c r="L156" s="12" t="s">
        <v>52</v>
      </c>
      <c r="M156" s="12" t="s">
        <v>52</v>
      </c>
      <c r="N156" s="1" t="s">
        <v>52</v>
      </c>
    </row>
    <row r="157" spans="1:14" ht="30" customHeight="1" x14ac:dyDescent="0.3">
      <c r="A157" s="12" t="s">
        <v>1812</v>
      </c>
      <c r="B157" s="12" t="s">
        <v>1798</v>
      </c>
      <c r="C157" s="12" t="s">
        <v>1799</v>
      </c>
      <c r="D157" s="12" t="s">
        <v>1226</v>
      </c>
      <c r="E157" s="22">
        <f>일위대가!F882</f>
        <v>0</v>
      </c>
      <c r="F157" s="22">
        <f>일위대가!H882</f>
        <v>0</v>
      </c>
      <c r="G157" s="22">
        <f>일위대가!J882</f>
        <v>0</v>
      </c>
      <c r="H157" s="22">
        <f t="shared" si="4"/>
        <v>0</v>
      </c>
      <c r="I157" s="12" t="s">
        <v>1811</v>
      </c>
      <c r="J157" s="12" t="s">
        <v>52</v>
      </c>
      <c r="K157" s="12" t="s">
        <v>52</v>
      </c>
      <c r="L157" s="12" t="s">
        <v>52</v>
      </c>
      <c r="M157" s="12" t="s">
        <v>52</v>
      </c>
      <c r="N157" s="1" t="s">
        <v>52</v>
      </c>
    </row>
    <row r="158" spans="1:14" ht="30" customHeight="1" x14ac:dyDescent="0.3">
      <c r="A158" s="12" t="s">
        <v>1193</v>
      </c>
      <c r="B158" s="12" t="s">
        <v>1184</v>
      </c>
      <c r="C158" s="12" t="s">
        <v>1191</v>
      </c>
      <c r="D158" s="12" t="s">
        <v>74</v>
      </c>
      <c r="E158" s="22" t="e">
        <f>일위대가!F887</f>
        <v>#NUM!</v>
      </c>
      <c r="F158" s="22">
        <f>일위대가!H887</f>
        <v>0</v>
      </c>
      <c r="G158" s="22">
        <f>일위대가!J887</f>
        <v>0</v>
      </c>
      <c r="H158" s="22" t="e">
        <f t="shared" si="4"/>
        <v>#NUM!</v>
      </c>
      <c r="I158" s="12" t="s">
        <v>1192</v>
      </c>
      <c r="J158" s="12" t="s">
        <v>52</v>
      </c>
      <c r="K158" s="12" t="s">
        <v>52</v>
      </c>
      <c r="L158" s="12" t="s">
        <v>52</v>
      </c>
      <c r="M158" s="12" t="s">
        <v>52</v>
      </c>
      <c r="N158" s="1" t="s">
        <v>52</v>
      </c>
    </row>
    <row r="159" spans="1:14" ht="30" customHeight="1" x14ac:dyDescent="0.3">
      <c r="A159" s="12" t="s">
        <v>1823</v>
      </c>
      <c r="B159" s="12" t="s">
        <v>1820</v>
      </c>
      <c r="C159" s="12" t="s">
        <v>1821</v>
      </c>
      <c r="D159" s="12" t="s">
        <v>74</v>
      </c>
      <c r="E159" s="22" t="e">
        <f>일위대가!F894</f>
        <v>#NUM!</v>
      </c>
      <c r="F159" s="22">
        <f>일위대가!H894</f>
        <v>0</v>
      </c>
      <c r="G159" s="22">
        <f>일위대가!J894</f>
        <v>0</v>
      </c>
      <c r="H159" s="22" t="e">
        <f t="shared" si="4"/>
        <v>#NUM!</v>
      </c>
      <c r="I159" s="12" t="s">
        <v>1822</v>
      </c>
      <c r="J159" s="12" t="s">
        <v>52</v>
      </c>
      <c r="K159" s="12" t="s">
        <v>52</v>
      </c>
      <c r="L159" s="12" t="s">
        <v>52</v>
      </c>
      <c r="M159" s="12" t="s">
        <v>52</v>
      </c>
      <c r="N159" s="1" t="s">
        <v>52</v>
      </c>
    </row>
    <row r="160" spans="1:14" ht="30" customHeight="1" x14ac:dyDescent="0.3">
      <c r="A160" s="12" t="s">
        <v>1199</v>
      </c>
      <c r="B160" s="12" t="s">
        <v>1184</v>
      </c>
      <c r="C160" s="12" t="s">
        <v>1197</v>
      </c>
      <c r="D160" s="12" t="s">
        <v>74</v>
      </c>
      <c r="E160" s="22" t="e">
        <f>일위대가!F899</f>
        <v>#NUM!</v>
      </c>
      <c r="F160" s="22">
        <f>일위대가!H899</f>
        <v>0</v>
      </c>
      <c r="G160" s="22">
        <f>일위대가!J899</f>
        <v>0</v>
      </c>
      <c r="H160" s="22" t="e">
        <f t="shared" si="4"/>
        <v>#NUM!</v>
      </c>
      <c r="I160" s="12" t="s">
        <v>1198</v>
      </c>
      <c r="J160" s="12" t="s">
        <v>52</v>
      </c>
      <c r="K160" s="12" t="s">
        <v>52</v>
      </c>
      <c r="L160" s="12" t="s">
        <v>52</v>
      </c>
      <c r="M160" s="12" t="s">
        <v>52</v>
      </c>
      <c r="N160" s="1" t="s">
        <v>52</v>
      </c>
    </row>
    <row r="161" spans="1:14" ht="30" customHeight="1" x14ac:dyDescent="0.3">
      <c r="A161" s="12" t="s">
        <v>1834</v>
      </c>
      <c r="B161" s="12" t="s">
        <v>1793</v>
      </c>
      <c r="C161" s="12" t="s">
        <v>1832</v>
      </c>
      <c r="D161" s="12" t="s">
        <v>74</v>
      </c>
      <c r="E161" s="22" t="e">
        <f>일위대가!F907</f>
        <v>#NUM!</v>
      </c>
      <c r="F161" s="22">
        <f>일위대가!H907</f>
        <v>0</v>
      </c>
      <c r="G161" s="22">
        <f>일위대가!J907</f>
        <v>0</v>
      </c>
      <c r="H161" s="22" t="e">
        <f t="shared" si="4"/>
        <v>#NUM!</v>
      </c>
      <c r="I161" s="12" t="s">
        <v>1833</v>
      </c>
      <c r="J161" s="12" t="s">
        <v>52</v>
      </c>
      <c r="K161" s="12" t="s">
        <v>52</v>
      </c>
      <c r="L161" s="12" t="s">
        <v>52</v>
      </c>
      <c r="M161" s="12" t="s">
        <v>52</v>
      </c>
      <c r="N161" s="1" t="s">
        <v>52</v>
      </c>
    </row>
    <row r="162" spans="1:14" ht="30" customHeight="1" x14ac:dyDescent="0.3">
      <c r="A162" s="12" t="s">
        <v>1838</v>
      </c>
      <c r="B162" s="12" t="s">
        <v>1798</v>
      </c>
      <c r="C162" s="12" t="s">
        <v>1836</v>
      </c>
      <c r="D162" s="12" t="s">
        <v>74</v>
      </c>
      <c r="E162" s="22">
        <f>일위대가!F911</f>
        <v>0</v>
      </c>
      <c r="F162" s="22">
        <f>일위대가!H911</f>
        <v>0</v>
      </c>
      <c r="G162" s="22">
        <f>일위대가!J911</f>
        <v>0</v>
      </c>
      <c r="H162" s="22">
        <f t="shared" si="4"/>
        <v>0</v>
      </c>
      <c r="I162" s="12" t="s">
        <v>1837</v>
      </c>
      <c r="J162" s="12" t="s">
        <v>52</v>
      </c>
      <c r="K162" s="12" t="s">
        <v>52</v>
      </c>
      <c r="L162" s="12" t="s">
        <v>52</v>
      </c>
      <c r="M162" s="12" t="s">
        <v>52</v>
      </c>
      <c r="N162" s="1" t="s">
        <v>52</v>
      </c>
    </row>
    <row r="163" spans="1:14" ht="30" customHeight="1" x14ac:dyDescent="0.3">
      <c r="A163" s="12" t="s">
        <v>1850</v>
      </c>
      <c r="B163" s="12" t="s">
        <v>1798</v>
      </c>
      <c r="C163" s="12" t="s">
        <v>1836</v>
      </c>
      <c r="D163" s="12" t="s">
        <v>1226</v>
      </c>
      <c r="E163" s="22">
        <f>일위대가!F920</f>
        <v>0</v>
      </c>
      <c r="F163" s="22">
        <f>일위대가!H920</f>
        <v>0</v>
      </c>
      <c r="G163" s="22">
        <f>일위대가!J920</f>
        <v>0</v>
      </c>
      <c r="H163" s="22">
        <f t="shared" si="4"/>
        <v>0</v>
      </c>
      <c r="I163" s="12" t="s">
        <v>1849</v>
      </c>
      <c r="J163" s="12" t="s">
        <v>52</v>
      </c>
      <c r="K163" s="12" t="s">
        <v>52</v>
      </c>
      <c r="L163" s="12" t="s">
        <v>52</v>
      </c>
      <c r="M163" s="12" t="s">
        <v>52</v>
      </c>
      <c r="N163" s="1" t="s">
        <v>52</v>
      </c>
    </row>
    <row r="164" spans="1:14" ht="30" customHeight="1" x14ac:dyDescent="0.3">
      <c r="A164" s="12" t="s">
        <v>1858</v>
      </c>
      <c r="B164" s="12" t="s">
        <v>1859</v>
      </c>
      <c r="C164" s="12" t="s">
        <v>1860</v>
      </c>
      <c r="D164" s="12" t="s">
        <v>1422</v>
      </c>
      <c r="E164" s="22" t="e">
        <f>일위대가!F927</f>
        <v>#NUM!</v>
      </c>
      <c r="F164" s="22">
        <f>일위대가!H927</f>
        <v>0</v>
      </c>
      <c r="G164" s="22" t="e">
        <f>일위대가!J927</f>
        <v>#NUM!</v>
      </c>
      <c r="H164" s="22" t="e">
        <f t="shared" ref="H164:H187" si="5">E164+F164+G164</f>
        <v>#NUM!</v>
      </c>
      <c r="I164" s="12" t="s">
        <v>1861</v>
      </c>
      <c r="J164" s="12" t="s">
        <v>52</v>
      </c>
      <c r="K164" s="12" t="s">
        <v>1490</v>
      </c>
      <c r="L164" s="12" t="s">
        <v>52</v>
      </c>
      <c r="M164" s="12" t="s">
        <v>52</v>
      </c>
      <c r="N164" s="1" t="s">
        <v>63</v>
      </c>
    </row>
    <row r="165" spans="1:14" ht="30" customHeight="1" x14ac:dyDescent="0.3">
      <c r="A165" s="12" t="s">
        <v>1869</v>
      </c>
      <c r="B165" s="12" t="s">
        <v>1668</v>
      </c>
      <c r="C165" s="12" t="s">
        <v>1870</v>
      </c>
      <c r="D165" s="12" t="s">
        <v>1422</v>
      </c>
      <c r="E165" s="22" t="e">
        <f>일위대가!F934</f>
        <v>#NUM!</v>
      </c>
      <c r="F165" s="22">
        <f>일위대가!H934</f>
        <v>0</v>
      </c>
      <c r="G165" s="22" t="e">
        <f>일위대가!J934</f>
        <v>#NUM!</v>
      </c>
      <c r="H165" s="22" t="e">
        <f t="shared" si="5"/>
        <v>#NUM!</v>
      </c>
      <c r="I165" s="12" t="s">
        <v>1871</v>
      </c>
      <c r="J165" s="12" t="s">
        <v>52</v>
      </c>
      <c r="K165" s="12" t="s">
        <v>1490</v>
      </c>
      <c r="L165" s="12" t="s">
        <v>52</v>
      </c>
      <c r="M165" s="12" t="s">
        <v>52</v>
      </c>
      <c r="N165" s="1" t="s">
        <v>63</v>
      </c>
    </row>
    <row r="166" spans="1:14" ht="30" customHeight="1" x14ac:dyDescent="0.3">
      <c r="A166" s="12" t="s">
        <v>1218</v>
      </c>
      <c r="B166" s="12" t="s">
        <v>1215</v>
      </c>
      <c r="C166" s="12" t="s">
        <v>1216</v>
      </c>
      <c r="D166" s="12" t="s">
        <v>74</v>
      </c>
      <c r="E166" s="22" t="e">
        <f>일위대가!F938</f>
        <v>#NUM!</v>
      </c>
      <c r="F166" s="22">
        <f>일위대가!H938</f>
        <v>0</v>
      </c>
      <c r="G166" s="22">
        <f>일위대가!J938</f>
        <v>0</v>
      </c>
      <c r="H166" s="22" t="e">
        <f t="shared" si="5"/>
        <v>#NUM!</v>
      </c>
      <c r="I166" s="12" t="s">
        <v>1217</v>
      </c>
      <c r="J166" s="12" t="s">
        <v>52</v>
      </c>
      <c r="K166" s="12" t="s">
        <v>52</v>
      </c>
      <c r="L166" s="12" t="s">
        <v>52</v>
      </c>
      <c r="M166" s="12" t="s">
        <v>52</v>
      </c>
      <c r="N166" s="1" t="s">
        <v>52</v>
      </c>
    </row>
    <row r="167" spans="1:14" ht="30" customHeight="1" x14ac:dyDescent="0.3">
      <c r="A167" s="12" t="s">
        <v>1222</v>
      </c>
      <c r="B167" s="12" t="s">
        <v>1215</v>
      </c>
      <c r="C167" s="12" t="s">
        <v>1220</v>
      </c>
      <c r="D167" s="12" t="s">
        <v>74</v>
      </c>
      <c r="E167" s="22" t="e">
        <f>일위대가!F942</f>
        <v>#NUM!</v>
      </c>
      <c r="F167" s="22">
        <f>일위대가!H942</f>
        <v>0</v>
      </c>
      <c r="G167" s="22">
        <f>일위대가!J942</f>
        <v>0</v>
      </c>
      <c r="H167" s="22" t="e">
        <f t="shared" si="5"/>
        <v>#NUM!</v>
      </c>
      <c r="I167" s="12" t="s">
        <v>1221</v>
      </c>
      <c r="J167" s="12" t="s">
        <v>52</v>
      </c>
      <c r="K167" s="12" t="s">
        <v>52</v>
      </c>
      <c r="L167" s="12" t="s">
        <v>52</v>
      </c>
      <c r="M167" s="12" t="s">
        <v>52</v>
      </c>
      <c r="N167" s="1" t="s">
        <v>52</v>
      </c>
    </row>
    <row r="168" spans="1:14" ht="30" customHeight="1" x14ac:dyDescent="0.3">
      <c r="A168" s="12" t="s">
        <v>1881</v>
      </c>
      <c r="B168" s="12" t="s">
        <v>1215</v>
      </c>
      <c r="C168" s="12" t="s">
        <v>1216</v>
      </c>
      <c r="D168" s="12" t="s">
        <v>1226</v>
      </c>
      <c r="E168" s="22" t="e">
        <f>일위대가!F951</f>
        <v>#NUM!</v>
      </c>
      <c r="F168" s="22">
        <f>일위대가!H951</f>
        <v>0</v>
      </c>
      <c r="G168" s="22">
        <f>일위대가!J951</f>
        <v>0</v>
      </c>
      <c r="H168" s="22" t="e">
        <f t="shared" si="5"/>
        <v>#NUM!</v>
      </c>
      <c r="I168" s="12" t="s">
        <v>1880</v>
      </c>
      <c r="J168" s="12" t="s">
        <v>52</v>
      </c>
      <c r="K168" s="12" t="s">
        <v>52</v>
      </c>
      <c r="L168" s="12" t="s">
        <v>52</v>
      </c>
      <c r="M168" s="12" t="s">
        <v>52</v>
      </c>
      <c r="N168" s="1" t="s">
        <v>52</v>
      </c>
    </row>
    <row r="169" spans="1:14" ht="30" customHeight="1" x14ac:dyDescent="0.3">
      <c r="A169" s="12" t="s">
        <v>1885</v>
      </c>
      <c r="B169" s="12" t="s">
        <v>1215</v>
      </c>
      <c r="C169" s="12" t="s">
        <v>1220</v>
      </c>
      <c r="D169" s="12" t="s">
        <v>1226</v>
      </c>
      <c r="E169" s="22" t="e">
        <f>일위대가!F960</f>
        <v>#NUM!</v>
      </c>
      <c r="F169" s="22">
        <f>일위대가!H960</f>
        <v>0</v>
      </c>
      <c r="G169" s="22">
        <f>일위대가!J960</f>
        <v>0</v>
      </c>
      <c r="H169" s="22" t="e">
        <f t="shared" si="5"/>
        <v>#NUM!</v>
      </c>
      <c r="I169" s="12" t="s">
        <v>1884</v>
      </c>
      <c r="J169" s="12" t="s">
        <v>52</v>
      </c>
      <c r="K169" s="12" t="s">
        <v>52</v>
      </c>
      <c r="L169" s="12" t="s">
        <v>52</v>
      </c>
      <c r="M169" s="12" t="s">
        <v>52</v>
      </c>
      <c r="N169" s="1" t="s">
        <v>52</v>
      </c>
    </row>
    <row r="170" spans="1:14" ht="30" customHeight="1" x14ac:dyDescent="0.3">
      <c r="A170" s="12" t="s">
        <v>1919</v>
      </c>
      <c r="B170" s="12" t="s">
        <v>1668</v>
      </c>
      <c r="C170" s="12" t="s">
        <v>1920</v>
      </c>
      <c r="D170" s="12" t="s">
        <v>1422</v>
      </c>
      <c r="E170" s="22" t="e">
        <f>일위대가!F967</f>
        <v>#NUM!</v>
      </c>
      <c r="F170" s="22">
        <f>일위대가!H967</f>
        <v>0</v>
      </c>
      <c r="G170" s="22" t="e">
        <f>일위대가!J967</f>
        <v>#NUM!</v>
      </c>
      <c r="H170" s="22" t="e">
        <f t="shared" si="5"/>
        <v>#NUM!</v>
      </c>
      <c r="I170" s="12" t="s">
        <v>1921</v>
      </c>
      <c r="J170" s="12" t="s">
        <v>52</v>
      </c>
      <c r="K170" s="12" t="s">
        <v>1490</v>
      </c>
      <c r="L170" s="12" t="s">
        <v>52</v>
      </c>
      <c r="M170" s="12" t="s">
        <v>52</v>
      </c>
      <c r="N170" s="1" t="s">
        <v>63</v>
      </c>
    </row>
    <row r="171" spans="1:14" ht="30" customHeight="1" x14ac:dyDescent="0.3">
      <c r="A171" s="12" t="s">
        <v>1228</v>
      </c>
      <c r="B171" s="12" t="s">
        <v>1215</v>
      </c>
      <c r="C171" s="12" t="s">
        <v>1225</v>
      </c>
      <c r="D171" s="12" t="s">
        <v>1226</v>
      </c>
      <c r="E171" s="22" t="e">
        <f>일위대가!F976</f>
        <v>#NUM!</v>
      </c>
      <c r="F171" s="22">
        <f>일위대가!H976</f>
        <v>0</v>
      </c>
      <c r="G171" s="22">
        <f>일위대가!J976</f>
        <v>0</v>
      </c>
      <c r="H171" s="22" t="e">
        <f t="shared" si="5"/>
        <v>#NUM!</v>
      </c>
      <c r="I171" s="12" t="s">
        <v>1227</v>
      </c>
      <c r="J171" s="12" t="s">
        <v>52</v>
      </c>
      <c r="K171" s="12" t="s">
        <v>52</v>
      </c>
      <c r="L171" s="12" t="s">
        <v>52</v>
      </c>
      <c r="M171" s="12" t="s">
        <v>52</v>
      </c>
      <c r="N171" s="1" t="s">
        <v>52</v>
      </c>
    </row>
    <row r="172" spans="1:14" ht="30" customHeight="1" x14ac:dyDescent="0.3">
      <c r="A172" s="12" t="s">
        <v>1283</v>
      </c>
      <c r="B172" s="12" t="s">
        <v>1280</v>
      </c>
      <c r="C172" s="12" t="s">
        <v>1281</v>
      </c>
      <c r="D172" s="12" t="s">
        <v>60</v>
      </c>
      <c r="E172" s="22">
        <f>일위대가!F982</f>
        <v>0</v>
      </c>
      <c r="F172" s="22">
        <f>일위대가!H982</f>
        <v>0</v>
      </c>
      <c r="G172" s="22">
        <f>일위대가!J982</f>
        <v>0</v>
      </c>
      <c r="H172" s="22">
        <f t="shared" si="5"/>
        <v>0</v>
      </c>
      <c r="I172" s="12" t="s">
        <v>1282</v>
      </c>
      <c r="J172" s="12" t="s">
        <v>52</v>
      </c>
      <c r="K172" s="12" t="s">
        <v>52</v>
      </c>
      <c r="L172" s="12" t="s">
        <v>52</v>
      </c>
      <c r="M172" s="12" t="s">
        <v>52</v>
      </c>
      <c r="N172" s="1" t="s">
        <v>52</v>
      </c>
    </row>
    <row r="173" spans="1:14" ht="30" customHeight="1" x14ac:dyDescent="0.3">
      <c r="A173" s="12" t="s">
        <v>1290</v>
      </c>
      <c r="B173" s="12" t="s">
        <v>1280</v>
      </c>
      <c r="C173" s="12" t="s">
        <v>1288</v>
      </c>
      <c r="D173" s="12" t="s">
        <v>60</v>
      </c>
      <c r="E173" s="22">
        <f>일위대가!F988</f>
        <v>0</v>
      </c>
      <c r="F173" s="22">
        <f>일위대가!H988</f>
        <v>0</v>
      </c>
      <c r="G173" s="22">
        <f>일위대가!J988</f>
        <v>0</v>
      </c>
      <c r="H173" s="22">
        <f t="shared" si="5"/>
        <v>0</v>
      </c>
      <c r="I173" s="12" t="s">
        <v>1289</v>
      </c>
      <c r="J173" s="12" t="s">
        <v>52</v>
      </c>
      <c r="K173" s="12" t="s">
        <v>52</v>
      </c>
      <c r="L173" s="12" t="s">
        <v>52</v>
      </c>
      <c r="M173" s="12" t="s">
        <v>52</v>
      </c>
      <c r="N173" s="1" t="s">
        <v>52</v>
      </c>
    </row>
    <row r="174" spans="1:14" ht="30" customHeight="1" x14ac:dyDescent="0.3">
      <c r="A174" s="12" t="s">
        <v>1299</v>
      </c>
      <c r="B174" s="12" t="s">
        <v>1297</v>
      </c>
      <c r="C174" s="12" t="s">
        <v>1288</v>
      </c>
      <c r="D174" s="12" t="s">
        <v>60</v>
      </c>
      <c r="E174" s="22">
        <f>일위대가!F994</f>
        <v>0</v>
      </c>
      <c r="F174" s="22">
        <f>일위대가!H994</f>
        <v>0</v>
      </c>
      <c r="G174" s="22">
        <f>일위대가!J994</f>
        <v>0</v>
      </c>
      <c r="H174" s="22">
        <f t="shared" si="5"/>
        <v>0</v>
      </c>
      <c r="I174" s="12" t="s">
        <v>1298</v>
      </c>
      <c r="J174" s="12" t="s">
        <v>52</v>
      </c>
      <c r="K174" s="12" t="s">
        <v>52</v>
      </c>
      <c r="L174" s="12" t="s">
        <v>52</v>
      </c>
      <c r="M174" s="12" t="s">
        <v>52</v>
      </c>
      <c r="N174" s="1" t="s">
        <v>52</v>
      </c>
    </row>
    <row r="175" spans="1:14" ht="30" customHeight="1" x14ac:dyDescent="0.3">
      <c r="A175" s="12" t="s">
        <v>1305</v>
      </c>
      <c r="B175" s="12" t="s">
        <v>1302</v>
      </c>
      <c r="C175" s="12" t="s">
        <v>1303</v>
      </c>
      <c r="D175" s="12" t="s">
        <v>60</v>
      </c>
      <c r="E175" s="22">
        <f>일위대가!F1000</f>
        <v>0</v>
      </c>
      <c r="F175" s="22">
        <f>일위대가!H1000</f>
        <v>0</v>
      </c>
      <c r="G175" s="22">
        <f>일위대가!J1000</f>
        <v>0</v>
      </c>
      <c r="H175" s="22">
        <f t="shared" si="5"/>
        <v>0</v>
      </c>
      <c r="I175" s="12" t="s">
        <v>1304</v>
      </c>
      <c r="J175" s="12" t="s">
        <v>52</v>
      </c>
      <c r="K175" s="12" t="s">
        <v>52</v>
      </c>
      <c r="L175" s="12" t="s">
        <v>52</v>
      </c>
      <c r="M175" s="12" t="s">
        <v>52</v>
      </c>
      <c r="N175" s="1" t="s">
        <v>52</v>
      </c>
    </row>
    <row r="176" spans="1:14" ht="30" customHeight="1" x14ac:dyDescent="0.3">
      <c r="A176" s="12" t="s">
        <v>1314</v>
      </c>
      <c r="B176" s="12" t="s">
        <v>1302</v>
      </c>
      <c r="C176" s="12" t="s">
        <v>1312</v>
      </c>
      <c r="D176" s="12" t="s">
        <v>60</v>
      </c>
      <c r="E176" s="22">
        <f>일위대가!F1006</f>
        <v>0</v>
      </c>
      <c r="F176" s="22">
        <f>일위대가!H1006</f>
        <v>0</v>
      </c>
      <c r="G176" s="22">
        <f>일위대가!J1006</f>
        <v>0</v>
      </c>
      <c r="H176" s="22">
        <f t="shared" si="5"/>
        <v>0</v>
      </c>
      <c r="I176" s="12" t="s">
        <v>1313</v>
      </c>
      <c r="J176" s="12" t="s">
        <v>52</v>
      </c>
      <c r="K176" s="12" t="s">
        <v>52</v>
      </c>
      <c r="L176" s="12" t="s">
        <v>52</v>
      </c>
      <c r="M176" s="12" t="s">
        <v>52</v>
      </c>
      <c r="N176" s="1" t="s">
        <v>52</v>
      </c>
    </row>
    <row r="177" spans="1:14" ht="30" customHeight="1" x14ac:dyDescent="0.3">
      <c r="A177" s="12" t="s">
        <v>1320</v>
      </c>
      <c r="B177" s="12" t="s">
        <v>1317</v>
      </c>
      <c r="C177" s="12" t="s">
        <v>1318</v>
      </c>
      <c r="D177" s="12" t="s">
        <v>74</v>
      </c>
      <c r="E177" s="22">
        <f>일위대가!F1011</f>
        <v>0</v>
      </c>
      <c r="F177" s="22">
        <f>일위대가!H1011</f>
        <v>0</v>
      </c>
      <c r="G177" s="22">
        <f>일위대가!J1011</f>
        <v>0</v>
      </c>
      <c r="H177" s="22">
        <f t="shared" si="5"/>
        <v>0</v>
      </c>
      <c r="I177" s="12" t="s">
        <v>1319</v>
      </c>
      <c r="J177" s="12" t="s">
        <v>52</v>
      </c>
      <c r="K177" s="12" t="s">
        <v>52</v>
      </c>
      <c r="L177" s="12" t="s">
        <v>52</v>
      </c>
      <c r="M177" s="12" t="s">
        <v>52</v>
      </c>
      <c r="N177" s="1" t="s">
        <v>52</v>
      </c>
    </row>
    <row r="178" spans="1:14" ht="30" customHeight="1" x14ac:dyDescent="0.3">
      <c r="A178" s="12" t="s">
        <v>1344</v>
      </c>
      <c r="B178" s="12" t="s">
        <v>510</v>
      </c>
      <c r="C178" s="12" t="s">
        <v>1342</v>
      </c>
      <c r="D178" s="12" t="s">
        <v>74</v>
      </c>
      <c r="E178" s="22">
        <f>일위대가!F1017</f>
        <v>0</v>
      </c>
      <c r="F178" s="22">
        <f>일위대가!H1017</f>
        <v>0</v>
      </c>
      <c r="G178" s="22">
        <f>일위대가!J1017</f>
        <v>0</v>
      </c>
      <c r="H178" s="22">
        <f t="shared" si="5"/>
        <v>0</v>
      </c>
      <c r="I178" s="12" t="s">
        <v>1343</v>
      </c>
      <c r="J178" s="12" t="s">
        <v>52</v>
      </c>
      <c r="K178" s="12" t="s">
        <v>52</v>
      </c>
      <c r="L178" s="12" t="s">
        <v>52</v>
      </c>
      <c r="M178" s="12" t="s">
        <v>52</v>
      </c>
      <c r="N178" s="1" t="s">
        <v>52</v>
      </c>
    </row>
    <row r="179" spans="1:14" ht="30" customHeight="1" x14ac:dyDescent="0.3">
      <c r="A179" s="12" t="s">
        <v>1349</v>
      </c>
      <c r="B179" s="12" t="s">
        <v>510</v>
      </c>
      <c r="C179" s="12" t="s">
        <v>1347</v>
      </c>
      <c r="D179" s="12" t="s">
        <v>74</v>
      </c>
      <c r="E179" s="22">
        <f>일위대가!F1023</f>
        <v>0</v>
      </c>
      <c r="F179" s="22">
        <f>일위대가!H1023</f>
        <v>0</v>
      </c>
      <c r="G179" s="22">
        <f>일위대가!J1023</f>
        <v>0</v>
      </c>
      <c r="H179" s="22">
        <f t="shared" si="5"/>
        <v>0</v>
      </c>
      <c r="I179" s="12" t="s">
        <v>1348</v>
      </c>
      <c r="J179" s="12" t="s">
        <v>52</v>
      </c>
      <c r="K179" s="12" t="s">
        <v>52</v>
      </c>
      <c r="L179" s="12" t="s">
        <v>52</v>
      </c>
      <c r="M179" s="12" t="s">
        <v>52</v>
      </c>
      <c r="N179" s="1" t="s">
        <v>52</v>
      </c>
    </row>
    <row r="180" spans="1:14" ht="30" customHeight="1" x14ac:dyDescent="0.3">
      <c r="A180" s="12" t="s">
        <v>1379</v>
      </c>
      <c r="B180" s="12" t="s">
        <v>1376</v>
      </c>
      <c r="C180" s="12" t="s">
        <v>1377</v>
      </c>
      <c r="D180" s="12" t="s">
        <v>497</v>
      </c>
      <c r="E180" s="22">
        <f>일위대가!F1030</f>
        <v>0</v>
      </c>
      <c r="F180" s="22">
        <f>일위대가!H1030</f>
        <v>0</v>
      </c>
      <c r="G180" s="22" t="e">
        <f>일위대가!J1030</f>
        <v>#NUM!</v>
      </c>
      <c r="H180" s="22" t="e">
        <f t="shared" si="5"/>
        <v>#NUM!</v>
      </c>
      <c r="I180" s="12" t="s">
        <v>1378</v>
      </c>
      <c r="J180" s="12" t="s">
        <v>52</v>
      </c>
      <c r="K180" s="12" t="s">
        <v>52</v>
      </c>
      <c r="L180" s="12" t="s">
        <v>52</v>
      </c>
      <c r="M180" s="12" t="s">
        <v>52</v>
      </c>
      <c r="N180" s="1" t="s">
        <v>52</v>
      </c>
    </row>
    <row r="181" spans="1:14" ht="30" customHeight="1" x14ac:dyDescent="0.3">
      <c r="A181" s="12" t="s">
        <v>1976</v>
      </c>
      <c r="B181" s="12" t="s">
        <v>1973</v>
      </c>
      <c r="C181" s="12" t="s">
        <v>1974</v>
      </c>
      <c r="D181" s="12" t="s">
        <v>1422</v>
      </c>
      <c r="E181" s="22">
        <f>일위대가!F1034</f>
        <v>0</v>
      </c>
      <c r="F181" s="22">
        <f>일위대가!H1034</f>
        <v>0</v>
      </c>
      <c r="G181" s="22" t="e">
        <f>일위대가!J1034</f>
        <v>#NUM!</v>
      </c>
      <c r="H181" s="22" t="e">
        <f t="shared" si="5"/>
        <v>#NUM!</v>
      </c>
      <c r="I181" s="12" t="s">
        <v>1975</v>
      </c>
      <c r="J181" s="12" t="s">
        <v>52</v>
      </c>
      <c r="K181" s="12" t="s">
        <v>52</v>
      </c>
      <c r="L181" s="12" t="s">
        <v>52</v>
      </c>
      <c r="M181" s="12" t="s">
        <v>52</v>
      </c>
      <c r="N181" s="1" t="s">
        <v>63</v>
      </c>
    </row>
    <row r="182" spans="1:14" ht="30" customHeight="1" x14ac:dyDescent="0.3">
      <c r="A182" s="12" t="s">
        <v>1400</v>
      </c>
      <c r="B182" s="12" t="s">
        <v>573</v>
      </c>
      <c r="C182" s="12" t="s">
        <v>1398</v>
      </c>
      <c r="D182" s="12" t="s">
        <v>74</v>
      </c>
      <c r="E182" s="22">
        <f>일위대가!F1039</f>
        <v>0</v>
      </c>
      <c r="F182" s="22">
        <f>일위대가!H1039</f>
        <v>0</v>
      </c>
      <c r="G182" s="22">
        <f>일위대가!J1039</f>
        <v>0</v>
      </c>
      <c r="H182" s="22">
        <f t="shared" si="5"/>
        <v>0</v>
      </c>
      <c r="I182" s="12" t="s">
        <v>1399</v>
      </c>
      <c r="J182" s="12" t="s">
        <v>52</v>
      </c>
      <c r="K182" s="12" t="s">
        <v>52</v>
      </c>
      <c r="L182" s="12" t="s">
        <v>52</v>
      </c>
      <c r="M182" s="12" t="s">
        <v>52</v>
      </c>
      <c r="N182" s="1" t="s">
        <v>52</v>
      </c>
    </row>
    <row r="183" spans="1:14" ht="30" customHeight="1" x14ac:dyDescent="0.3">
      <c r="A183" s="12" t="s">
        <v>1413</v>
      </c>
      <c r="B183" s="12" t="s">
        <v>533</v>
      </c>
      <c r="C183" s="12" t="s">
        <v>1411</v>
      </c>
      <c r="D183" s="12" t="s">
        <v>74</v>
      </c>
      <c r="E183" s="22">
        <f>일위대가!F1044</f>
        <v>0</v>
      </c>
      <c r="F183" s="22">
        <f>일위대가!H1044</f>
        <v>0</v>
      </c>
      <c r="G183" s="22">
        <f>일위대가!J1044</f>
        <v>0</v>
      </c>
      <c r="H183" s="22">
        <f t="shared" si="5"/>
        <v>0</v>
      </c>
      <c r="I183" s="12" t="s">
        <v>1412</v>
      </c>
      <c r="J183" s="12" t="s">
        <v>52</v>
      </c>
      <c r="K183" s="12" t="s">
        <v>52</v>
      </c>
      <c r="L183" s="12" t="s">
        <v>52</v>
      </c>
      <c r="M183" s="12" t="s">
        <v>52</v>
      </c>
      <c r="N183" s="1" t="s">
        <v>52</v>
      </c>
    </row>
    <row r="184" spans="1:14" ht="30" customHeight="1" x14ac:dyDescent="0.3">
      <c r="A184" s="12" t="s">
        <v>1424</v>
      </c>
      <c r="B184" s="12" t="s">
        <v>1420</v>
      </c>
      <c r="C184" s="12" t="s">
        <v>1421</v>
      </c>
      <c r="D184" s="12" t="s">
        <v>1422</v>
      </c>
      <c r="E184" s="22">
        <f>일위대가!F1048</f>
        <v>0</v>
      </c>
      <c r="F184" s="22">
        <f>일위대가!H1048</f>
        <v>0</v>
      </c>
      <c r="G184" s="22" t="e">
        <f>일위대가!J1048</f>
        <v>#NUM!</v>
      </c>
      <c r="H184" s="22" t="e">
        <f t="shared" si="5"/>
        <v>#NUM!</v>
      </c>
      <c r="I184" s="12" t="s">
        <v>1423</v>
      </c>
      <c r="J184" s="12" t="s">
        <v>52</v>
      </c>
      <c r="K184" s="12" t="s">
        <v>1490</v>
      </c>
      <c r="L184" s="12" t="s">
        <v>52</v>
      </c>
      <c r="M184" s="12" t="s">
        <v>52</v>
      </c>
      <c r="N184" s="1" t="s">
        <v>63</v>
      </c>
    </row>
    <row r="185" spans="1:14" ht="30" customHeight="1" x14ac:dyDescent="0.3">
      <c r="A185" s="12" t="s">
        <v>1429</v>
      </c>
      <c r="B185" s="12" t="s">
        <v>1426</v>
      </c>
      <c r="C185" s="12" t="s">
        <v>1427</v>
      </c>
      <c r="D185" s="12" t="s">
        <v>1422</v>
      </c>
      <c r="E185" s="22" t="e">
        <f>일위대가!F1055</f>
        <v>#NUM!</v>
      </c>
      <c r="F185" s="22">
        <f>일위대가!H1055</f>
        <v>0</v>
      </c>
      <c r="G185" s="22" t="e">
        <f>일위대가!J1055</f>
        <v>#NUM!</v>
      </c>
      <c r="H185" s="22" t="e">
        <f t="shared" si="5"/>
        <v>#NUM!</v>
      </c>
      <c r="I185" s="12" t="s">
        <v>1428</v>
      </c>
      <c r="J185" s="12" t="s">
        <v>52</v>
      </c>
      <c r="K185" s="12" t="s">
        <v>1490</v>
      </c>
      <c r="L185" s="12" t="s">
        <v>52</v>
      </c>
      <c r="M185" s="12" t="s">
        <v>52</v>
      </c>
      <c r="N185" s="1" t="s">
        <v>63</v>
      </c>
    </row>
    <row r="186" spans="1:14" ht="30" customHeight="1" x14ac:dyDescent="0.3">
      <c r="A186" s="12" t="s">
        <v>1465</v>
      </c>
      <c r="B186" s="12" t="s">
        <v>1317</v>
      </c>
      <c r="C186" s="12" t="s">
        <v>1463</v>
      </c>
      <c r="D186" s="12" t="s">
        <v>74</v>
      </c>
      <c r="E186" s="22">
        <f>일위대가!F1060</f>
        <v>0</v>
      </c>
      <c r="F186" s="22">
        <f>일위대가!H1060</f>
        <v>0</v>
      </c>
      <c r="G186" s="22">
        <f>일위대가!J1060</f>
        <v>0</v>
      </c>
      <c r="H186" s="22">
        <f t="shared" si="5"/>
        <v>0</v>
      </c>
      <c r="I186" s="12" t="s">
        <v>1464</v>
      </c>
      <c r="J186" s="12" t="s">
        <v>52</v>
      </c>
      <c r="K186" s="12" t="s">
        <v>52</v>
      </c>
      <c r="L186" s="12" t="s">
        <v>52</v>
      </c>
      <c r="M186" s="12" t="s">
        <v>52</v>
      </c>
      <c r="N186" s="1" t="s">
        <v>52</v>
      </c>
    </row>
    <row r="187" spans="1:14" ht="30" customHeight="1" x14ac:dyDescent="0.3">
      <c r="A187" s="12" t="s">
        <v>2002</v>
      </c>
      <c r="B187" s="12" t="s">
        <v>1668</v>
      </c>
      <c r="C187" s="12" t="s">
        <v>2003</v>
      </c>
      <c r="D187" s="12" t="s">
        <v>1422</v>
      </c>
      <c r="E187" s="22" t="e">
        <f>일위대가!F1067</f>
        <v>#NUM!</v>
      </c>
      <c r="F187" s="22">
        <f>일위대가!H1067</f>
        <v>0</v>
      </c>
      <c r="G187" s="22" t="e">
        <f>일위대가!J1067</f>
        <v>#NUM!</v>
      </c>
      <c r="H187" s="22" t="e">
        <f t="shared" si="5"/>
        <v>#NUM!</v>
      </c>
      <c r="I187" s="12" t="s">
        <v>2004</v>
      </c>
      <c r="J187" s="12" t="s">
        <v>52</v>
      </c>
      <c r="K187" s="12" t="s">
        <v>1490</v>
      </c>
      <c r="L187" s="12" t="s">
        <v>52</v>
      </c>
      <c r="M187" s="12" t="s">
        <v>52</v>
      </c>
      <c r="N187" s="1" t="s">
        <v>63</v>
      </c>
    </row>
  </sheetData>
  <phoneticPr fontId="1" type="noConversion"/>
  <pageMargins left="0.78740157480314965" right="0" top="0.39370078740157483" bottom="0.39370078740157483" header="0" footer="0"/>
  <pageSetup paperSize="9" scale="88" fitToHeight="0" orientation="landscape" horizontalDpi="4294967295" verticalDpi="4294967295" r:id="rId1"/>
  <headerFooter>
    <oddFooter>페이지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2084-4A74-4D8C-97C0-6E13DA57C123}">
  <dimension ref="A1:AZ1067"/>
  <sheetViews>
    <sheetView view="pageBreakPreview" zoomScale="75" zoomScaleNormal="100" zoomScaleSheetLayoutView="75" workbookViewId="0">
      <pane xSplit="4" ySplit="3" topLeftCell="E1063" activePane="bottomRight" state="frozen"/>
      <selection pane="topRight" activeCell="E1" sqref="E1"/>
      <selection pane="bottomLeft" activeCell="A4" sqref="A4"/>
      <selection pane="bottomRight" activeCell="G631" sqref="G631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52" ht="30" customHeight="1" x14ac:dyDescent="0.3">
      <c r="A2" s="185" t="s">
        <v>2</v>
      </c>
      <c r="B2" s="185" t="s">
        <v>3</v>
      </c>
      <c r="C2" s="185" t="s">
        <v>4</v>
      </c>
      <c r="D2" s="185" t="s">
        <v>5</v>
      </c>
      <c r="E2" s="185" t="s">
        <v>6</v>
      </c>
      <c r="F2" s="185"/>
      <c r="G2" s="185" t="s">
        <v>9</v>
      </c>
      <c r="H2" s="185"/>
      <c r="I2" s="185" t="s">
        <v>10</v>
      </c>
      <c r="J2" s="185"/>
      <c r="K2" s="185" t="s">
        <v>11</v>
      </c>
      <c r="L2" s="185"/>
      <c r="M2" s="185" t="s">
        <v>12</v>
      </c>
      <c r="N2" s="184" t="s">
        <v>691</v>
      </c>
      <c r="O2" s="184" t="s">
        <v>20</v>
      </c>
      <c r="P2" s="184" t="s">
        <v>22</v>
      </c>
      <c r="Q2" s="184" t="s">
        <v>23</v>
      </c>
      <c r="R2" s="184" t="s">
        <v>24</v>
      </c>
      <c r="S2" s="184" t="s">
        <v>25</v>
      </c>
      <c r="T2" s="184" t="s">
        <v>26</v>
      </c>
      <c r="U2" s="184" t="s">
        <v>27</v>
      </c>
      <c r="V2" s="184" t="s">
        <v>28</v>
      </c>
      <c r="W2" s="184" t="s">
        <v>29</v>
      </c>
      <c r="X2" s="184" t="s">
        <v>30</v>
      </c>
      <c r="Y2" s="184" t="s">
        <v>31</v>
      </c>
      <c r="Z2" s="184" t="s">
        <v>32</v>
      </c>
      <c r="AA2" s="184" t="s">
        <v>33</v>
      </c>
      <c r="AB2" s="184" t="s">
        <v>34</v>
      </c>
      <c r="AC2" s="184" t="s">
        <v>35</v>
      </c>
      <c r="AD2" s="184" t="s">
        <v>36</v>
      </c>
      <c r="AE2" s="184" t="s">
        <v>37</v>
      </c>
      <c r="AF2" s="184" t="s">
        <v>38</v>
      </c>
      <c r="AG2" s="184" t="s">
        <v>39</v>
      </c>
      <c r="AH2" s="184" t="s">
        <v>40</v>
      </c>
      <c r="AI2" s="184" t="s">
        <v>41</v>
      </c>
      <c r="AJ2" s="184" t="s">
        <v>42</v>
      </c>
      <c r="AK2" s="184" t="s">
        <v>43</v>
      </c>
      <c r="AL2" s="184" t="s">
        <v>44</v>
      </c>
      <c r="AM2" s="184" t="s">
        <v>45</v>
      </c>
      <c r="AN2" s="184" t="s">
        <v>46</v>
      </c>
      <c r="AO2" s="184" t="s">
        <v>47</v>
      </c>
      <c r="AP2" s="184" t="s">
        <v>692</v>
      </c>
      <c r="AQ2" s="184" t="s">
        <v>693</v>
      </c>
      <c r="AR2" s="184" t="s">
        <v>694</v>
      </c>
      <c r="AS2" s="184" t="s">
        <v>695</v>
      </c>
      <c r="AT2" s="184" t="s">
        <v>696</v>
      </c>
      <c r="AU2" s="184" t="s">
        <v>697</v>
      </c>
      <c r="AV2" s="184" t="s">
        <v>48</v>
      </c>
      <c r="AW2" s="184" t="s">
        <v>698</v>
      </c>
      <c r="AX2" s="1" t="s">
        <v>690</v>
      </c>
      <c r="AY2" s="1" t="s">
        <v>21</v>
      </c>
      <c r="AZ2" s="1" t="s">
        <v>699</v>
      </c>
    </row>
    <row r="3" spans="1:52" ht="30" customHeight="1" x14ac:dyDescent="0.3">
      <c r="A3" s="185"/>
      <c r="B3" s="185"/>
      <c r="C3" s="185"/>
      <c r="D3" s="185"/>
      <c r="E3" s="39" t="s">
        <v>7</v>
      </c>
      <c r="F3" s="39" t="s">
        <v>8</v>
      </c>
      <c r="G3" s="39" t="s">
        <v>7</v>
      </c>
      <c r="H3" s="39" t="s">
        <v>8</v>
      </c>
      <c r="I3" s="39" t="s">
        <v>7</v>
      </c>
      <c r="J3" s="39" t="s">
        <v>8</v>
      </c>
      <c r="K3" s="39" t="s">
        <v>7</v>
      </c>
      <c r="L3" s="39" t="s">
        <v>8</v>
      </c>
      <c r="M3" s="185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</row>
    <row r="4" spans="1:52" ht="30" customHeight="1" x14ac:dyDescent="0.3">
      <c r="A4" s="15" t="s">
        <v>700</v>
      </c>
      <c r="B4" s="16"/>
      <c r="C4" s="16"/>
      <c r="D4" s="16"/>
      <c r="E4" s="20"/>
      <c r="F4" s="23"/>
      <c r="G4" s="20"/>
      <c r="H4" s="23"/>
      <c r="I4" s="20"/>
      <c r="J4" s="23"/>
      <c r="K4" s="20"/>
      <c r="L4" s="23"/>
      <c r="M4" s="17"/>
      <c r="N4" s="1" t="s">
        <v>62</v>
      </c>
    </row>
    <row r="5" spans="1:52" ht="30" customHeight="1" x14ac:dyDescent="0.3">
      <c r="A5" s="18" t="s">
        <v>701</v>
      </c>
      <c r="B5" s="18" t="s">
        <v>702</v>
      </c>
      <c r="C5" s="18" t="s">
        <v>314</v>
      </c>
      <c r="D5" s="19">
        <v>0.18</v>
      </c>
      <c r="E5" s="21" t="e">
        <f>단가대비표!O77</f>
        <v>#NUM!</v>
      </c>
      <c r="F5" s="24" t="e">
        <f>TRUNC(E5*D5,1)</f>
        <v>#NUM!</v>
      </c>
      <c r="G5" s="21">
        <f>단가대비표!P77</f>
        <v>0</v>
      </c>
      <c r="H5" s="24">
        <f>TRUNC(G5*D5,1)</f>
        <v>0</v>
      </c>
      <c r="I5" s="21">
        <f>단가대비표!V77</f>
        <v>0</v>
      </c>
      <c r="J5" s="24">
        <f>TRUNC(I5*D5,1)</f>
        <v>0</v>
      </c>
      <c r="K5" s="21" t="e">
        <f t="shared" ref="K5:L7" si="0">TRUNC(E5+G5+I5,1)</f>
        <v>#NUM!</v>
      </c>
      <c r="L5" s="24" t="e">
        <f t="shared" si="0"/>
        <v>#NUM!</v>
      </c>
      <c r="M5" s="18" t="s">
        <v>703</v>
      </c>
      <c r="N5" s="1" t="s">
        <v>52</v>
      </c>
      <c r="O5" s="1" t="s">
        <v>704</v>
      </c>
      <c r="P5" s="1" t="s">
        <v>64</v>
      </c>
      <c r="Q5" s="1" t="s">
        <v>64</v>
      </c>
      <c r="R5" s="1" t="s">
        <v>63</v>
      </c>
      <c r="V5">
        <v>1</v>
      </c>
      <c r="AV5" s="1" t="s">
        <v>52</v>
      </c>
      <c r="AW5" s="1" t="s">
        <v>705</v>
      </c>
      <c r="AX5" s="1" t="s">
        <v>52</v>
      </c>
      <c r="AY5" s="1" t="s">
        <v>706</v>
      </c>
      <c r="AZ5" s="1" t="s">
        <v>52</v>
      </c>
    </row>
    <row r="6" spans="1:52" ht="30" customHeight="1" x14ac:dyDescent="0.3">
      <c r="A6" s="18" t="s">
        <v>707</v>
      </c>
      <c r="B6" s="18" t="s">
        <v>708</v>
      </c>
      <c r="C6" s="18" t="s">
        <v>60</v>
      </c>
      <c r="D6" s="19">
        <v>1</v>
      </c>
      <c r="E6" s="21">
        <f>일위대가목록!E111</f>
        <v>0</v>
      </c>
      <c r="F6" s="24">
        <f>TRUNC(E6*D6,1)</f>
        <v>0</v>
      </c>
      <c r="G6" s="21">
        <f>일위대가목록!F111</f>
        <v>0</v>
      </c>
      <c r="H6" s="24">
        <f>TRUNC(G6*D6,1)</f>
        <v>0</v>
      </c>
      <c r="I6" s="21" t="e">
        <f>일위대가목록!G111</f>
        <v>#NUM!</v>
      </c>
      <c r="J6" s="24" t="e">
        <f>TRUNC(I6*D6,1)</f>
        <v>#NUM!</v>
      </c>
      <c r="K6" s="21" t="e">
        <f t="shared" si="0"/>
        <v>#NUM!</v>
      </c>
      <c r="L6" s="24" t="e">
        <f t="shared" si="0"/>
        <v>#NUM!</v>
      </c>
      <c r="M6" s="18" t="s">
        <v>703</v>
      </c>
      <c r="N6" s="1" t="s">
        <v>52</v>
      </c>
      <c r="O6" s="1" t="s">
        <v>709</v>
      </c>
      <c r="P6" s="1" t="s">
        <v>63</v>
      </c>
      <c r="Q6" s="1" t="s">
        <v>64</v>
      </c>
      <c r="R6" s="1" t="s">
        <v>64</v>
      </c>
      <c r="V6">
        <v>1</v>
      </c>
      <c r="AV6" s="1" t="s">
        <v>52</v>
      </c>
      <c r="AW6" s="1" t="s">
        <v>710</v>
      </c>
      <c r="AX6" s="1" t="s">
        <v>52</v>
      </c>
      <c r="AY6" s="1" t="s">
        <v>706</v>
      </c>
      <c r="AZ6" s="1" t="s">
        <v>52</v>
      </c>
    </row>
    <row r="7" spans="1:52" ht="30" customHeight="1" x14ac:dyDescent="0.3">
      <c r="A7" s="18" t="s">
        <v>711</v>
      </c>
      <c r="B7" s="18" t="s">
        <v>712</v>
      </c>
      <c r="C7" s="18" t="s">
        <v>234</v>
      </c>
      <c r="D7" s="19">
        <v>1</v>
      </c>
      <c r="E7" s="21">
        <v>0</v>
      </c>
      <c r="F7" s="24">
        <f>TRUNC(E7*D7,1)</f>
        <v>0</v>
      </c>
      <c r="G7" s="21">
        <v>0</v>
      </c>
      <c r="H7" s="24">
        <f>TRUNC(G7*D7,1)</f>
        <v>0</v>
      </c>
      <c r="I7" s="21" t="e">
        <f>TRUNC(SUMIF(V5:V7, RIGHTB(O7, 1), L5:L7)*U7, 2)</f>
        <v>#NUM!</v>
      </c>
      <c r="J7" s="24" t="e">
        <f>TRUNC(I7*D7,1)</f>
        <v>#NUM!</v>
      </c>
      <c r="K7" s="21" t="e">
        <f t="shared" si="0"/>
        <v>#NUM!</v>
      </c>
      <c r="L7" s="24" t="e">
        <f t="shared" si="0"/>
        <v>#NUM!</v>
      </c>
      <c r="M7" s="18" t="s">
        <v>52</v>
      </c>
      <c r="N7" s="1" t="s">
        <v>62</v>
      </c>
      <c r="O7" s="1" t="s">
        <v>713</v>
      </c>
      <c r="P7" s="1" t="s">
        <v>64</v>
      </c>
      <c r="Q7" s="1" t="s">
        <v>64</v>
      </c>
      <c r="R7" s="1" t="s">
        <v>64</v>
      </c>
      <c r="S7">
        <v>3</v>
      </c>
      <c r="T7">
        <v>2</v>
      </c>
      <c r="U7">
        <v>1</v>
      </c>
      <c r="AV7" s="1" t="s">
        <v>52</v>
      </c>
      <c r="AW7" s="1" t="s">
        <v>714</v>
      </c>
      <c r="AX7" s="1" t="s">
        <v>52</v>
      </c>
      <c r="AY7" s="1" t="s">
        <v>52</v>
      </c>
      <c r="AZ7" s="1" t="s">
        <v>52</v>
      </c>
    </row>
    <row r="8" spans="1:52" ht="30" customHeight="1" x14ac:dyDescent="0.3">
      <c r="A8" s="18" t="s">
        <v>715</v>
      </c>
      <c r="B8" s="18" t="s">
        <v>52</v>
      </c>
      <c r="C8" s="18" t="s">
        <v>52</v>
      </c>
      <c r="D8" s="19"/>
      <c r="E8" s="21"/>
      <c r="F8" s="24">
        <f>TRUNC(SUMIF(N5:N7, N4, F5:F7),0)</f>
        <v>0</v>
      </c>
      <c r="G8" s="21"/>
      <c r="H8" s="24">
        <f>TRUNC(SUMIF(N5:N7, N4, H5:H7),0)</f>
        <v>0</v>
      </c>
      <c r="I8" s="21"/>
      <c r="J8" s="24" t="e">
        <f>TRUNC(SUMIF(N5:N7, N4, J5:J7),0)</f>
        <v>#NUM!</v>
      </c>
      <c r="K8" s="21"/>
      <c r="L8" s="24" t="e">
        <f>F8+H8+J8</f>
        <v>#NUM!</v>
      </c>
      <c r="M8" s="18" t="s">
        <v>52</v>
      </c>
      <c r="N8" s="1" t="s">
        <v>88</v>
      </c>
      <c r="O8" s="1" t="s">
        <v>88</v>
      </c>
      <c r="P8" s="1" t="s">
        <v>52</v>
      </c>
      <c r="Q8" s="1" t="s">
        <v>52</v>
      </c>
      <c r="R8" s="1" t="s">
        <v>52</v>
      </c>
      <c r="AV8" s="1" t="s">
        <v>52</v>
      </c>
      <c r="AW8" s="1" t="s">
        <v>52</v>
      </c>
      <c r="AX8" s="1" t="s">
        <v>52</v>
      </c>
      <c r="AY8" s="1" t="s">
        <v>52</v>
      </c>
      <c r="AZ8" s="1" t="s">
        <v>52</v>
      </c>
    </row>
    <row r="9" spans="1:52" ht="30" customHeight="1" x14ac:dyDescent="0.3">
      <c r="A9" s="19"/>
      <c r="B9" s="19"/>
      <c r="C9" s="19"/>
      <c r="D9" s="19"/>
      <c r="E9" s="21"/>
      <c r="F9" s="24"/>
      <c r="G9" s="21"/>
      <c r="H9" s="24"/>
      <c r="I9" s="21"/>
      <c r="J9" s="24"/>
      <c r="K9" s="21"/>
      <c r="L9" s="24"/>
      <c r="M9" s="19"/>
    </row>
    <row r="10" spans="1:52" ht="30" customHeight="1" x14ac:dyDescent="0.3">
      <c r="A10" s="15" t="s">
        <v>716</v>
      </c>
      <c r="B10" s="16"/>
      <c r="C10" s="16"/>
      <c r="D10" s="16"/>
      <c r="E10" s="20"/>
      <c r="F10" s="23"/>
      <c r="G10" s="20"/>
      <c r="H10" s="23"/>
      <c r="I10" s="20"/>
      <c r="J10" s="23"/>
      <c r="K10" s="20"/>
      <c r="L10" s="23"/>
      <c r="M10" s="17"/>
      <c r="N10" s="1" t="s">
        <v>70</v>
      </c>
    </row>
    <row r="11" spans="1:52" ht="30" customHeight="1" x14ac:dyDescent="0.3">
      <c r="A11" s="18" t="s">
        <v>717</v>
      </c>
      <c r="B11" s="18" t="s">
        <v>718</v>
      </c>
      <c r="C11" s="18" t="s">
        <v>314</v>
      </c>
      <c r="D11" s="19">
        <v>0.24</v>
      </c>
      <c r="E11" s="21" t="e">
        <f>단가대비표!O68</f>
        <v>#NUM!</v>
      </c>
      <c r="F11" s="24" t="e">
        <f t="shared" ref="F11:F21" si="1">TRUNC(E11*D11,1)</f>
        <v>#NUM!</v>
      </c>
      <c r="G11" s="21">
        <f>단가대비표!P68</f>
        <v>0</v>
      </c>
      <c r="H11" s="24">
        <f t="shared" ref="H11:H21" si="2">TRUNC(G11*D11,1)</f>
        <v>0</v>
      </c>
      <c r="I11" s="21">
        <f>단가대비표!V68</f>
        <v>0</v>
      </c>
      <c r="J11" s="24">
        <f t="shared" ref="J11:J21" si="3">TRUNC(I11*D11,1)</f>
        <v>0</v>
      </c>
      <c r="K11" s="21" t="e">
        <f t="shared" ref="K11:K21" si="4">TRUNC(E11+G11+I11,1)</f>
        <v>#NUM!</v>
      </c>
      <c r="L11" s="24" t="e">
        <f t="shared" ref="L11:L21" si="5">TRUNC(F11+H11+J11,1)</f>
        <v>#NUM!</v>
      </c>
      <c r="M11" s="18" t="s">
        <v>52</v>
      </c>
      <c r="N11" s="1" t="s">
        <v>70</v>
      </c>
      <c r="O11" s="1" t="s">
        <v>719</v>
      </c>
      <c r="P11" s="1" t="s">
        <v>64</v>
      </c>
      <c r="Q11" s="1" t="s">
        <v>64</v>
      </c>
      <c r="R11" s="1" t="s">
        <v>63</v>
      </c>
      <c r="AV11" s="1" t="s">
        <v>52</v>
      </c>
      <c r="AW11" s="1" t="s">
        <v>720</v>
      </c>
      <c r="AX11" s="1" t="s">
        <v>52</v>
      </c>
      <c r="AY11" s="1" t="s">
        <v>52</v>
      </c>
      <c r="AZ11" s="1" t="s">
        <v>52</v>
      </c>
    </row>
    <row r="12" spans="1:52" ht="30" customHeight="1" x14ac:dyDescent="0.3">
      <c r="A12" s="18" t="s">
        <v>717</v>
      </c>
      <c r="B12" s="18" t="s">
        <v>721</v>
      </c>
      <c r="C12" s="18" t="s">
        <v>314</v>
      </c>
      <c r="D12" s="19">
        <v>0.24</v>
      </c>
      <c r="E12" s="21" t="e">
        <f>단가대비표!O69</f>
        <v>#NUM!</v>
      </c>
      <c r="F12" s="24" t="e">
        <f t="shared" si="1"/>
        <v>#NUM!</v>
      </c>
      <c r="G12" s="21">
        <f>단가대비표!P69</f>
        <v>0</v>
      </c>
      <c r="H12" s="24">
        <f t="shared" si="2"/>
        <v>0</v>
      </c>
      <c r="I12" s="21">
        <f>단가대비표!V69</f>
        <v>0</v>
      </c>
      <c r="J12" s="24">
        <f t="shared" si="3"/>
        <v>0</v>
      </c>
      <c r="K12" s="21" t="e">
        <f t="shared" si="4"/>
        <v>#NUM!</v>
      </c>
      <c r="L12" s="24" t="e">
        <f t="shared" si="5"/>
        <v>#NUM!</v>
      </c>
      <c r="M12" s="18" t="s">
        <v>52</v>
      </c>
      <c r="N12" s="1" t="s">
        <v>70</v>
      </c>
      <c r="O12" s="1" t="s">
        <v>722</v>
      </c>
      <c r="P12" s="1" t="s">
        <v>64</v>
      </c>
      <c r="Q12" s="1" t="s">
        <v>64</v>
      </c>
      <c r="R12" s="1" t="s">
        <v>63</v>
      </c>
      <c r="AV12" s="1" t="s">
        <v>52</v>
      </c>
      <c r="AW12" s="1" t="s">
        <v>723</v>
      </c>
      <c r="AX12" s="1" t="s">
        <v>52</v>
      </c>
      <c r="AY12" s="1" t="s">
        <v>52</v>
      </c>
      <c r="AZ12" s="1" t="s">
        <v>52</v>
      </c>
    </row>
    <row r="13" spans="1:52" ht="30" customHeight="1" x14ac:dyDescent="0.3">
      <c r="A13" s="18" t="s">
        <v>717</v>
      </c>
      <c r="B13" s="18" t="s">
        <v>724</v>
      </c>
      <c r="C13" s="18" t="s">
        <v>314</v>
      </c>
      <c r="D13" s="19">
        <v>0.48</v>
      </c>
      <c r="E13" s="21" t="e">
        <f>단가대비표!O70</f>
        <v>#NUM!</v>
      </c>
      <c r="F13" s="24" t="e">
        <f t="shared" si="1"/>
        <v>#NUM!</v>
      </c>
      <c r="G13" s="21">
        <f>단가대비표!P70</f>
        <v>0</v>
      </c>
      <c r="H13" s="24">
        <f t="shared" si="2"/>
        <v>0</v>
      </c>
      <c r="I13" s="21">
        <f>단가대비표!V70</f>
        <v>0</v>
      </c>
      <c r="J13" s="24">
        <f t="shared" si="3"/>
        <v>0</v>
      </c>
      <c r="K13" s="21" t="e">
        <f t="shared" si="4"/>
        <v>#NUM!</v>
      </c>
      <c r="L13" s="24" t="e">
        <f t="shared" si="5"/>
        <v>#NUM!</v>
      </c>
      <c r="M13" s="18" t="s">
        <v>52</v>
      </c>
      <c r="N13" s="1" t="s">
        <v>70</v>
      </c>
      <c r="O13" s="1" t="s">
        <v>725</v>
      </c>
      <c r="P13" s="1" t="s">
        <v>64</v>
      </c>
      <c r="Q13" s="1" t="s">
        <v>64</v>
      </c>
      <c r="R13" s="1" t="s">
        <v>63</v>
      </c>
      <c r="AV13" s="1" t="s">
        <v>52</v>
      </c>
      <c r="AW13" s="1" t="s">
        <v>726</v>
      </c>
      <c r="AX13" s="1" t="s">
        <v>52</v>
      </c>
      <c r="AY13" s="1" t="s">
        <v>52</v>
      </c>
      <c r="AZ13" s="1" t="s">
        <v>52</v>
      </c>
    </row>
    <row r="14" spans="1:52" ht="30" customHeight="1" x14ac:dyDescent="0.3">
      <c r="A14" s="18" t="s">
        <v>717</v>
      </c>
      <c r="B14" s="18" t="s">
        <v>727</v>
      </c>
      <c r="C14" s="18" t="s">
        <v>314</v>
      </c>
      <c r="D14" s="19">
        <v>0.24</v>
      </c>
      <c r="E14" s="21" t="e">
        <f>단가대비표!O73</f>
        <v>#NUM!</v>
      </c>
      <c r="F14" s="24" t="e">
        <f t="shared" si="1"/>
        <v>#NUM!</v>
      </c>
      <c r="G14" s="21">
        <f>단가대비표!P73</f>
        <v>0</v>
      </c>
      <c r="H14" s="24">
        <f t="shared" si="2"/>
        <v>0</v>
      </c>
      <c r="I14" s="21">
        <f>단가대비표!V73</f>
        <v>0</v>
      </c>
      <c r="J14" s="24">
        <f t="shared" si="3"/>
        <v>0</v>
      </c>
      <c r="K14" s="21" t="e">
        <f t="shared" si="4"/>
        <v>#NUM!</v>
      </c>
      <c r="L14" s="24" t="e">
        <f t="shared" si="5"/>
        <v>#NUM!</v>
      </c>
      <c r="M14" s="18" t="s">
        <v>52</v>
      </c>
      <c r="N14" s="1" t="s">
        <v>70</v>
      </c>
      <c r="O14" s="1" t="s">
        <v>728</v>
      </c>
      <c r="P14" s="1" t="s">
        <v>64</v>
      </c>
      <c r="Q14" s="1" t="s">
        <v>64</v>
      </c>
      <c r="R14" s="1" t="s">
        <v>63</v>
      </c>
      <c r="AV14" s="1" t="s">
        <v>52</v>
      </c>
      <c r="AW14" s="1" t="s">
        <v>729</v>
      </c>
      <c r="AX14" s="1" t="s">
        <v>52</v>
      </c>
      <c r="AY14" s="1" t="s">
        <v>52</v>
      </c>
      <c r="AZ14" s="1" t="s">
        <v>52</v>
      </c>
    </row>
    <row r="15" spans="1:52" ht="30" customHeight="1" x14ac:dyDescent="0.3">
      <c r="A15" s="18" t="s">
        <v>717</v>
      </c>
      <c r="B15" s="18" t="s">
        <v>730</v>
      </c>
      <c r="C15" s="18" t="s">
        <v>314</v>
      </c>
      <c r="D15" s="19">
        <v>0.12</v>
      </c>
      <c r="E15" s="21" t="e">
        <f>단가대비표!O71</f>
        <v>#NUM!</v>
      </c>
      <c r="F15" s="24" t="e">
        <f t="shared" si="1"/>
        <v>#NUM!</v>
      </c>
      <c r="G15" s="21">
        <f>단가대비표!P71</f>
        <v>0</v>
      </c>
      <c r="H15" s="24">
        <f t="shared" si="2"/>
        <v>0</v>
      </c>
      <c r="I15" s="21">
        <f>단가대비표!V71</f>
        <v>0</v>
      </c>
      <c r="J15" s="24">
        <f t="shared" si="3"/>
        <v>0</v>
      </c>
      <c r="K15" s="21" t="e">
        <f t="shared" si="4"/>
        <v>#NUM!</v>
      </c>
      <c r="L15" s="24" t="e">
        <f t="shared" si="5"/>
        <v>#NUM!</v>
      </c>
      <c r="M15" s="18" t="s">
        <v>52</v>
      </c>
      <c r="N15" s="1" t="s">
        <v>70</v>
      </c>
      <c r="O15" s="1" t="s">
        <v>731</v>
      </c>
      <c r="P15" s="1" t="s">
        <v>64</v>
      </c>
      <c r="Q15" s="1" t="s">
        <v>64</v>
      </c>
      <c r="R15" s="1" t="s">
        <v>63</v>
      </c>
      <c r="AV15" s="1" t="s">
        <v>52</v>
      </c>
      <c r="AW15" s="1" t="s">
        <v>732</v>
      </c>
      <c r="AX15" s="1" t="s">
        <v>52</v>
      </c>
      <c r="AY15" s="1" t="s">
        <v>52</v>
      </c>
      <c r="AZ15" s="1" t="s">
        <v>52</v>
      </c>
    </row>
    <row r="16" spans="1:52" ht="30" customHeight="1" x14ac:dyDescent="0.3">
      <c r="A16" s="18" t="s">
        <v>717</v>
      </c>
      <c r="B16" s="18" t="s">
        <v>733</v>
      </c>
      <c r="C16" s="18" t="s">
        <v>314</v>
      </c>
      <c r="D16" s="19">
        <v>0.24</v>
      </c>
      <c r="E16" s="21" t="e">
        <f>단가대비표!O72</f>
        <v>#NUM!</v>
      </c>
      <c r="F16" s="24" t="e">
        <f t="shared" si="1"/>
        <v>#NUM!</v>
      </c>
      <c r="G16" s="21">
        <f>단가대비표!P72</f>
        <v>0</v>
      </c>
      <c r="H16" s="24">
        <f t="shared" si="2"/>
        <v>0</v>
      </c>
      <c r="I16" s="21">
        <f>단가대비표!V72</f>
        <v>0</v>
      </c>
      <c r="J16" s="24">
        <f t="shared" si="3"/>
        <v>0</v>
      </c>
      <c r="K16" s="21" t="e">
        <f t="shared" si="4"/>
        <v>#NUM!</v>
      </c>
      <c r="L16" s="24" t="e">
        <f t="shared" si="5"/>
        <v>#NUM!</v>
      </c>
      <c r="M16" s="18" t="s">
        <v>52</v>
      </c>
      <c r="N16" s="1" t="s">
        <v>70</v>
      </c>
      <c r="O16" s="1" t="s">
        <v>734</v>
      </c>
      <c r="P16" s="1" t="s">
        <v>64</v>
      </c>
      <c r="Q16" s="1" t="s">
        <v>64</v>
      </c>
      <c r="R16" s="1" t="s">
        <v>63</v>
      </c>
      <c r="AV16" s="1" t="s">
        <v>52</v>
      </c>
      <c r="AW16" s="1" t="s">
        <v>735</v>
      </c>
      <c r="AX16" s="1" t="s">
        <v>52</v>
      </c>
      <c r="AY16" s="1" t="s">
        <v>52</v>
      </c>
      <c r="AZ16" s="1" t="s">
        <v>52</v>
      </c>
    </row>
    <row r="17" spans="1:52" ht="30" customHeight="1" x14ac:dyDescent="0.3">
      <c r="A17" s="18" t="s">
        <v>717</v>
      </c>
      <c r="B17" s="18" t="s">
        <v>736</v>
      </c>
      <c r="C17" s="18" t="s">
        <v>314</v>
      </c>
      <c r="D17" s="19">
        <v>0.48</v>
      </c>
      <c r="E17" s="21" t="e">
        <f>단가대비표!O67</f>
        <v>#NUM!</v>
      </c>
      <c r="F17" s="24" t="e">
        <f t="shared" si="1"/>
        <v>#NUM!</v>
      </c>
      <c r="G17" s="21">
        <f>단가대비표!P67</f>
        <v>0</v>
      </c>
      <c r="H17" s="24">
        <f t="shared" si="2"/>
        <v>0</v>
      </c>
      <c r="I17" s="21">
        <f>단가대비표!V67</f>
        <v>0</v>
      </c>
      <c r="J17" s="24">
        <f t="shared" si="3"/>
        <v>0</v>
      </c>
      <c r="K17" s="21" t="e">
        <f t="shared" si="4"/>
        <v>#NUM!</v>
      </c>
      <c r="L17" s="24" t="e">
        <f t="shared" si="5"/>
        <v>#NUM!</v>
      </c>
      <c r="M17" s="18" t="s">
        <v>52</v>
      </c>
      <c r="N17" s="1" t="s">
        <v>70</v>
      </c>
      <c r="O17" s="1" t="s">
        <v>737</v>
      </c>
      <c r="P17" s="1" t="s">
        <v>64</v>
      </c>
      <c r="Q17" s="1" t="s">
        <v>64</v>
      </c>
      <c r="R17" s="1" t="s">
        <v>63</v>
      </c>
      <c r="AV17" s="1" t="s">
        <v>52</v>
      </c>
      <c r="AW17" s="1" t="s">
        <v>738</v>
      </c>
      <c r="AX17" s="1" t="s">
        <v>52</v>
      </c>
      <c r="AY17" s="1" t="s">
        <v>52</v>
      </c>
      <c r="AZ17" s="1" t="s">
        <v>52</v>
      </c>
    </row>
    <row r="18" spans="1:52" ht="30" customHeight="1" x14ac:dyDescent="0.3">
      <c r="A18" s="18" t="s">
        <v>717</v>
      </c>
      <c r="B18" s="18" t="s">
        <v>739</v>
      </c>
      <c r="C18" s="18" t="s">
        <v>314</v>
      </c>
      <c r="D18" s="19">
        <v>0.36</v>
      </c>
      <c r="E18" s="21" t="e">
        <f>단가대비표!O74</f>
        <v>#NUM!</v>
      </c>
      <c r="F18" s="24" t="e">
        <f t="shared" si="1"/>
        <v>#NUM!</v>
      </c>
      <c r="G18" s="21">
        <f>단가대비표!P74</f>
        <v>0</v>
      </c>
      <c r="H18" s="24">
        <f t="shared" si="2"/>
        <v>0</v>
      </c>
      <c r="I18" s="21">
        <f>단가대비표!V74</f>
        <v>0</v>
      </c>
      <c r="J18" s="24">
        <f t="shared" si="3"/>
        <v>0</v>
      </c>
      <c r="K18" s="21" t="e">
        <f t="shared" si="4"/>
        <v>#NUM!</v>
      </c>
      <c r="L18" s="24" t="e">
        <f t="shared" si="5"/>
        <v>#NUM!</v>
      </c>
      <c r="M18" s="18" t="s">
        <v>52</v>
      </c>
      <c r="N18" s="1" t="s">
        <v>70</v>
      </c>
      <c r="O18" s="1" t="s">
        <v>740</v>
      </c>
      <c r="P18" s="1" t="s">
        <v>64</v>
      </c>
      <c r="Q18" s="1" t="s">
        <v>64</v>
      </c>
      <c r="R18" s="1" t="s">
        <v>63</v>
      </c>
      <c r="AV18" s="1" t="s">
        <v>52</v>
      </c>
      <c r="AW18" s="1" t="s">
        <v>741</v>
      </c>
      <c r="AX18" s="1" t="s">
        <v>52</v>
      </c>
      <c r="AY18" s="1" t="s">
        <v>52</v>
      </c>
      <c r="AZ18" s="1" t="s">
        <v>52</v>
      </c>
    </row>
    <row r="19" spans="1:52" ht="30" customHeight="1" x14ac:dyDescent="0.3">
      <c r="A19" s="18" t="s">
        <v>717</v>
      </c>
      <c r="B19" s="18" t="s">
        <v>742</v>
      </c>
      <c r="C19" s="18" t="s">
        <v>314</v>
      </c>
      <c r="D19" s="19">
        <v>0.36</v>
      </c>
      <c r="E19" s="21" t="e">
        <f>단가대비표!O75</f>
        <v>#NUM!</v>
      </c>
      <c r="F19" s="24" t="e">
        <f t="shared" si="1"/>
        <v>#NUM!</v>
      </c>
      <c r="G19" s="21">
        <f>단가대비표!P75</f>
        <v>0</v>
      </c>
      <c r="H19" s="24">
        <f t="shared" si="2"/>
        <v>0</v>
      </c>
      <c r="I19" s="21">
        <f>단가대비표!V75</f>
        <v>0</v>
      </c>
      <c r="J19" s="24">
        <f t="shared" si="3"/>
        <v>0</v>
      </c>
      <c r="K19" s="21" t="e">
        <f t="shared" si="4"/>
        <v>#NUM!</v>
      </c>
      <c r="L19" s="24" t="e">
        <f t="shared" si="5"/>
        <v>#NUM!</v>
      </c>
      <c r="M19" s="18" t="s">
        <v>52</v>
      </c>
      <c r="N19" s="1" t="s">
        <v>70</v>
      </c>
      <c r="O19" s="1" t="s">
        <v>743</v>
      </c>
      <c r="P19" s="1" t="s">
        <v>64</v>
      </c>
      <c r="Q19" s="1" t="s">
        <v>64</v>
      </c>
      <c r="R19" s="1" t="s">
        <v>63</v>
      </c>
      <c r="AV19" s="1" t="s">
        <v>52</v>
      </c>
      <c r="AW19" s="1" t="s">
        <v>744</v>
      </c>
      <c r="AX19" s="1" t="s">
        <v>52</v>
      </c>
      <c r="AY19" s="1" t="s">
        <v>52</v>
      </c>
      <c r="AZ19" s="1" t="s">
        <v>52</v>
      </c>
    </row>
    <row r="20" spans="1:52" ht="30" customHeight="1" x14ac:dyDescent="0.3">
      <c r="A20" s="18" t="s">
        <v>717</v>
      </c>
      <c r="B20" s="18" t="s">
        <v>745</v>
      </c>
      <c r="C20" s="18" t="s">
        <v>746</v>
      </c>
      <c r="D20" s="19">
        <v>0.63</v>
      </c>
      <c r="E20" s="21" t="e">
        <f>단가대비표!O76</f>
        <v>#NUM!</v>
      </c>
      <c r="F20" s="24" t="e">
        <f t="shared" si="1"/>
        <v>#NUM!</v>
      </c>
      <c r="G20" s="21">
        <f>단가대비표!P76</f>
        <v>0</v>
      </c>
      <c r="H20" s="24">
        <f t="shared" si="2"/>
        <v>0</v>
      </c>
      <c r="I20" s="21">
        <f>단가대비표!V76</f>
        <v>0</v>
      </c>
      <c r="J20" s="24">
        <f t="shared" si="3"/>
        <v>0</v>
      </c>
      <c r="K20" s="21" t="e">
        <f t="shared" si="4"/>
        <v>#NUM!</v>
      </c>
      <c r="L20" s="24" t="e">
        <f t="shared" si="5"/>
        <v>#NUM!</v>
      </c>
      <c r="M20" s="18" t="s">
        <v>52</v>
      </c>
      <c r="N20" s="1" t="s">
        <v>70</v>
      </c>
      <c r="O20" s="1" t="s">
        <v>747</v>
      </c>
      <c r="P20" s="1" t="s">
        <v>64</v>
      </c>
      <c r="Q20" s="1" t="s">
        <v>64</v>
      </c>
      <c r="R20" s="1" t="s">
        <v>63</v>
      </c>
      <c r="AV20" s="1" t="s">
        <v>52</v>
      </c>
      <c r="AW20" s="1" t="s">
        <v>748</v>
      </c>
      <c r="AX20" s="1" t="s">
        <v>52</v>
      </c>
      <c r="AY20" s="1" t="s">
        <v>52</v>
      </c>
      <c r="AZ20" s="1" t="s">
        <v>52</v>
      </c>
    </row>
    <row r="21" spans="1:52" ht="30" customHeight="1" x14ac:dyDescent="0.3">
      <c r="A21" s="18" t="s">
        <v>66</v>
      </c>
      <c r="B21" s="18" t="s">
        <v>749</v>
      </c>
      <c r="C21" s="18" t="s">
        <v>68</v>
      </c>
      <c r="D21" s="19">
        <v>1</v>
      </c>
      <c r="E21" s="21">
        <f>일위대가목록!E113</f>
        <v>0</v>
      </c>
      <c r="F21" s="24">
        <f t="shared" si="1"/>
        <v>0</v>
      </c>
      <c r="G21" s="21">
        <f>일위대가목록!F113</f>
        <v>0</v>
      </c>
      <c r="H21" s="24">
        <f t="shared" si="2"/>
        <v>0</v>
      </c>
      <c r="I21" s="21">
        <f>일위대가목록!G113</f>
        <v>0</v>
      </c>
      <c r="J21" s="24">
        <f t="shared" si="3"/>
        <v>0</v>
      </c>
      <c r="K21" s="21">
        <f t="shared" si="4"/>
        <v>0</v>
      </c>
      <c r="L21" s="24">
        <f t="shared" si="5"/>
        <v>0</v>
      </c>
      <c r="M21" s="18" t="s">
        <v>750</v>
      </c>
      <c r="N21" s="1" t="s">
        <v>70</v>
      </c>
      <c r="O21" s="1" t="s">
        <v>751</v>
      </c>
      <c r="P21" s="1" t="s">
        <v>63</v>
      </c>
      <c r="Q21" s="1" t="s">
        <v>64</v>
      </c>
      <c r="R21" s="1" t="s">
        <v>64</v>
      </c>
      <c r="AV21" s="1" t="s">
        <v>52</v>
      </c>
      <c r="AW21" s="1" t="s">
        <v>752</v>
      </c>
      <c r="AX21" s="1" t="s">
        <v>52</v>
      </c>
      <c r="AY21" s="1" t="s">
        <v>52</v>
      </c>
      <c r="AZ21" s="1" t="s">
        <v>52</v>
      </c>
    </row>
    <row r="22" spans="1:52" ht="30" customHeight="1" x14ac:dyDescent="0.3">
      <c r="A22" s="18" t="s">
        <v>715</v>
      </c>
      <c r="B22" s="18" t="s">
        <v>52</v>
      </c>
      <c r="C22" s="18" t="s">
        <v>52</v>
      </c>
      <c r="D22" s="19"/>
      <c r="E22" s="21"/>
      <c r="F22" s="24" t="e">
        <f>TRUNC(SUMIF(N11:N21, N10, F11:F21),0)</f>
        <v>#NUM!</v>
      </c>
      <c r="G22" s="21"/>
      <c r="H22" s="24">
        <f>TRUNC(SUMIF(N11:N21, N10, H11:H21),0)</f>
        <v>0</v>
      </c>
      <c r="I22" s="21"/>
      <c r="J22" s="24">
        <f>TRUNC(SUMIF(N11:N21, N10, J11:J21),0)</f>
        <v>0</v>
      </c>
      <c r="K22" s="21"/>
      <c r="L22" s="24" t="e">
        <f>F22+H22+J22</f>
        <v>#NUM!</v>
      </c>
      <c r="M22" s="18" t="s">
        <v>52</v>
      </c>
      <c r="N22" s="1" t="s">
        <v>88</v>
      </c>
      <c r="O22" s="1" t="s">
        <v>88</v>
      </c>
      <c r="P22" s="1" t="s">
        <v>52</v>
      </c>
      <c r="Q22" s="1" t="s">
        <v>52</v>
      </c>
      <c r="R22" s="1" t="s">
        <v>52</v>
      </c>
      <c r="AV22" s="1" t="s">
        <v>52</v>
      </c>
      <c r="AW22" s="1" t="s">
        <v>52</v>
      </c>
      <c r="AX22" s="1" t="s">
        <v>52</v>
      </c>
      <c r="AY22" s="1" t="s">
        <v>52</v>
      </c>
      <c r="AZ22" s="1" t="s">
        <v>52</v>
      </c>
    </row>
    <row r="23" spans="1:52" ht="30" customHeight="1" x14ac:dyDescent="0.3">
      <c r="A23" s="19"/>
      <c r="B23" s="19"/>
      <c r="C23" s="19"/>
      <c r="D23" s="19"/>
      <c r="E23" s="21"/>
      <c r="F23" s="24"/>
      <c r="G23" s="21"/>
      <c r="H23" s="24"/>
      <c r="I23" s="21"/>
      <c r="J23" s="24"/>
      <c r="K23" s="21"/>
      <c r="L23" s="24"/>
      <c r="M23" s="19"/>
    </row>
    <row r="24" spans="1:52" ht="30" customHeight="1" x14ac:dyDescent="0.3">
      <c r="A24" s="15" t="s">
        <v>753</v>
      </c>
      <c r="B24" s="16"/>
      <c r="C24" s="16"/>
      <c r="D24" s="16"/>
      <c r="E24" s="20"/>
      <c r="F24" s="23"/>
      <c r="G24" s="20"/>
      <c r="H24" s="23"/>
      <c r="I24" s="20"/>
      <c r="J24" s="23"/>
      <c r="K24" s="20"/>
      <c r="L24" s="23"/>
      <c r="M24" s="17"/>
      <c r="N24" s="1" t="s">
        <v>76</v>
      </c>
    </row>
    <row r="25" spans="1:52" ht="30" customHeight="1" x14ac:dyDescent="0.3">
      <c r="A25" s="18" t="s">
        <v>754</v>
      </c>
      <c r="B25" s="18" t="s">
        <v>755</v>
      </c>
      <c r="C25" s="18" t="s">
        <v>74</v>
      </c>
      <c r="D25" s="19">
        <v>1.1000000000000001</v>
      </c>
      <c r="E25" s="21" t="e">
        <f>단가대비표!O43</f>
        <v>#NUM!</v>
      </c>
      <c r="F25" s="24" t="e">
        <f>TRUNC(E25*D25,1)</f>
        <v>#NUM!</v>
      </c>
      <c r="G25" s="21">
        <f>단가대비표!P43</f>
        <v>0</v>
      </c>
      <c r="H25" s="24">
        <f>TRUNC(G25*D25,1)</f>
        <v>0</v>
      </c>
      <c r="I25" s="21">
        <f>단가대비표!V43</f>
        <v>0</v>
      </c>
      <c r="J25" s="24">
        <f>TRUNC(I25*D25,1)</f>
        <v>0</v>
      </c>
      <c r="K25" s="21" t="e">
        <f>TRUNC(E25+G25+I25,1)</f>
        <v>#NUM!</v>
      </c>
      <c r="L25" s="24" t="e">
        <f>TRUNC(F25+H25+J25,1)</f>
        <v>#NUM!</v>
      </c>
      <c r="M25" s="18" t="s">
        <v>52</v>
      </c>
      <c r="N25" s="1" t="s">
        <v>76</v>
      </c>
      <c r="O25" s="1" t="s">
        <v>756</v>
      </c>
      <c r="P25" s="1" t="s">
        <v>64</v>
      </c>
      <c r="Q25" s="1" t="s">
        <v>64</v>
      </c>
      <c r="R25" s="1" t="s">
        <v>63</v>
      </c>
      <c r="AV25" s="1" t="s">
        <v>52</v>
      </c>
      <c r="AW25" s="1" t="s">
        <v>757</v>
      </c>
      <c r="AX25" s="1" t="s">
        <v>52</v>
      </c>
      <c r="AY25" s="1" t="s">
        <v>52</v>
      </c>
      <c r="AZ25" s="1" t="s">
        <v>52</v>
      </c>
    </row>
    <row r="26" spans="1:52" ht="30" customHeight="1" x14ac:dyDescent="0.3">
      <c r="A26" s="18" t="s">
        <v>758</v>
      </c>
      <c r="B26" s="18" t="s">
        <v>759</v>
      </c>
      <c r="C26" s="18" t="s">
        <v>760</v>
      </c>
      <c r="D26" s="19">
        <v>3.0000000000000001E-3</v>
      </c>
      <c r="E26" s="21">
        <f>단가대비표!O121</f>
        <v>0</v>
      </c>
      <c r="F26" s="24">
        <f>TRUNC(E26*D26,1)</f>
        <v>0</v>
      </c>
      <c r="G26" s="21">
        <f>단가대비표!P121</f>
        <v>0</v>
      </c>
      <c r="H26" s="24">
        <f>TRUNC(G26*D26,1)</f>
        <v>0</v>
      </c>
      <c r="I26" s="21">
        <f>단가대비표!V121</f>
        <v>0</v>
      </c>
      <c r="J26" s="24">
        <f>TRUNC(I26*D26,1)</f>
        <v>0</v>
      </c>
      <c r="K26" s="21">
        <f>TRUNC(E26+G26+I26,1)</f>
        <v>0</v>
      </c>
      <c r="L26" s="24">
        <f>TRUNC(F26+H26+J26,1)</f>
        <v>0</v>
      </c>
      <c r="M26" s="18" t="s">
        <v>52</v>
      </c>
      <c r="N26" s="1" t="s">
        <v>76</v>
      </c>
      <c r="O26" s="1" t="s">
        <v>761</v>
      </c>
      <c r="P26" s="1" t="s">
        <v>64</v>
      </c>
      <c r="Q26" s="1" t="s">
        <v>64</v>
      </c>
      <c r="R26" s="1" t="s">
        <v>63</v>
      </c>
      <c r="AV26" s="1" t="s">
        <v>52</v>
      </c>
      <c r="AW26" s="1" t="s">
        <v>762</v>
      </c>
      <c r="AX26" s="1" t="s">
        <v>52</v>
      </c>
      <c r="AY26" s="1" t="s">
        <v>52</v>
      </c>
      <c r="AZ26" s="1" t="s">
        <v>52</v>
      </c>
    </row>
    <row r="27" spans="1:52" ht="30" customHeight="1" x14ac:dyDescent="0.3">
      <c r="A27" s="18" t="s">
        <v>715</v>
      </c>
      <c r="B27" s="18" t="s">
        <v>52</v>
      </c>
      <c r="C27" s="18" t="s">
        <v>52</v>
      </c>
      <c r="D27" s="19"/>
      <c r="E27" s="21"/>
      <c r="F27" s="24" t="e">
        <f>TRUNC(SUMIF(N25:N26, N24, F25:F26),0)</f>
        <v>#NUM!</v>
      </c>
      <c r="G27" s="21"/>
      <c r="H27" s="24">
        <f>TRUNC(SUMIF(N25:N26, N24, H25:H26),0)</f>
        <v>0</v>
      </c>
      <c r="I27" s="21"/>
      <c r="J27" s="24">
        <f>TRUNC(SUMIF(N25:N26, N24, J25:J26),0)</f>
        <v>0</v>
      </c>
      <c r="K27" s="21"/>
      <c r="L27" s="24" t="e">
        <f>F27+H27+J27</f>
        <v>#NUM!</v>
      </c>
      <c r="M27" s="18" t="s">
        <v>52</v>
      </c>
      <c r="N27" s="1" t="s">
        <v>88</v>
      </c>
      <c r="O27" s="1" t="s">
        <v>88</v>
      </c>
      <c r="P27" s="1" t="s">
        <v>52</v>
      </c>
      <c r="Q27" s="1" t="s">
        <v>52</v>
      </c>
      <c r="R27" s="1" t="s">
        <v>52</v>
      </c>
      <c r="AV27" s="1" t="s">
        <v>52</v>
      </c>
      <c r="AW27" s="1" t="s">
        <v>52</v>
      </c>
      <c r="AX27" s="1" t="s">
        <v>52</v>
      </c>
      <c r="AY27" s="1" t="s">
        <v>52</v>
      </c>
      <c r="AZ27" s="1" t="s">
        <v>52</v>
      </c>
    </row>
    <row r="28" spans="1:52" ht="30" customHeight="1" x14ac:dyDescent="0.3">
      <c r="A28" s="19"/>
      <c r="B28" s="19"/>
      <c r="C28" s="19"/>
      <c r="D28" s="19"/>
      <c r="E28" s="21"/>
      <c r="F28" s="24"/>
      <c r="G28" s="21"/>
      <c r="H28" s="24"/>
      <c r="I28" s="21"/>
      <c r="J28" s="24"/>
      <c r="K28" s="21"/>
      <c r="L28" s="24"/>
      <c r="M28" s="19"/>
    </row>
    <row r="29" spans="1:52" ht="30" customHeight="1" x14ac:dyDescent="0.3">
      <c r="A29" s="15" t="s">
        <v>763</v>
      </c>
      <c r="B29" s="16"/>
      <c r="C29" s="16"/>
      <c r="D29" s="16"/>
      <c r="E29" s="20"/>
      <c r="F29" s="23"/>
      <c r="G29" s="20"/>
      <c r="H29" s="23"/>
      <c r="I29" s="20"/>
      <c r="J29" s="23"/>
      <c r="K29" s="20"/>
      <c r="L29" s="23"/>
      <c r="M29" s="17"/>
      <c r="N29" s="1" t="s">
        <v>81</v>
      </c>
    </row>
    <row r="30" spans="1:52" ht="30" customHeight="1" x14ac:dyDescent="0.3">
      <c r="A30" s="18" t="s">
        <v>758</v>
      </c>
      <c r="B30" s="18" t="s">
        <v>759</v>
      </c>
      <c r="C30" s="18" t="s">
        <v>760</v>
      </c>
      <c r="D30" s="19">
        <v>0.03</v>
      </c>
      <c r="E30" s="21">
        <f>단가대비표!O121</f>
        <v>0</v>
      </c>
      <c r="F30" s="24">
        <f>TRUNC(E30*D30,1)</f>
        <v>0</v>
      </c>
      <c r="G30" s="21">
        <f>단가대비표!P121</f>
        <v>0</v>
      </c>
      <c r="H30" s="24">
        <f>TRUNC(G30*D30,1)</f>
        <v>0</v>
      </c>
      <c r="I30" s="21">
        <f>단가대비표!V121</f>
        <v>0</v>
      </c>
      <c r="J30" s="24">
        <f>TRUNC(I30*D30,1)</f>
        <v>0</v>
      </c>
      <c r="K30" s="21">
        <f>TRUNC(E30+G30+I30,1)</f>
        <v>0</v>
      </c>
      <c r="L30" s="24">
        <f>TRUNC(F30+H30+J30,1)</f>
        <v>0</v>
      </c>
      <c r="M30" s="18" t="s">
        <v>52</v>
      </c>
      <c r="N30" s="1" t="s">
        <v>81</v>
      </c>
      <c r="O30" s="1" t="s">
        <v>761</v>
      </c>
      <c r="P30" s="1" t="s">
        <v>64</v>
      </c>
      <c r="Q30" s="1" t="s">
        <v>64</v>
      </c>
      <c r="R30" s="1" t="s">
        <v>63</v>
      </c>
      <c r="AV30" s="1" t="s">
        <v>52</v>
      </c>
      <c r="AW30" s="1" t="s">
        <v>764</v>
      </c>
      <c r="AX30" s="1" t="s">
        <v>52</v>
      </c>
      <c r="AY30" s="1" t="s">
        <v>52</v>
      </c>
      <c r="AZ30" s="1" t="s">
        <v>52</v>
      </c>
    </row>
    <row r="31" spans="1:52" ht="30" customHeight="1" x14ac:dyDescent="0.3">
      <c r="A31" s="18" t="s">
        <v>715</v>
      </c>
      <c r="B31" s="18" t="s">
        <v>52</v>
      </c>
      <c r="C31" s="18" t="s">
        <v>52</v>
      </c>
      <c r="D31" s="19"/>
      <c r="E31" s="21"/>
      <c r="F31" s="24">
        <f>TRUNC(SUMIF(N30:N30, N29, F30:F30),0)</f>
        <v>0</v>
      </c>
      <c r="G31" s="21"/>
      <c r="H31" s="24">
        <f>TRUNC(SUMIF(N30:N30, N29, H30:H30),0)</f>
        <v>0</v>
      </c>
      <c r="I31" s="21"/>
      <c r="J31" s="24">
        <f>TRUNC(SUMIF(N30:N30, N29, J30:J30),0)</f>
        <v>0</v>
      </c>
      <c r="K31" s="21"/>
      <c r="L31" s="24">
        <f>F31+H31+J31</f>
        <v>0</v>
      </c>
      <c r="M31" s="18" t="s">
        <v>52</v>
      </c>
      <c r="N31" s="1" t="s">
        <v>88</v>
      </c>
      <c r="O31" s="1" t="s">
        <v>88</v>
      </c>
      <c r="P31" s="1" t="s">
        <v>52</v>
      </c>
      <c r="Q31" s="1" t="s">
        <v>52</v>
      </c>
      <c r="R31" s="1" t="s">
        <v>52</v>
      </c>
      <c r="AV31" s="1" t="s">
        <v>52</v>
      </c>
      <c r="AW31" s="1" t="s">
        <v>52</v>
      </c>
      <c r="AX31" s="1" t="s">
        <v>52</v>
      </c>
      <c r="AY31" s="1" t="s">
        <v>52</v>
      </c>
      <c r="AZ31" s="1" t="s">
        <v>52</v>
      </c>
    </row>
    <row r="32" spans="1:52" ht="30" customHeight="1" x14ac:dyDescent="0.3">
      <c r="A32" s="19"/>
      <c r="B32" s="19"/>
      <c r="C32" s="19"/>
      <c r="D32" s="19"/>
      <c r="E32" s="21"/>
      <c r="F32" s="24"/>
      <c r="G32" s="21"/>
      <c r="H32" s="24"/>
      <c r="I32" s="21"/>
      <c r="J32" s="24"/>
      <c r="K32" s="21"/>
      <c r="L32" s="24"/>
      <c r="M32" s="19"/>
    </row>
    <row r="33" spans="1:52" ht="30" customHeight="1" x14ac:dyDescent="0.3">
      <c r="A33" s="15" t="s">
        <v>765</v>
      </c>
      <c r="B33" s="16"/>
      <c r="C33" s="16"/>
      <c r="D33" s="16"/>
      <c r="E33" s="20"/>
      <c r="F33" s="23"/>
      <c r="G33" s="20"/>
      <c r="H33" s="23"/>
      <c r="I33" s="20"/>
      <c r="J33" s="23"/>
      <c r="K33" s="20"/>
      <c r="L33" s="23"/>
      <c r="M33" s="17"/>
      <c r="N33" s="1" t="s">
        <v>85</v>
      </c>
    </row>
    <row r="34" spans="1:52" ht="30" customHeight="1" x14ac:dyDescent="0.3">
      <c r="A34" s="18" t="s">
        <v>758</v>
      </c>
      <c r="B34" s="18" t="s">
        <v>759</v>
      </c>
      <c r="C34" s="18" t="s">
        <v>760</v>
      </c>
      <c r="D34" s="19">
        <v>0.02</v>
      </c>
      <c r="E34" s="21">
        <f>단가대비표!O121</f>
        <v>0</v>
      </c>
      <c r="F34" s="24">
        <f>TRUNC(E34*D34,1)</f>
        <v>0</v>
      </c>
      <c r="G34" s="21">
        <f>단가대비표!P121</f>
        <v>0</v>
      </c>
      <c r="H34" s="24">
        <f>TRUNC(G34*D34,1)</f>
        <v>0</v>
      </c>
      <c r="I34" s="21">
        <f>단가대비표!V121</f>
        <v>0</v>
      </c>
      <c r="J34" s="24">
        <f>TRUNC(I34*D34,1)</f>
        <v>0</v>
      </c>
      <c r="K34" s="21">
        <f>TRUNC(E34+G34+I34,1)</f>
        <v>0</v>
      </c>
      <c r="L34" s="24">
        <f>TRUNC(F34+H34+J34,1)</f>
        <v>0</v>
      </c>
      <c r="M34" s="18" t="s">
        <v>52</v>
      </c>
      <c r="N34" s="1" t="s">
        <v>85</v>
      </c>
      <c r="O34" s="1" t="s">
        <v>761</v>
      </c>
      <c r="P34" s="1" t="s">
        <v>64</v>
      </c>
      <c r="Q34" s="1" t="s">
        <v>64</v>
      </c>
      <c r="R34" s="1" t="s">
        <v>63</v>
      </c>
      <c r="AV34" s="1" t="s">
        <v>52</v>
      </c>
      <c r="AW34" s="1" t="s">
        <v>766</v>
      </c>
      <c r="AX34" s="1" t="s">
        <v>52</v>
      </c>
      <c r="AY34" s="1" t="s">
        <v>52</v>
      </c>
      <c r="AZ34" s="1" t="s">
        <v>52</v>
      </c>
    </row>
    <row r="35" spans="1:52" ht="30" customHeight="1" x14ac:dyDescent="0.3">
      <c r="A35" s="18" t="s">
        <v>715</v>
      </c>
      <c r="B35" s="18" t="s">
        <v>52</v>
      </c>
      <c r="C35" s="18" t="s">
        <v>52</v>
      </c>
      <c r="D35" s="19"/>
      <c r="E35" s="21"/>
      <c r="F35" s="24">
        <f>TRUNC(SUMIF(N34:N34, N33, F34:F34),0)</f>
        <v>0</v>
      </c>
      <c r="G35" s="21"/>
      <c r="H35" s="24">
        <f>TRUNC(SUMIF(N34:N34, N33, H34:H34),0)</f>
        <v>0</v>
      </c>
      <c r="I35" s="21"/>
      <c r="J35" s="24">
        <f>TRUNC(SUMIF(N34:N34, N33, J34:J34),0)</f>
        <v>0</v>
      </c>
      <c r="K35" s="21"/>
      <c r="L35" s="24">
        <f>F35+H35+J35</f>
        <v>0</v>
      </c>
      <c r="M35" s="18" t="s">
        <v>52</v>
      </c>
      <c r="N35" s="1" t="s">
        <v>88</v>
      </c>
      <c r="O35" s="1" t="s">
        <v>88</v>
      </c>
      <c r="P35" s="1" t="s">
        <v>52</v>
      </c>
      <c r="Q35" s="1" t="s">
        <v>52</v>
      </c>
      <c r="R35" s="1" t="s">
        <v>52</v>
      </c>
      <c r="AV35" s="1" t="s">
        <v>52</v>
      </c>
      <c r="AW35" s="1" t="s">
        <v>52</v>
      </c>
      <c r="AX35" s="1" t="s">
        <v>52</v>
      </c>
      <c r="AY35" s="1" t="s">
        <v>52</v>
      </c>
      <c r="AZ35" s="1" t="s">
        <v>52</v>
      </c>
    </row>
    <row r="36" spans="1:52" ht="30" customHeight="1" x14ac:dyDescent="0.3">
      <c r="A36" s="19"/>
      <c r="B36" s="19"/>
      <c r="C36" s="19"/>
      <c r="D36" s="19"/>
      <c r="E36" s="21"/>
      <c r="F36" s="24"/>
      <c r="G36" s="21"/>
      <c r="H36" s="24"/>
      <c r="I36" s="21"/>
      <c r="J36" s="24"/>
      <c r="K36" s="21"/>
      <c r="L36" s="24"/>
      <c r="M36" s="19"/>
    </row>
    <row r="37" spans="1:52" ht="30" customHeight="1" x14ac:dyDescent="0.3">
      <c r="A37" s="15" t="s">
        <v>767</v>
      </c>
      <c r="B37" s="16"/>
      <c r="C37" s="16"/>
      <c r="D37" s="16"/>
      <c r="E37" s="20"/>
      <c r="F37" s="23"/>
      <c r="G37" s="20"/>
      <c r="H37" s="23"/>
      <c r="I37" s="20"/>
      <c r="J37" s="23"/>
      <c r="K37" s="20"/>
      <c r="L37" s="23"/>
      <c r="M37" s="17"/>
      <c r="N37" s="1" t="s">
        <v>100</v>
      </c>
    </row>
    <row r="38" spans="1:52" ht="30" customHeight="1" x14ac:dyDescent="0.3">
      <c r="A38" s="18" t="s">
        <v>758</v>
      </c>
      <c r="B38" s="18" t="s">
        <v>759</v>
      </c>
      <c r="C38" s="18" t="s">
        <v>760</v>
      </c>
      <c r="D38" s="19">
        <v>0.44</v>
      </c>
      <c r="E38" s="21">
        <f>단가대비표!O121</f>
        <v>0</v>
      </c>
      <c r="F38" s="24">
        <f>TRUNC(E38*D38,1)</f>
        <v>0</v>
      </c>
      <c r="G38" s="21">
        <f>단가대비표!P121</f>
        <v>0</v>
      </c>
      <c r="H38" s="24">
        <f>TRUNC(G38*D38,1)</f>
        <v>0</v>
      </c>
      <c r="I38" s="21">
        <f>단가대비표!V121</f>
        <v>0</v>
      </c>
      <c r="J38" s="24">
        <f>TRUNC(I38*D38,1)</f>
        <v>0</v>
      </c>
      <c r="K38" s="21">
        <f>TRUNC(E38+G38+I38,1)</f>
        <v>0</v>
      </c>
      <c r="L38" s="24">
        <f>TRUNC(F38+H38+J38,1)</f>
        <v>0</v>
      </c>
      <c r="M38" s="18" t="s">
        <v>52</v>
      </c>
      <c r="N38" s="1" t="s">
        <v>100</v>
      </c>
      <c r="O38" s="1" t="s">
        <v>761</v>
      </c>
      <c r="P38" s="1" t="s">
        <v>64</v>
      </c>
      <c r="Q38" s="1" t="s">
        <v>64</v>
      </c>
      <c r="R38" s="1" t="s">
        <v>63</v>
      </c>
      <c r="AV38" s="1" t="s">
        <v>52</v>
      </c>
      <c r="AW38" s="1" t="s">
        <v>768</v>
      </c>
      <c r="AX38" s="1" t="s">
        <v>52</v>
      </c>
      <c r="AY38" s="1" t="s">
        <v>52</v>
      </c>
      <c r="AZ38" s="1" t="s">
        <v>52</v>
      </c>
    </row>
    <row r="39" spans="1:52" ht="30" customHeight="1" x14ac:dyDescent="0.3">
      <c r="A39" s="18" t="s">
        <v>715</v>
      </c>
      <c r="B39" s="18" t="s">
        <v>52</v>
      </c>
      <c r="C39" s="18" t="s">
        <v>52</v>
      </c>
      <c r="D39" s="19"/>
      <c r="E39" s="21"/>
      <c r="F39" s="24">
        <f>TRUNC(SUMIF(N38:N38, N37, F38:F38),0)</f>
        <v>0</v>
      </c>
      <c r="G39" s="21"/>
      <c r="H39" s="24">
        <f>TRUNC(SUMIF(N38:N38, N37, H38:H38),0)</f>
        <v>0</v>
      </c>
      <c r="I39" s="21"/>
      <c r="J39" s="24">
        <f>TRUNC(SUMIF(N38:N38, N37, J38:J38),0)</f>
        <v>0</v>
      </c>
      <c r="K39" s="21"/>
      <c r="L39" s="24">
        <f>F39+H39+J39</f>
        <v>0</v>
      </c>
      <c r="M39" s="18" t="s">
        <v>52</v>
      </c>
      <c r="N39" s="1" t="s">
        <v>88</v>
      </c>
      <c r="O39" s="1" t="s">
        <v>88</v>
      </c>
      <c r="P39" s="1" t="s">
        <v>52</v>
      </c>
      <c r="Q39" s="1" t="s">
        <v>52</v>
      </c>
      <c r="R39" s="1" t="s">
        <v>52</v>
      </c>
      <c r="AV39" s="1" t="s">
        <v>52</v>
      </c>
      <c r="AW39" s="1" t="s">
        <v>52</v>
      </c>
      <c r="AX39" s="1" t="s">
        <v>52</v>
      </c>
      <c r="AY39" s="1" t="s">
        <v>52</v>
      </c>
      <c r="AZ39" s="1" t="s">
        <v>52</v>
      </c>
    </row>
    <row r="40" spans="1:52" ht="30" customHeight="1" x14ac:dyDescent="0.3">
      <c r="A40" s="19"/>
      <c r="B40" s="19"/>
      <c r="C40" s="19"/>
      <c r="D40" s="19"/>
      <c r="E40" s="21"/>
      <c r="F40" s="24"/>
      <c r="G40" s="21"/>
      <c r="H40" s="24"/>
      <c r="I40" s="21"/>
      <c r="J40" s="24"/>
      <c r="K40" s="21"/>
      <c r="L40" s="24"/>
      <c r="M40" s="19"/>
    </row>
    <row r="41" spans="1:52" ht="30" customHeight="1" x14ac:dyDescent="0.3">
      <c r="A41" s="15" t="s">
        <v>769</v>
      </c>
      <c r="B41" s="16"/>
      <c r="C41" s="16"/>
      <c r="D41" s="16"/>
      <c r="E41" s="20"/>
      <c r="F41" s="23"/>
      <c r="G41" s="20"/>
      <c r="H41" s="23"/>
      <c r="I41" s="20"/>
      <c r="J41" s="23"/>
      <c r="K41" s="20"/>
      <c r="L41" s="23"/>
      <c r="M41" s="17"/>
      <c r="N41" s="1" t="s">
        <v>105</v>
      </c>
    </row>
    <row r="42" spans="1:52" ht="30" customHeight="1" x14ac:dyDescent="0.3">
      <c r="A42" s="18" t="s">
        <v>770</v>
      </c>
      <c r="B42" s="18" t="s">
        <v>759</v>
      </c>
      <c r="C42" s="18" t="s">
        <v>760</v>
      </c>
      <c r="D42" s="19">
        <v>0.2</v>
      </c>
      <c r="E42" s="21">
        <f>단가대비표!O131</f>
        <v>0</v>
      </c>
      <c r="F42" s="24">
        <f>TRUNC(E42*D42,1)</f>
        <v>0</v>
      </c>
      <c r="G42" s="21">
        <f>단가대비표!P131</f>
        <v>0</v>
      </c>
      <c r="H42" s="24">
        <f>TRUNC(G42*D42,1)</f>
        <v>0</v>
      </c>
      <c r="I42" s="21">
        <f>단가대비표!V131</f>
        <v>0</v>
      </c>
      <c r="J42" s="24">
        <f>TRUNC(I42*D42,1)</f>
        <v>0</v>
      </c>
      <c r="K42" s="21">
        <f t="shared" ref="K42:L46" si="6">TRUNC(E42+G42+I42,1)</f>
        <v>0</v>
      </c>
      <c r="L42" s="24">
        <f t="shared" si="6"/>
        <v>0</v>
      </c>
      <c r="M42" s="18" t="s">
        <v>52</v>
      </c>
      <c r="N42" s="1" t="s">
        <v>105</v>
      </c>
      <c r="O42" s="1" t="s">
        <v>771</v>
      </c>
      <c r="P42" s="1" t="s">
        <v>64</v>
      </c>
      <c r="Q42" s="1" t="s">
        <v>64</v>
      </c>
      <c r="R42" s="1" t="s">
        <v>63</v>
      </c>
      <c r="V42">
        <v>1</v>
      </c>
      <c r="AV42" s="1" t="s">
        <v>52</v>
      </c>
      <c r="AW42" s="1" t="s">
        <v>772</v>
      </c>
      <c r="AX42" s="1" t="s">
        <v>52</v>
      </c>
      <c r="AY42" s="1" t="s">
        <v>52</v>
      </c>
      <c r="AZ42" s="1" t="s">
        <v>52</v>
      </c>
    </row>
    <row r="43" spans="1:52" ht="30" customHeight="1" x14ac:dyDescent="0.3">
      <c r="A43" s="18" t="s">
        <v>758</v>
      </c>
      <c r="B43" s="18" t="s">
        <v>759</v>
      </c>
      <c r="C43" s="18" t="s">
        <v>760</v>
      </c>
      <c r="D43" s="19">
        <v>6.7000000000000004E-2</v>
      </c>
      <c r="E43" s="21">
        <f>단가대비표!O121</f>
        <v>0</v>
      </c>
      <c r="F43" s="24">
        <f>TRUNC(E43*D43,1)</f>
        <v>0</v>
      </c>
      <c r="G43" s="21">
        <f>단가대비표!P121</f>
        <v>0</v>
      </c>
      <c r="H43" s="24">
        <f>TRUNC(G43*D43,1)</f>
        <v>0</v>
      </c>
      <c r="I43" s="21">
        <f>단가대비표!V121</f>
        <v>0</v>
      </c>
      <c r="J43" s="24">
        <f>TRUNC(I43*D43,1)</f>
        <v>0</v>
      </c>
      <c r="K43" s="21">
        <f t="shared" si="6"/>
        <v>0</v>
      </c>
      <c r="L43" s="24">
        <f t="shared" si="6"/>
        <v>0</v>
      </c>
      <c r="M43" s="18" t="s">
        <v>52</v>
      </c>
      <c r="N43" s="1" t="s">
        <v>105</v>
      </c>
      <c r="O43" s="1" t="s">
        <v>761</v>
      </c>
      <c r="P43" s="1" t="s">
        <v>64</v>
      </c>
      <c r="Q43" s="1" t="s">
        <v>64</v>
      </c>
      <c r="R43" s="1" t="s">
        <v>63</v>
      </c>
      <c r="V43">
        <v>1</v>
      </c>
      <c r="AV43" s="1" t="s">
        <v>52</v>
      </c>
      <c r="AW43" s="1" t="s">
        <v>773</v>
      </c>
      <c r="AX43" s="1" t="s">
        <v>52</v>
      </c>
      <c r="AY43" s="1" t="s">
        <v>52</v>
      </c>
      <c r="AZ43" s="1" t="s">
        <v>52</v>
      </c>
    </row>
    <row r="44" spans="1:52" ht="30" customHeight="1" x14ac:dyDescent="0.3">
      <c r="A44" s="18" t="s">
        <v>774</v>
      </c>
      <c r="B44" s="18" t="s">
        <v>775</v>
      </c>
      <c r="C44" s="18" t="s">
        <v>234</v>
      </c>
      <c r="D44" s="19">
        <v>1</v>
      </c>
      <c r="E44" s="21">
        <v>0</v>
      </c>
      <c r="F44" s="24">
        <f>TRUNC(E44*D44,1)</f>
        <v>0</v>
      </c>
      <c r="G44" s="21">
        <v>0</v>
      </c>
      <c r="H44" s="24">
        <f>TRUNC(G44*D44,1)</f>
        <v>0</v>
      </c>
      <c r="I44" s="21">
        <f>TRUNC(SUMIF(V42:V46, RIGHTB(O44, 1), H42:H46)*U44, 2)</f>
        <v>0</v>
      </c>
      <c r="J44" s="24">
        <f>TRUNC(I44*D44,1)</f>
        <v>0</v>
      </c>
      <c r="K44" s="21">
        <f t="shared" si="6"/>
        <v>0</v>
      </c>
      <c r="L44" s="24">
        <f t="shared" si="6"/>
        <v>0</v>
      </c>
      <c r="M44" s="18" t="s">
        <v>52</v>
      </c>
      <c r="N44" s="1" t="s">
        <v>105</v>
      </c>
      <c r="O44" s="1" t="s">
        <v>713</v>
      </c>
      <c r="P44" s="1" t="s">
        <v>64</v>
      </c>
      <c r="Q44" s="1" t="s">
        <v>64</v>
      </c>
      <c r="R44" s="1" t="s">
        <v>64</v>
      </c>
      <c r="S44">
        <v>1</v>
      </c>
      <c r="T44">
        <v>2</v>
      </c>
      <c r="U44">
        <v>0.02</v>
      </c>
      <c r="AV44" s="1" t="s">
        <v>52</v>
      </c>
      <c r="AW44" s="1" t="s">
        <v>776</v>
      </c>
      <c r="AX44" s="1" t="s">
        <v>52</v>
      </c>
      <c r="AY44" s="1" t="s">
        <v>52</v>
      </c>
      <c r="AZ44" s="1" t="s">
        <v>52</v>
      </c>
    </row>
    <row r="45" spans="1:52" ht="30" customHeight="1" x14ac:dyDescent="0.3">
      <c r="A45" s="18" t="s">
        <v>91</v>
      </c>
      <c r="B45" s="18" t="s">
        <v>777</v>
      </c>
      <c r="C45" s="18" t="s">
        <v>93</v>
      </c>
      <c r="D45" s="19">
        <v>149</v>
      </c>
      <c r="E45" s="21">
        <f>단가대비표!O48</f>
        <v>0</v>
      </c>
      <c r="F45" s="24">
        <f>TRUNC(E45*D45,1)</f>
        <v>0</v>
      </c>
      <c r="G45" s="21">
        <f>단가대비표!P48</f>
        <v>0</v>
      </c>
      <c r="H45" s="24">
        <f>TRUNC(G45*D45,1)</f>
        <v>0</v>
      </c>
      <c r="I45" s="21">
        <f>단가대비표!V48</f>
        <v>0</v>
      </c>
      <c r="J45" s="24">
        <f>TRUNC(I45*D45,1)</f>
        <v>0</v>
      </c>
      <c r="K45" s="21">
        <f t="shared" si="6"/>
        <v>0</v>
      </c>
      <c r="L45" s="24">
        <f t="shared" si="6"/>
        <v>0</v>
      </c>
      <c r="M45" s="18" t="s">
        <v>778</v>
      </c>
      <c r="N45" s="1" t="s">
        <v>105</v>
      </c>
      <c r="O45" s="1" t="s">
        <v>779</v>
      </c>
      <c r="P45" s="1" t="s">
        <v>64</v>
      </c>
      <c r="Q45" s="1" t="s">
        <v>64</v>
      </c>
      <c r="R45" s="1" t="s">
        <v>63</v>
      </c>
      <c r="AV45" s="1" t="s">
        <v>52</v>
      </c>
      <c r="AW45" s="1" t="s">
        <v>780</v>
      </c>
      <c r="AX45" s="1" t="s">
        <v>52</v>
      </c>
      <c r="AY45" s="1" t="s">
        <v>52</v>
      </c>
      <c r="AZ45" s="1" t="s">
        <v>52</v>
      </c>
    </row>
    <row r="46" spans="1:52" ht="30" customHeight="1" x14ac:dyDescent="0.3">
      <c r="A46" s="18" t="s">
        <v>781</v>
      </c>
      <c r="B46" s="18" t="s">
        <v>782</v>
      </c>
      <c r="C46" s="18" t="s">
        <v>497</v>
      </c>
      <c r="D46" s="19">
        <v>4.9000000000000002E-2</v>
      </c>
      <c r="E46" s="21">
        <f>일위대가목록!E114</f>
        <v>0</v>
      </c>
      <c r="F46" s="24">
        <f>TRUNC(E46*D46,1)</f>
        <v>0</v>
      </c>
      <c r="G46" s="21">
        <f>일위대가목록!F114</f>
        <v>0</v>
      </c>
      <c r="H46" s="24">
        <f>TRUNC(G46*D46,1)</f>
        <v>0</v>
      </c>
      <c r="I46" s="21">
        <f>일위대가목록!G114</f>
        <v>0</v>
      </c>
      <c r="J46" s="24">
        <f>TRUNC(I46*D46,1)</f>
        <v>0</v>
      </c>
      <c r="K46" s="21">
        <f t="shared" si="6"/>
        <v>0</v>
      </c>
      <c r="L46" s="24">
        <f t="shared" si="6"/>
        <v>0</v>
      </c>
      <c r="M46" s="18" t="s">
        <v>783</v>
      </c>
      <c r="N46" s="1" t="s">
        <v>105</v>
      </c>
      <c r="O46" s="1" t="s">
        <v>784</v>
      </c>
      <c r="P46" s="1" t="s">
        <v>63</v>
      </c>
      <c r="Q46" s="1" t="s">
        <v>64</v>
      </c>
      <c r="R46" s="1" t="s">
        <v>64</v>
      </c>
      <c r="AV46" s="1" t="s">
        <v>52</v>
      </c>
      <c r="AW46" s="1" t="s">
        <v>785</v>
      </c>
      <c r="AX46" s="1" t="s">
        <v>52</v>
      </c>
      <c r="AY46" s="1" t="s">
        <v>52</v>
      </c>
      <c r="AZ46" s="1" t="s">
        <v>52</v>
      </c>
    </row>
    <row r="47" spans="1:52" ht="30" customHeight="1" x14ac:dyDescent="0.3">
      <c r="A47" s="18" t="s">
        <v>715</v>
      </c>
      <c r="B47" s="18" t="s">
        <v>52</v>
      </c>
      <c r="C47" s="18" t="s">
        <v>52</v>
      </c>
      <c r="D47" s="19"/>
      <c r="E47" s="21"/>
      <c r="F47" s="24">
        <f>TRUNC(SUMIF(N42:N46, N41, F42:F46),0)</f>
        <v>0</v>
      </c>
      <c r="G47" s="21"/>
      <c r="H47" s="24">
        <f>TRUNC(SUMIF(N42:N46, N41, H42:H46),0)</f>
        <v>0</v>
      </c>
      <c r="I47" s="21"/>
      <c r="J47" s="24">
        <f>TRUNC(SUMIF(N42:N46, N41, J42:J46),0)</f>
        <v>0</v>
      </c>
      <c r="K47" s="21"/>
      <c r="L47" s="24">
        <f>F47+H47+J47</f>
        <v>0</v>
      </c>
      <c r="M47" s="18" t="s">
        <v>52</v>
      </c>
      <c r="N47" s="1" t="s">
        <v>88</v>
      </c>
      <c r="O47" s="1" t="s">
        <v>88</v>
      </c>
      <c r="P47" s="1" t="s">
        <v>52</v>
      </c>
      <c r="Q47" s="1" t="s">
        <v>52</v>
      </c>
      <c r="R47" s="1" t="s">
        <v>52</v>
      </c>
      <c r="AV47" s="1" t="s">
        <v>52</v>
      </c>
      <c r="AW47" s="1" t="s">
        <v>52</v>
      </c>
      <c r="AX47" s="1" t="s">
        <v>52</v>
      </c>
      <c r="AY47" s="1" t="s">
        <v>52</v>
      </c>
      <c r="AZ47" s="1" t="s">
        <v>52</v>
      </c>
    </row>
    <row r="48" spans="1:52" ht="30" customHeight="1" x14ac:dyDescent="0.3">
      <c r="A48" s="19"/>
      <c r="B48" s="19"/>
      <c r="C48" s="19"/>
      <c r="D48" s="19"/>
      <c r="E48" s="21"/>
      <c r="F48" s="24"/>
      <c r="G48" s="21"/>
      <c r="H48" s="24"/>
      <c r="I48" s="21"/>
      <c r="J48" s="24"/>
      <c r="K48" s="21"/>
      <c r="L48" s="24"/>
      <c r="M48" s="19"/>
    </row>
    <row r="49" spans="1:52" ht="30" customHeight="1" x14ac:dyDescent="0.3">
      <c r="A49" s="15" t="s">
        <v>786</v>
      </c>
      <c r="B49" s="16"/>
      <c r="C49" s="16"/>
      <c r="D49" s="16"/>
      <c r="E49" s="20"/>
      <c r="F49" s="23"/>
      <c r="G49" s="20"/>
      <c r="H49" s="23"/>
      <c r="I49" s="20"/>
      <c r="J49" s="23"/>
      <c r="K49" s="20"/>
      <c r="L49" s="23"/>
      <c r="M49" s="17"/>
      <c r="N49" s="1" t="s">
        <v>111</v>
      </c>
    </row>
    <row r="50" spans="1:52" ht="30" customHeight="1" x14ac:dyDescent="0.3">
      <c r="A50" s="18" t="s">
        <v>787</v>
      </c>
      <c r="B50" s="18" t="s">
        <v>788</v>
      </c>
      <c r="C50" s="18" t="s">
        <v>74</v>
      </c>
      <c r="D50" s="19">
        <v>0.6</v>
      </c>
      <c r="E50" s="21" t="e">
        <f>일위대가목록!E115</f>
        <v>#NUM!</v>
      </c>
      <c r="F50" s="24" t="e">
        <f t="shared" ref="F50:F58" si="7">TRUNC(E50*D50,1)</f>
        <v>#NUM!</v>
      </c>
      <c r="G50" s="21">
        <f>일위대가목록!F115</f>
        <v>0</v>
      </c>
      <c r="H50" s="24">
        <f t="shared" ref="H50:H58" si="8">TRUNC(G50*D50,1)</f>
        <v>0</v>
      </c>
      <c r="I50" s="21">
        <f>일위대가목록!G115</f>
        <v>0</v>
      </c>
      <c r="J50" s="24">
        <f t="shared" ref="J50:J58" si="9">TRUNC(I50*D50,1)</f>
        <v>0</v>
      </c>
      <c r="K50" s="21" t="e">
        <f t="shared" ref="K50:K58" si="10">TRUNC(E50+G50+I50,1)</f>
        <v>#NUM!</v>
      </c>
      <c r="L50" s="24" t="e">
        <f t="shared" ref="L50:L58" si="11">TRUNC(F50+H50+J50,1)</f>
        <v>#NUM!</v>
      </c>
      <c r="M50" s="18" t="s">
        <v>789</v>
      </c>
      <c r="N50" s="1" t="s">
        <v>111</v>
      </c>
      <c r="O50" s="1" t="s">
        <v>790</v>
      </c>
      <c r="P50" s="1" t="s">
        <v>63</v>
      </c>
      <c r="Q50" s="1" t="s">
        <v>64</v>
      </c>
      <c r="R50" s="1" t="s">
        <v>64</v>
      </c>
      <c r="AV50" s="1" t="s">
        <v>52</v>
      </c>
      <c r="AW50" s="1" t="s">
        <v>791</v>
      </c>
      <c r="AX50" s="1" t="s">
        <v>52</v>
      </c>
      <c r="AY50" s="1" t="s">
        <v>52</v>
      </c>
      <c r="AZ50" s="1" t="s">
        <v>52</v>
      </c>
    </row>
    <row r="51" spans="1:52" ht="30" customHeight="1" x14ac:dyDescent="0.3">
      <c r="A51" s="18" t="s">
        <v>792</v>
      </c>
      <c r="B51" s="18" t="s">
        <v>793</v>
      </c>
      <c r="C51" s="18" t="s">
        <v>74</v>
      </c>
      <c r="D51" s="19">
        <v>0.6</v>
      </c>
      <c r="E51" s="21">
        <f>일위대가목록!E116</f>
        <v>0</v>
      </c>
      <c r="F51" s="24">
        <f t="shared" si="7"/>
        <v>0</v>
      </c>
      <c r="G51" s="21">
        <f>일위대가목록!F116</f>
        <v>0</v>
      </c>
      <c r="H51" s="24">
        <f t="shared" si="8"/>
        <v>0</v>
      </c>
      <c r="I51" s="21">
        <f>일위대가목록!G116</f>
        <v>0</v>
      </c>
      <c r="J51" s="24">
        <f t="shared" si="9"/>
        <v>0</v>
      </c>
      <c r="K51" s="21">
        <f t="shared" si="10"/>
        <v>0</v>
      </c>
      <c r="L51" s="24">
        <f t="shared" si="11"/>
        <v>0</v>
      </c>
      <c r="M51" s="18" t="s">
        <v>794</v>
      </c>
      <c r="N51" s="1" t="s">
        <v>111</v>
      </c>
      <c r="O51" s="1" t="s">
        <v>795</v>
      </c>
      <c r="P51" s="1" t="s">
        <v>63</v>
      </c>
      <c r="Q51" s="1" t="s">
        <v>64</v>
      </c>
      <c r="R51" s="1" t="s">
        <v>64</v>
      </c>
      <c r="AV51" s="1" t="s">
        <v>52</v>
      </c>
      <c r="AW51" s="1" t="s">
        <v>796</v>
      </c>
      <c r="AX51" s="1" t="s">
        <v>52</v>
      </c>
      <c r="AY51" s="1" t="s">
        <v>52</v>
      </c>
      <c r="AZ51" s="1" t="s">
        <v>52</v>
      </c>
    </row>
    <row r="52" spans="1:52" ht="30" customHeight="1" x14ac:dyDescent="0.3">
      <c r="A52" s="18" t="s">
        <v>797</v>
      </c>
      <c r="B52" s="18" t="s">
        <v>798</v>
      </c>
      <c r="C52" s="18" t="s">
        <v>219</v>
      </c>
      <c r="D52" s="19">
        <v>2.3E-3</v>
      </c>
      <c r="E52" s="21" t="e">
        <f>단가대비표!O29</f>
        <v>#NUM!</v>
      </c>
      <c r="F52" s="24" t="e">
        <f t="shared" si="7"/>
        <v>#NUM!</v>
      </c>
      <c r="G52" s="21">
        <f>단가대비표!P29</f>
        <v>0</v>
      </c>
      <c r="H52" s="24">
        <f t="shared" si="8"/>
        <v>0</v>
      </c>
      <c r="I52" s="21">
        <f>단가대비표!V29</f>
        <v>0</v>
      </c>
      <c r="J52" s="24">
        <f t="shared" si="9"/>
        <v>0</v>
      </c>
      <c r="K52" s="21" t="e">
        <f t="shared" si="10"/>
        <v>#NUM!</v>
      </c>
      <c r="L52" s="24" t="e">
        <f t="shared" si="11"/>
        <v>#NUM!</v>
      </c>
      <c r="M52" s="18" t="s">
        <v>52</v>
      </c>
      <c r="N52" s="1" t="s">
        <v>111</v>
      </c>
      <c r="O52" s="1" t="s">
        <v>799</v>
      </c>
      <c r="P52" s="1" t="s">
        <v>64</v>
      </c>
      <c r="Q52" s="1" t="s">
        <v>64</v>
      </c>
      <c r="R52" s="1" t="s">
        <v>63</v>
      </c>
      <c r="AV52" s="1" t="s">
        <v>52</v>
      </c>
      <c r="AW52" s="1" t="s">
        <v>800</v>
      </c>
      <c r="AX52" s="1" t="s">
        <v>52</v>
      </c>
      <c r="AY52" s="1" t="s">
        <v>52</v>
      </c>
      <c r="AZ52" s="1" t="s">
        <v>52</v>
      </c>
    </row>
    <row r="53" spans="1:52" ht="30" customHeight="1" x14ac:dyDescent="0.3">
      <c r="A53" s="18" t="s">
        <v>797</v>
      </c>
      <c r="B53" s="18" t="s">
        <v>801</v>
      </c>
      <c r="C53" s="18" t="s">
        <v>219</v>
      </c>
      <c r="D53" s="19">
        <v>6.4000000000000003E-3</v>
      </c>
      <c r="E53" s="21" t="e">
        <f>단가대비표!O30</f>
        <v>#NUM!</v>
      </c>
      <c r="F53" s="24" t="e">
        <f t="shared" si="7"/>
        <v>#NUM!</v>
      </c>
      <c r="G53" s="21">
        <f>단가대비표!P30</f>
        <v>0</v>
      </c>
      <c r="H53" s="24">
        <f t="shared" si="8"/>
        <v>0</v>
      </c>
      <c r="I53" s="21">
        <f>단가대비표!V30</f>
        <v>0</v>
      </c>
      <c r="J53" s="24">
        <f t="shared" si="9"/>
        <v>0</v>
      </c>
      <c r="K53" s="21" t="e">
        <f t="shared" si="10"/>
        <v>#NUM!</v>
      </c>
      <c r="L53" s="24" t="e">
        <f t="shared" si="11"/>
        <v>#NUM!</v>
      </c>
      <c r="M53" s="18" t="s">
        <v>52</v>
      </c>
      <c r="N53" s="1" t="s">
        <v>111</v>
      </c>
      <c r="O53" s="1" t="s">
        <v>802</v>
      </c>
      <c r="P53" s="1" t="s">
        <v>64</v>
      </c>
      <c r="Q53" s="1" t="s">
        <v>64</v>
      </c>
      <c r="R53" s="1" t="s">
        <v>63</v>
      </c>
      <c r="AV53" s="1" t="s">
        <v>52</v>
      </c>
      <c r="AW53" s="1" t="s">
        <v>803</v>
      </c>
      <c r="AX53" s="1" t="s">
        <v>52</v>
      </c>
      <c r="AY53" s="1" t="s">
        <v>52</v>
      </c>
      <c r="AZ53" s="1" t="s">
        <v>52</v>
      </c>
    </row>
    <row r="54" spans="1:52" ht="30" customHeight="1" x14ac:dyDescent="0.3">
      <c r="A54" s="18" t="s">
        <v>671</v>
      </c>
      <c r="B54" s="18" t="s">
        <v>672</v>
      </c>
      <c r="C54" s="18" t="s">
        <v>200</v>
      </c>
      <c r="D54" s="19">
        <v>-0.14000000000000001</v>
      </c>
      <c r="E54" s="21" t="e">
        <f>단가대비표!O20</f>
        <v>#NUM!</v>
      </c>
      <c r="F54" s="24" t="e">
        <f t="shared" si="7"/>
        <v>#NUM!</v>
      </c>
      <c r="G54" s="21">
        <f>단가대비표!P20</f>
        <v>0</v>
      </c>
      <c r="H54" s="24">
        <f t="shared" si="8"/>
        <v>0</v>
      </c>
      <c r="I54" s="21">
        <f>단가대비표!V20</f>
        <v>0</v>
      </c>
      <c r="J54" s="24">
        <f t="shared" si="9"/>
        <v>0</v>
      </c>
      <c r="K54" s="21" t="e">
        <f t="shared" si="10"/>
        <v>#NUM!</v>
      </c>
      <c r="L54" s="24" t="e">
        <f t="shared" si="11"/>
        <v>#NUM!</v>
      </c>
      <c r="M54" s="18" t="s">
        <v>673</v>
      </c>
      <c r="N54" s="1" t="s">
        <v>111</v>
      </c>
      <c r="O54" s="1" t="s">
        <v>674</v>
      </c>
      <c r="P54" s="1" t="s">
        <v>64</v>
      </c>
      <c r="Q54" s="1" t="s">
        <v>64</v>
      </c>
      <c r="R54" s="1" t="s">
        <v>63</v>
      </c>
      <c r="AV54" s="1" t="s">
        <v>52</v>
      </c>
      <c r="AW54" s="1" t="s">
        <v>804</v>
      </c>
      <c r="AX54" s="1" t="s">
        <v>52</v>
      </c>
      <c r="AY54" s="1" t="s">
        <v>52</v>
      </c>
      <c r="AZ54" s="1" t="s">
        <v>52</v>
      </c>
    </row>
    <row r="55" spans="1:52" ht="30" customHeight="1" x14ac:dyDescent="0.3">
      <c r="A55" s="18" t="s">
        <v>805</v>
      </c>
      <c r="B55" s="18" t="s">
        <v>806</v>
      </c>
      <c r="C55" s="18" t="s">
        <v>219</v>
      </c>
      <c r="D55" s="19">
        <v>8.5000000000000006E-3</v>
      </c>
      <c r="E55" s="21" t="e">
        <f>일위대가목록!E117</f>
        <v>#NUM!</v>
      </c>
      <c r="F55" s="24" t="e">
        <f t="shared" si="7"/>
        <v>#NUM!</v>
      </c>
      <c r="G55" s="21">
        <f>일위대가목록!F117</f>
        <v>0</v>
      </c>
      <c r="H55" s="24">
        <f t="shared" si="8"/>
        <v>0</v>
      </c>
      <c r="I55" s="21">
        <f>일위대가목록!G117</f>
        <v>0</v>
      </c>
      <c r="J55" s="24">
        <f t="shared" si="9"/>
        <v>0</v>
      </c>
      <c r="K55" s="21" t="e">
        <f t="shared" si="10"/>
        <v>#NUM!</v>
      </c>
      <c r="L55" s="24" t="e">
        <f t="shared" si="11"/>
        <v>#NUM!</v>
      </c>
      <c r="M55" s="18" t="s">
        <v>807</v>
      </c>
      <c r="N55" s="1" t="s">
        <v>111</v>
      </c>
      <c r="O55" s="1" t="s">
        <v>808</v>
      </c>
      <c r="P55" s="1" t="s">
        <v>63</v>
      </c>
      <c r="Q55" s="1" t="s">
        <v>64</v>
      </c>
      <c r="R55" s="1" t="s">
        <v>64</v>
      </c>
      <c r="AV55" s="1" t="s">
        <v>52</v>
      </c>
      <c r="AW55" s="1" t="s">
        <v>809</v>
      </c>
      <c r="AX55" s="1" t="s">
        <v>52</v>
      </c>
      <c r="AY55" s="1" t="s">
        <v>52</v>
      </c>
      <c r="AZ55" s="1" t="s">
        <v>52</v>
      </c>
    </row>
    <row r="56" spans="1:52" ht="30" customHeight="1" x14ac:dyDescent="0.3">
      <c r="A56" s="18" t="s">
        <v>810</v>
      </c>
      <c r="B56" s="18" t="s">
        <v>811</v>
      </c>
      <c r="C56" s="18" t="s">
        <v>497</v>
      </c>
      <c r="D56" s="19">
        <v>0.04</v>
      </c>
      <c r="E56" s="21" t="e">
        <f>단가대비표!O38</f>
        <v>#NUM!</v>
      </c>
      <c r="F56" s="24" t="e">
        <f t="shared" si="7"/>
        <v>#NUM!</v>
      </c>
      <c r="G56" s="21">
        <f>단가대비표!P38</f>
        <v>0</v>
      </c>
      <c r="H56" s="24">
        <f t="shared" si="8"/>
        <v>0</v>
      </c>
      <c r="I56" s="21">
        <f>단가대비표!V38</f>
        <v>0</v>
      </c>
      <c r="J56" s="24">
        <f t="shared" si="9"/>
        <v>0</v>
      </c>
      <c r="K56" s="21" t="e">
        <f t="shared" si="10"/>
        <v>#NUM!</v>
      </c>
      <c r="L56" s="24" t="e">
        <f t="shared" si="11"/>
        <v>#NUM!</v>
      </c>
      <c r="M56" s="18" t="s">
        <v>52</v>
      </c>
      <c r="N56" s="1" t="s">
        <v>111</v>
      </c>
      <c r="O56" s="1" t="s">
        <v>812</v>
      </c>
      <c r="P56" s="1" t="s">
        <v>64</v>
      </c>
      <c r="Q56" s="1" t="s">
        <v>64</v>
      </c>
      <c r="R56" s="1" t="s">
        <v>63</v>
      </c>
      <c r="AV56" s="1" t="s">
        <v>52</v>
      </c>
      <c r="AW56" s="1" t="s">
        <v>813</v>
      </c>
      <c r="AX56" s="1" t="s">
        <v>52</v>
      </c>
      <c r="AY56" s="1" t="s">
        <v>52</v>
      </c>
      <c r="AZ56" s="1" t="s">
        <v>52</v>
      </c>
    </row>
    <row r="57" spans="1:52" ht="30" customHeight="1" x14ac:dyDescent="0.3">
      <c r="A57" s="18" t="s">
        <v>814</v>
      </c>
      <c r="B57" s="18" t="s">
        <v>815</v>
      </c>
      <c r="C57" s="18" t="s">
        <v>497</v>
      </c>
      <c r="D57" s="19">
        <v>0.04</v>
      </c>
      <c r="E57" s="21">
        <f>일위대가목록!E118</f>
        <v>0</v>
      </c>
      <c r="F57" s="24">
        <f t="shared" si="7"/>
        <v>0</v>
      </c>
      <c r="G57" s="21">
        <f>일위대가목록!F118</f>
        <v>0</v>
      </c>
      <c r="H57" s="24">
        <f t="shared" si="8"/>
        <v>0</v>
      </c>
      <c r="I57" s="21">
        <f>일위대가목록!G118</f>
        <v>0</v>
      </c>
      <c r="J57" s="24">
        <f t="shared" si="9"/>
        <v>0</v>
      </c>
      <c r="K57" s="21">
        <f t="shared" si="10"/>
        <v>0</v>
      </c>
      <c r="L57" s="24">
        <f t="shared" si="11"/>
        <v>0</v>
      </c>
      <c r="M57" s="18" t="s">
        <v>816</v>
      </c>
      <c r="N57" s="1" t="s">
        <v>111</v>
      </c>
      <c r="O57" s="1" t="s">
        <v>817</v>
      </c>
      <c r="P57" s="1" t="s">
        <v>63</v>
      </c>
      <c r="Q57" s="1" t="s">
        <v>64</v>
      </c>
      <c r="R57" s="1" t="s">
        <v>64</v>
      </c>
      <c r="AV57" s="1" t="s">
        <v>52</v>
      </c>
      <c r="AW57" s="1" t="s">
        <v>818</v>
      </c>
      <c r="AX57" s="1" t="s">
        <v>52</v>
      </c>
      <c r="AY57" s="1" t="s">
        <v>52</v>
      </c>
      <c r="AZ57" s="1" t="s">
        <v>52</v>
      </c>
    </row>
    <row r="58" spans="1:52" ht="30" customHeight="1" x14ac:dyDescent="0.3">
      <c r="A58" s="18" t="s">
        <v>819</v>
      </c>
      <c r="B58" s="18" t="s">
        <v>820</v>
      </c>
      <c r="C58" s="18" t="s">
        <v>109</v>
      </c>
      <c r="D58" s="19">
        <v>1</v>
      </c>
      <c r="E58" s="21">
        <f>일위대가목록!E119</f>
        <v>0</v>
      </c>
      <c r="F58" s="24">
        <f t="shared" si="7"/>
        <v>0</v>
      </c>
      <c r="G58" s="21">
        <f>일위대가목록!F119</f>
        <v>0</v>
      </c>
      <c r="H58" s="24">
        <f t="shared" si="8"/>
        <v>0</v>
      </c>
      <c r="I58" s="21">
        <f>일위대가목록!G119</f>
        <v>0</v>
      </c>
      <c r="J58" s="24">
        <f t="shared" si="9"/>
        <v>0</v>
      </c>
      <c r="K58" s="21">
        <f t="shared" si="10"/>
        <v>0</v>
      </c>
      <c r="L58" s="24">
        <f t="shared" si="11"/>
        <v>0</v>
      </c>
      <c r="M58" s="18" t="s">
        <v>821</v>
      </c>
      <c r="N58" s="1" t="s">
        <v>111</v>
      </c>
      <c r="O58" s="1" t="s">
        <v>822</v>
      </c>
      <c r="P58" s="1" t="s">
        <v>63</v>
      </c>
      <c r="Q58" s="1" t="s">
        <v>64</v>
      </c>
      <c r="R58" s="1" t="s">
        <v>64</v>
      </c>
      <c r="AV58" s="1" t="s">
        <v>52</v>
      </c>
      <c r="AW58" s="1" t="s">
        <v>823</v>
      </c>
      <c r="AX58" s="1" t="s">
        <v>52</v>
      </c>
      <c r="AY58" s="1" t="s">
        <v>52</v>
      </c>
      <c r="AZ58" s="1" t="s">
        <v>52</v>
      </c>
    </row>
    <row r="59" spans="1:52" ht="30" customHeight="1" x14ac:dyDescent="0.3">
      <c r="A59" s="18" t="s">
        <v>715</v>
      </c>
      <c r="B59" s="18" t="s">
        <v>52</v>
      </c>
      <c r="C59" s="18" t="s">
        <v>52</v>
      </c>
      <c r="D59" s="19"/>
      <c r="E59" s="21"/>
      <c r="F59" s="24" t="e">
        <f>TRUNC(SUMIF(N50:N58, N49, F50:F58),0)</f>
        <v>#NUM!</v>
      </c>
      <c r="G59" s="21"/>
      <c r="H59" s="24">
        <f>TRUNC(SUMIF(N50:N58, N49, H50:H58),0)</f>
        <v>0</v>
      </c>
      <c r="I59" s="21"/>
      <c r="J59" s="24">
        <f>TRUNC(SUMIF(N50:N58, N49, J50:J58),0)</f>
        <v>0</v>
      </c>
      <c r="K59" s="21"/>
      <c r="L59" s="24" t="e">
        <f>F59+H59+J59</f>
        <v>#NUM!</v>
      </c>
      <c r="M59" s="18" t="s">
        <v>52</v>
      </c>
      <c r="N59" s="1" t="s">
        <v>88</v>
      </c>
      <c r="O59" s="1" t="s">
        <v>88</v>
      </c>
      <c r="P59" s="1" t="s">
        <v>52</v>
      </c>
      <c r="Q59" s="1" t="s">
        <v>52</v>
      </c>
      <c r="R59" s="1" t="s">
        <v>52</v>
      </c>
      <c r="AV59" s="1" t="s">
        <v>52</v>
      </c>
      <c r="AW59" s="1" t="s">
        <v>52</v>
      </c>
      <c r="AX59" s="1" t="s">
        <v>52</v>
      </c>
      <c r="AY59" s="1" t="s">
        <v>52</v>
      </c>
      <c r="AZ59" s="1" t="s">
        <v>52</v>
      </c>
    </row>
    <row r="60" spans="1:52" ht="30" customHeight="1" x14ac:dyDescent="0.3">
      <c r="A60" s="19"/>
      <c r="B60" s="19"/>
      <c r="C60" s="19"/>
      <c r="D60" s="19"/>
      <c r="E60" s="21"/>
      <c r="F60" s="24"/>
      <c r="G60" s="21"/>
      <c r="H60" s="24"/>
      <c r="I60" s="21"/>
      <c r="J60" s="24"/>
      <c r="K60" s="21"/>
      <c r="L60" s="24"/>
      <c r="M60" s="19"/>
    </row>
    <row r="61" spans="1:52" ht="30" customHeight="1" x14ac:dyDescent="0.3">
      <c r="A61" s="15" t="s">
        <v>824</v>
      </c>
      <c r="B61" s="16"/>
      <c r="C61" s="16"/>
      <c r="D61" s="16"/>
      <c r="E61" s="20"/>
      <c r="F61" s="23"/>
      <c r="G61" s="20"/>
      <c r="H61" s="23"/>
      <c r="I61" s="20"/>
      <c r="J61" s="23"/>
      <c r="K61" s="20"/>
      <c r="L61" s="23"/>
      <c r="M61" s="17"/>
      <c r="N61" s="1" t="s">
        <v>122</v>
      </c>
    </row>
    <row r="62" spans="1:52" ht="30" customHeight="1" x14ac:dyDescent="0.3">
      <c r="A62" s="18" t="s">
        <v>781</v>
      </c>
      <c r="B62" s="18" t="s">
        <v>782</v>
      </c>
      <c r="C62" s="18" t="s">
        <v>497</v>
      </c>
      <c r="D62" s="19">
        <v>2.4E-2</v>
      </c>
      <c r="E62" s="21">
        <f>일위대가목록!E114</f>
        <v>0</v>
      </c>
      <c r="F62" s="24">
        <f>TRUNC(E62*D62,1)</f>
        <v>0</v>
      </c>
      <c r="G62" s="21">
        <f>일위대가목록!F114</f>
        <v>0</v>
      </c>
      <c r="H62" s="24">
        <f>TRUNC(G62*D62,1)</f>
        <v>0</v>
      </c>
      <c r="I62" s="21">
        <f>일위대가목록!G114</f>
        <v>0</v>
      </c>
      <c r="J62" s="24">
        <f>TRUNC(I62*D62,1)</f>
        <v>0</v>
      </c>
      <c r="K62" s="21">
        <f t="shared" ref="K62:L64" si="12">TRUNC(E62+G62+I62,1)</f>
        <v>0</v>
      </c>
      <c r="L62" s="24">
        <f t="shared" si="12"/>
        <v>0</v>
      </c>
      <c r="M62" s="18" t="s">
        <v>783</v>
      </c>
      <c r="N62" s="1" t="s">
        <v>122</v>
      </c>
      <c r="O62" s="1" t="s">
        <v>784</v>
      </c>
      <c r="P62" s="1" t="s">
        <v>63</v>
      </c>
      <c r="Q62" s="1" t="s">
        <v>64</v>
      </c>
      <c r="R62" s="1" t="s">
        <v>64</v>
      </c>
      <c r="AV62" s="1" t="s">
        <v>52</v>
      </c>
      <c r="AW62" s="1" t="s">
        <v>825</v>
      </c>
      <c r="AX62" s="1" t="s">
        <v>52</v>
      </c>
      <c r="AY62" s="1" t="s">
        <v>52</v>
      </c>
      <c r="AZ62" s="1" t="s">
        <v>52</v>
      </c>
    </row>
    <row r="63" spans="1:52" ht="30" customHeight="1" x14ac:dyDescent="0.3">
      <c r="A63" s="18" t="s">
        <v>826</v>
      </c>
      <c r="B63" s="18" t="s">
        <v>827</v>
      </c>
      <c r="C63" s="18" t="s">
        <v>74</v>
      </c>
      <c r="D63" s="19">
        <v>1</v>
      </c>
      <c r="E63" s="21">
        <f>일위대가목록!E122</f>
        <v>0</v>
      </c>
      <c r="F63" s="24">
        <f>TRUNC(E63*D63,1)</f>
        <v>0</v>
      </c>
      <c r="G63" s="21">
        <f>일위대가목록!F122</f>
        <v>0</v>
      </c>
      <c r="H63" s="24">
        <f>TRUNC(G63*D63,1)</f>
        <v>0</v>
      </c>
      <c r="I63" s="21">
        <f>일위대가목록!G122</f>
        <v>0</v>
      </c>
      <c r="J63" s="24">
        <f>TRUNC(I63*D63,1)</f>
        <v>0</v>
      </c>
      <c r="K63" s="21">
        <f t="shared" si="12"/>
        <v>0</v>
      </c>
      <c r="L63" s="24">
        <f t="shared" si="12"/>
        <v>0</v>
      </c>
      <c r="M63" s="18" t="s">
        <v>828</v>
      </c>
      <c r="N63" s="1" t="s">
        <v>122</v>
      </c>
      <c r="O63" s="1" t="s">
        <v>829</v>
      </c>
      <c r="P63" s="1" t="s">
        <v>63</v>
      </c>
      <c r="Q63" s="1" t="s">
        <v>64</v>
      </c>
      <c r="R63" s="1" t="s">
        <v>64</v>
      </c>
      <c r="AV63" s="1" t="s">
        <v>52</v>
      </c>
      <c r="AW63" s="1" t="s">
        <v>830</v>
      </c>
      <c r="AX63" s="1" t="s">
        <v>52</v>
      </c>
      <c r="AY63" s="1" t="s">
        <v>52</v>
      </c>
      <c r="AZ63" s="1" t="s">
        <v>52</v>
      </c>
    </row>
    <row r="64" spans="1:52" ht="30" customHeight="1" x14ac:dyDescent="0.3">
      <c r="A64" s="18" t="s">
        <v>831</v>
      </c>
      <c r="B64" s="18" t="s">
        <v>832</v>
      </c>
      <c r="C64" s="18" t="s">
        <v>74</v>
      </c>
      <c r="D64" s="19">
        <v>1</v>
      </c>
      <c r="E64" s="21" t="e">
        <f>일위대가목록!E123</f>
        <v>#NUM!</v>
      </c>
      <c r="F64" s="24" t="e">
        <f>TRUNC(E64*D64,1)</f>
        <v>#NUM!</v>
      </c>
      <c r="G64" s="21">
        <f>일위대가목록!F123</f>
        <v>0</v>
      </c>
      <c r="H64" s="24">
        <f>TRUNC(G64*D64,1)</f>
        <v>0</v>
      </c>
      <c r="I64" s="21">
        <f>일위대가목록!G123</f>
        <v>0</v>
      </c>
      <c r="J64" s="24">
        <f>TRUNC(I64*D64,1)</f>
        <v>0</v>
      </c>
      <c r="K64" s="21" t="e">
        <f t="shared" si="12"/>
        <v>#NUM!</v>
      </c>
      <c r="L64" s="24" t="e">
        <f t="shared" si="12"/>
        <v>#NUM!</v>
      </c>
      <c r="M64" s="18" t="s">
        <v>833</v>
      </c>
      <c r="N64" s="1" t="s">
        <v>122</v>
      </c>
      <c r="O64" s="1" t="s">
        <v>834</v>
      </c>
      <c r="P64" s="1" t="s">
        <v>63</v>
      </c>
      <c r="Q64" s="1" t="s">
        <v>64</v>
      </c>
      <c r="R64" s="1" t="s">
        <v>64</v>
      </c>
      <c r="AV64" s="1" t="s">
        <v>52</v>
      </c>
      <c r="AW64" s="1" t="s">
        <v>835</v>
      </c>
      <c r="AX64" s="1" t="s">
        <v>52</v>
      </c>
      <c r="AY64" s="1" t="s">
        <v>52</v>
      </c>
      <c r="AZ64" s="1" t="s">
        <v>52</v>
      </c>
    </row>
    <row r="65" spans="1:52" ht="30" customHeight="1" x14ac:dyDescent="0.3">
      <c r="A65" s="18" t="s">
        <v>715</v>
      </c>
      <c r="B65" s="18" t="s">
        <v>52</v>
      </c>
      <c r="C65" s="18" t="s">
        <v>52</v>
      </c>
      <c r="D65" s="19"/>
      <c r="E65" s="21"/>
      <c r="F65" s="24" t="e">
        <f>TRUNC(SUMIF(N62:N64, N61, F62:F64),0)</f>
        <v>#NUM!</v>
      </c>
      <c r="G65" s="21"/>
      <c r="H65" s="24">
        <f>TRUNC(SUMIF(N62:N64, N61, H62:H64),0)</f>
        <v>0</v>
      </c>
      <c r="I65" s="21"/>
      <c r="J65" s="24">
        <f>TRUNC(SUMIF(N62:N64, N61, J62:J64),0)</f>
        <v>0</v>
      </c>
      <c r="K65" s="21"/>
      <c r="L65" s="24" t="e">
        <f>F65+H65+J65</f>
        <v>#NUM!</v>
      </c>
      <c r="M65" s="18" t="s">
        <v>52</v>
      </c>
      <c r="N65" s="1" t="s">
        <v>88</v>
      </c>
      <c r="O65" s="1" t="s">
        <v>88</v>
      </c>
      <c r="P65" s="1" t="s">
        <v>52</v>
      </c>
      <c r="Q65" s="1" t="s">
        <v>52</v>
      </c>
      <c r="R65" s="1" t="s">
        <v>52</v>
      </c>
      <c r="AV65" s="1" t="s">
        <v>52</v>
      </c>
      <c r="AW65" s="1" t="s">
        <v>52</v>
      </c>
      <c r="AX65" s="1" t="s">
        <v>52</v>
      </c>
      <c r="AY65" s="1" t="s">
        <v>52</v>
      </c>
      <c r="AZ65" s="1" t="s">
        <v>52</v>
      </c>
    </row>
    <row r="66" spans="1:52" ht="30" customHeight="1" x14ac:dyDescent="0.3">
      <c r="A66" s="19"/>
      <c r="B66" s="19"/>
      <c r="C66" s="19"/>
      <c r="D66" s="19"/>
      <c r="E66" s="21"/>
      <c r="F66" s="24"/>
      <c r="G66" s="21"/>
      <c r="H66" s="24"/>
      <c r="I66" s="21"/>
      <c r="J66" s="24"/>
      <c r="K66" s="21"/>
      <c r="L66" s="24"/>
      <c r="M66" s="19"/>
    </row>
    <row r="67" spans="1:52" ht="30" customHeight="1" x14ac:dyDescent="0.3">
      <c r="A67" s="15" t="s">
        <v>836</v>
      </c>
      <c r="B67" s="16"/>
      <c r="C67" s="16"/>
      <c r="D67" s="16"/>
      <c r="E67" s="20"/>
      <c r="F67" s="23"/>
      <c r="G67" s="20"/>
      <c r="H67" s="23"/>
      <c r="I67" s="20"/>
      <c r="J67" s="23"/>
      <c r="K67" s="20"/>
      <c r="L67" s="23"/>
      <c r="M67" s="17"/>
      <c r="N67" s="1" t="s">
        <v>126</v>
      </c>
    </row>
    <row r="68" spans="1:52" ht="30" customHeight="1" x14ac:dyDescent="0.3">
      <c r="A68" s="18" t="s">
        <v>781</v>
      </c>
      <c r="B68" s="18" t="s">
        <v>782</v>
      </c>
      <c r="C68" s="18" t="s">
        <v>497</v>
      </c>
      <c r="D68" s="19">
        <v>1.4999999999999999E-2</v>
      </c>
      <c r="E68" s="21">
        <f>일위대가목록!E114</f>
        <v>0</v>
      </c>
      <c r="F68" s="24">
        <f>TRUNC(E68*D68,1)</f>
        <v>0</v>
      </c>
      <c r="G68" s="21">
        <f>일위대가목록!F114</f>
        <v>0</v>
      </c>
      <c r="H68" s="24">
        <f>TRUNC(G68*D68,1)</f>
        <v>0</v>
      </c>
      <c r="I68" s="21">
        <f>일위대가목록!G114</f>
        <v>0</v>
      </c>
      <c r="J68" s="24">
        <f>TRUNC(I68*D68,1)</f>
        <v>0</v>
      </c>
      <c r="K68" s="21">
        <f t="shared" ref="K68:L70" si="13">TRUNC(E68+G68+I68,1)</f>
        <v>0</v>
      </c>
      <c r="L68" s="24">
        <f t="shared" si="13"/>
        <v>0</v>
      </c>
      <c r="M68" s="18" t="s">
        <v>783</v>
      </c>
      <c r="N68" s="1" t="s">
        <v>126</v>
      </c>
      <c r="O68" s="1" t="s">
        <v>784</v>
      </c>
      <c r="P68" s="1" t="s">
        <v>63</v>
      </c>
      <c r="Q68" s="1" t="s">
        <v>64</v>
      </c>
      <c r="R68" s="1" t="s">
        <v>64</v>
      </c>
      <c r="AV68" s="1" t="s">
        <v>52</v>
      </c>
      <c r="AW68" s="1" t="s">
        <v>837</v>
      </c>
      <c r="AX68" s="1" t="s">
        <v>52</v>
      </c>
      <c r="AY68" s="1" t="s">
        <v>52</v>
      </c>
      <c r="AZ68" s="1" t="s">
        <v>52</v>
      </c>
    </row>
    <row r="69" spans="1:52" ht="30" customHeight="1" x14ac:dyDescent="0.3">
      <c r="A69" s="18" t="s">
        <v>826</v>
      </c>
      <c r="B69" s="18" t="s">
        <v>827</v>
      </c>
      <c r="C69" s="18" t="s">
        <v>74</v>
      </c>
      <c r="D69" s="19">
        <v>1</v>
      </c>
      <c r="E69" s="21">
        <f>일위대가목록!E122</f>
        <v>0</v>
      </c>
      <c r="F69" s="24">
        <f>TRUNC(E69*D69,1)</f>
        <v>0</v>
      </c>
      <c r="G69" s="21">
        <f>일위대가목록!F122</f>
        <v>0</v>
      </c>
      <c r="H69" s="24">
        <f>TRUNC(G69*D69,1)</f>
        <v>0</v>
      </c>
      <c r="I69" s="21">
        <f>일위대가목록!G122</f>
        <v>0</v>
      </c>
      <c r="J69" s="24">
        <f>TRUNC(I69*D69,1)</f>
        <v>0</v>
      </c>
      <c r="K69" s="21">
        <f t="shared" si="13"/>
        <v>0</v>
      </c>
      <c r="L69" s="24">
        <f t="shared" si="13"/>
        <v>0</v>
      </c>
      <c r="M69" s="18" t="s">
        <v>828</v>
      </c>
      <c r="N69" s="1" t="s">
        <v>126</v>
      </c>
      <c r="O69" s="1" t="s">
        <v>829</v>
      </c>
      <c r="P69" s="1" t="s">
        <v>63</v>
      </c>
      <c r="Q69" s="1" t="s">
        <v>64</v>
      </c>
      <c r="R69" s="1" t="s">
        <v>64</v>
      </c>
      <c r="AV69" s="1" t="s">
        <v>52</v>
      </c>
      <c r="AW69" s="1" t="s">
        <v>838</v>
      </c>
      <c r="AX69" s="1" t="s">
        <v>52</v>
      </c>
      <c r="AY69" s="1" t="s">
        <v>52</v>
      </c>
      <c r="AZ69" s="1" t="s">
        <v>52</v>
      </c>
    </row>
    <row r="70" spans="1:52" ht="30" customHeight="1" x14ac:dyDescent="0.3">
      <c r="A70" s="18" t="s">
        <v>831</v>
      </c>
      <c r="B70" s="18" t="s">
        <v>832</v>
      </c>
      <c r="C70" s="18" t="s">
        <v>74</v>
      </c>
      <c r="D70" s="19">
        <v>1</v>
      </c>
      <c r="E70" s="21" t="e">
        <f>일위대가목록!E123</f>
        <v>#NUM!</v>
      </c>
      <c r="F70" s="24" t="e">
        <f>TRUNC(E70*D70,1)</f>
        <v>#NUM!</v>
      </c>
      <c r="G70" s="21">
        <f>일위대가목록!F123</f>
        <v>0</v>
      </c>
      <c r="H70" s="24">
        <f>TRUNC(G70*D70,1)</f>
        <v>0</v>
      </c>
      <c r="I70" s="21">
        <f>일위대가목록!G123</f>
        <v>0</v>
      </c>
      <c r="J70" s="24">
        <f>TRUNC(I70*D70,1)</f>
        <v>0</v>
      </c>
      <c r="K70" s="21" t="e">
        <f t="shared" si="13"/>
        <v>#NUM!</v>
      </c>
      <c r="L70" s="24" t="e">
        <f t="shared" si="13"/>
        <v>#NUM!</v>
      </c>
      <c r="M70" s="18" t="s">
        <v>833</v>
      </c>
      <c r="N70" s="1" t="s">
        <v>126</v>
      </c>
      <c r="O70" s="1" t="s">
        <v>834</v>
      </c>
      <c r="P70" s="1" t="s">
        <v>63</v>
      </c>
      <c r="Q70" s="1" t="s">
        <v>64</v>
      </c>
      <c r="R70" s="1" t="s">
        <v>64</v>
      </c>
      <c r="AV70" s="1" t="s">
        <v>52</v>
      </c>
      <c r="AW70" s="1" t="s">
        <v>839</v>
      </c>
      <c r="AX70" s="1" t="s">
        <v>52</v>
      </c>
      <c r="AY70" s="1" t="s">
        <v>52</v>
      </c>
      <c r="AZ70" s="1" t="s">
        <v>52</v>
      </c>
    </row>
    <row r="71" spans="1:52" ht="30" customHeight="1" x14ac:dyDescent="0.3">
      <c r="A71" s="18" t="s">
        <v>715</v>
      </c>
      <c r="B71" s="18" t="s">
        <v>52</v>
      </c>
      <c r="C71" s="18" t="s">
        <v>52</v>
      </c>
      <c r="D71" s="19"/>
      <c r="E71" s="21"/>
      <c r="F71" s="24" t="e">
        <f>TRUNC(SUMIF(N68:N70, N67, F68:F70),0)</f>
        <v>#NUM!</v>
      </c>
      <c r="G71" s="21"/>
      <c r="H71" s="24">
        <f>TRUNC(SUMIF(N68:N70, N67, H68:H70),0)</f>
        <v>0</v>
      </c>
      <c r="I71" s="21"/>
      <c r="J71" s="24">
        <f>TRUNC(SUMIF(N68:N70, N67, J68:J70),0)</f>
        <v>0</v>
      </c>
      <c r="K71" s="21"/>
      <c r="L71" s="24" t="e">
        <f>F71+H71+J71</f>
        <v>#NUM!</v>
      </c>
      <c r="M71" s="18" t="s">
        <v>52</v>
      </c>
      <c r="N71" s="1" t="s">
        <v>88</v>
      </c>
      <c r="O71" s="1" t="s">
        <v>88</v>
      </c>
      <c r="P71" s="1" t="s">
        <v>52</v>
      </c>
      <c r="Q71" s="1" t="s">
        <v>52</v>
      </c>
      <c r="R71" s="1" t="s">
        <v>52</v>
      </c>
      <c r="AV71" s="1" t="s">
        <v>52</v>
      </c>
      <c r="AW71" s="1" t="s">
        <v>52</v>
      </c>
      <c r="AX71" s="1" t="s">
        <v>52</v>
      </c>
      <c r="AY71" s="1" t="s">
        <v>52</v>
      </c>
      <c r="AZ71" s="1" t="s">
        <v>52</v>
      </c>
    </row>
    <row r="72" spans="1:52" ht="30" customHeight="1" x14ac:dyDescent="0.3">
      <c r="A72" s="19"/>
      <c r="B72" s="19"/>
      <c r="C72" s="19"/>
      <c r="D72" s="19"/>
      <c r="E72" s="21"/>
      <c r="F72" s="24"/>
      <c r="G72" s="21"/>
      <c r="H72" s="24"/>
      <c r="I72" s="21"/>
      <c r="J72" s="24"/>
      <c r="K72" s="21"/>
      <c r="L72" s="24"/>
      <c r="M72" s="19"/>
    </row>
    <row r="73" spans="1:52" ht="30" customHeight="1" x14ac:dyDescent="0.3">
      <c r="A73" s="15" t="s">
        <v>840</v>
      </c>
      <c r="B73" s="16"/>
      <c r="C73" s="16"/>
      <c r="D73" s="16"/>
      <c r="E73" s="20"/>
      <c r="F73" s="23"/>
      <c r="G73" s="20"/>
      <c r="H73" s="23"/>
      <c r="I73" s="20"/>
      <c r="J73" s="23"/>
      <c r="K73" s="20"/>
      <c r="L73" s="23"/>
      <c r="M73" s="17"/>
      <c r="N73" s="1" t="s">
        <v>135</v>
      </c>
    </row>
    <row r="74" spans="1:52" ht="30" customHeight="1" x14ac:dyDescent="0.3">
      <c r="A74" s="18" t="s">
        <v>781</v>
      </c>
      <c r="B74" s="18" t="s">
        <v>782</v>
      </c>
      <c r="C74" s="18" t="s">
        <v>497</v>
      </c>
      <c r="D74" s="19">
        <v>2.4E-2</v>
      </c>
      <c r="E74" s="21">
        <f>일위대가목록!E114</f>
        <v>0</v>
      </c>
      <c r="F74" s="24">
        <f>TRUNC(E74*D74,1)</f>
        <v>0</v>
      </c>
      <c r="G74" s="21">
        <f>일위대가목록!F114</f>
        <v>0</v>
      </c>
      <c r="H74" s="24">
        <f>TRUNC(G74*D74,1)</f>
        <v>0</v>
      </c>
      <c r="I74" s="21">
        <f>일위대가목록!G114</f>
        <v>0</v>
      </c>
      <c r="J74" s="24">
        <f>TRUNC(I74*D74,1)</f>
        <v>0</v>
      </c>
      <c r="K74" s="21">
        <f t="shared" ref="K74:L76" si="14">TRUNC(E74+G74+I74,1)</f>
        <v>0</v>
      </c>
      <c r="L74" s="24">
        <f t="shared" si="14"/>
        <v>0</v>
      </c>
      <c r="M74" s="18" t="s">
        <v>783</v>
      </c>
      <c r="N74" s="1" t="s">
        <v>135</v>
      </c>
      <c r="O74" s="1" t="s">
        <v>784</v>
      </c>
      <c r="P74" s="1" t="s">
        <v>63</v>
      </c>
      <c r="Q74" s="1" t="s">
        <v>64</v>
      </c>
      <c r="R74" s="1" t="s">
        <v>64</v>
      </c>
      <c r="AV74" s="1" t="s">
        <v>52</v>
      </c>
      <c r="AW74" s="1" t="s">
        <v>841</v>
      </c>
      <c r="AX74" s="1" t="s">
        <v>52</v>
      </c>
      <c r="AY74" s="1" t="s">
        <v>52</v>
      </c>
      <c r="AZ74" s="1" t="s">
        <v>52</v>
      </c>
    </row>
    <row r="75" spans="1:52" ht="30" customHeight="1" x14ac:dyDescent="0.3">
      <c r="A75" s="18" t="s">
        <v>826</v>
      </c>
      <c r="B75" s="18" t="s">
        <v>842</v>
      </c>
      <c r="C75" s="18" t="s">
        <v>74</v>
      </c>
      <c r="D75" s="19">
        <v>1</v>
      </c>
      <c r="E75" s="21">
        <f>일위대가목록!E126</f>
        <v>0</v>
      </c>
      <c r="F75" s="24">
        <f>TRUNC(E75*D75,1)</f>
        <v>0</v>
      </c>
      <c r="G75" s="21">
        <f>일위대가목록!F126</f>
        <v>0</v>
      </c>
      <c r="H75" s="24">
        <f>TRUNC(G75*D75,1)</f>
        <v>0</v>
      </c>
      <c r="I75" s="21">
        <f>일위대가목록!G126</f>
        <v>0</v>
      </c>
      <c r="J75" s="24">
        <f>TRUNC(I75*D75,1)</f>
        <v>0</v>
      </c>
      <c r="K75" s="21">
        <f t="shared" si="14"/>
        <v>0</v>
      </c>
      <c r="L75" s="24">
        <f t="shared" si="14"/>
        <v>0</v>
      </c>
      <c r="M75" s="18" t="s">
        <v>843</v>
      </c>
      <c r="N75" s="1" t="s">
        <v>135</v>
      </c>
      <c r="O75" s="1" t="s">
        <v>844</v>
      </c>
      <c r="P75" s="1" t="s">
        <v>63</v>
      </c>
      <c r="Q75" s="1" t="s">
        <v>64</v>
      </c>
      <c r="R75" s="1" t="s">
        <v>64</v>
      </c>
      <c r="AV75" s="1" t="s">
        <v>52</v>
      </c>
      <c r="AW75" s="1" t="s">
        <v>845</v>
      </c>
      <c r="AX75" s="1" t="s">
        <v>52</v>
      </c>
      <c r="AY75" s="1" t="s">
        <v>52</v>
      </c>
      <c r="AZ75" s="1" t="s">
        <v>52</v>
      </c>
    </row>
    <row r="76" spans="1:52" ht="30" customHeight="1" x14ac:dyDescent="0.3">
      <c r="A76" s="18" t="s">
        <v>846</v>
      </c>
      <c r="B76" s="18" t="s">
        <v>832</v>
      </c>
      <c r="C76" s="18" t="s">
        <v>74</v>
      </c>
      <c r="D76" s="19">
        <v>1</v>
      </c>
      <c r="E76" s="21" t="e">
        <f>일위대가목록!E127</f>
        <v>#NUM!</v>
      </c>
      <c r="F76" s="24" t="e">
        <f>TRUNC(E76*D76,1)</f>
        <v>#NUM!</v>
      </c>
      <c r="G76" s="21">
        <f>일위대가목록!F127</f>
        <v>0</v>
      </c>
      <c r="H76" s="24">
        <f>TRUNC(G76*D76,1)</f>
        <v>0</v>
      </c>
      <c r="I76" s="21">
        <f>일위대가목록!G127</f>
        <v>0</v>
      </c>
      <c r="J76" s="24">
        <f>TRUNC(I76*D76,1)</f>
        <v>0</v>
      </c>
      <c r="K76" s="21" t="e">
        <f t="shared" si="14"/>
        <v>#NUM!</v>
      </c>
      <c r="L76" s="24" t="e">
        <f t="shared" si="14"/>
        <v>#NUM!</v>
      </c>
      <c r="M76" s="18" t="s">
        <v>847</v>
      </c>
      <c r="N76" s="1" t="s">
        <v>135</v>
      </c>
      <c r="O76" s="1" t="s">
        <v>848</v>
      </c>
      <c r="P76" s="1" t="s">
        <v>63</v>
      </c>
      <c r="Q76" s="1" t="s">
        <v>64</v>
      </c>
      <c r="R76" s="1" t="s">
        <v>64</v>
      </c>
      <c r="AV76" s="1" t="s">
        <v>52</v>
      </c>
      <c r="AW76" s="1" t="s">
        <v>849</v>
      </c>
      <c r="AX76" s="1" t="s">
        <v>52</v>
      </c>
      <c r="AY76" s="1" t="s">
        <v>52</v>
      </c>
      <c r="AZ76" s="1" t="s">
        <v>52</v>
      </c>
    </row>
    <row r="77" spans="1:52" ht="30" customHeight="1" x14ac:dyDescent="0.3">
      <c r="A77" s="18" t="s">
        <v>715</v>
      </c>
      <c r="B77" s="18" t="s">
        <v>52</v>
      </c>
      <c r="C77" s="18" t="s">
        <v>52</v>
      </c>
      <c r="D77" s="19"/>
      <c r="E77" s="21"/>
      <c r="F77" s="24" t="e">
        <f>TRUNC(SUMIF(N74:N76, N73, F74:F76),0)</f>
        <v>#NUM!</v>
      </c>
      <c r="G77" s="21"/>
      <c r="H77" s="24">
        <f>TRUNC(SUMIF(N74:N76, N73, H74:H76),0)</f>
        <v>0</v>
      </c>
      <c r="I77" s="21"/>
      <c r="J77" s="24">
        <f>TRUNC(SUMIF(N74:N76, N73, J74:J76),0)</f>
        <v>0</v>
      </c>
      <c r="K77" s="21"/>
      <c r="L77" s="24" t="e">
        <f>F77+H77+J77</f>
        <v>#NUM!</v>
      </c>
      <c r="M77" s="18" t="s">
        <v>52</v>
      </c>
      <c r="N77" s="1" t="s">
        <v>88</v>
      </c>
      <c r="O77" s="1" t="s">
        <v>88</v>
      </c>
      <c r="P77" s="1" t="s">
        <v>52</v>
      </c>
      <c r="Q77" s="1" t="s">
        <v>52</v>
      </c>
      <c r="R77" s="1" t="s">
        <v>52</v>
      </c>
      <c r="AV77" s="1" t="s">
        <v>52</v>
      </c>
      <c r="AW77" s="1" t="s">
        <v>52</v>
      </c>
      <c r="AX77" s="1" t="s">
        <v>52</v>
      </c>
      <c r="AY77" s="1" t="s">
        <v>52</v>
      </c>
      <c r="AZ77" s="1" t="s">
        <v>52</v>
      </c>
    </row>
    <row r="78" spans="1:52" ht="30" customHeight="1" x14ac:dyDescent="0.3">
      <c r="A78" s="19"/>
      <c r="B78" s="19"/>
      <c r="C78" s="19"/>
      <c r="D78" s="19"/>
      <c r="E78" s="21"/>
      <c r="F78" s="24"/>
      <c r="G78" s="21"/>
      <c r="H78" s="24"/>
      <c r="I78" s="21"/>
      <c r="J78" s="24"/>
      <c r="K78" s="21"/>
      <c r="L78" s="24"/>
      <c r="M78" s="19"/>
    </row>
    <row r="79" spans="1:52" ht="30" customHeight="1" x14ac:dyDescent="0.3">
      <c r="A79" s="15" t="s">
        <v>850</v>
      </c>
      <c r="B79" s="16"/>
      <c r="C79" s="16"/>
      <c r="D79" s="16"/>
      <c r="E79" s="20"/>
      <c r="F79" s="23"/>
      <c r="G79" s="20"/>
      <c r="H79" s="23"/>
      <c r="I79" s="20"/>
      <c r="J79" s="23"/>
      <c r="K79" s="20"/>
      <c r="L79" s="23"/>
      <c r="M79" s="17"/>
      <c r="N79" s="1" t="s">
        <v>150</v>
      </c>
    </row>
    <row r="80" spans="1:52" ht="30" customHeight="1" x14ac:dyDescent="0.3">
      <c r="A80" s="18" t="s">
        <v>781</v>
      </c>
      <c r="B80" s="18" t="s">
        <v>782</v>
      </c>
      <c r="C80" s="18" t="s">
        <v>497</v>
      </c>
      <c r="D80" s="19">
        <v>2.4E-2</v>
      </c>
      <c r="E80" s="21">
        <f>일위대가목록!E114</f>
        <v>0</v>
      </c>
      <c r="F80" s="24">
        <f>TRUNC(E80*D80,1)</f>
        <v>0</v>
      </c>
      <c r="G80" s="21">
        <f>일위대가목록!F114</f>
        <v>0</v>
      </c>
      <c r="H80" s="24">
        <f>TRUNC(G80*D80,1)</f>
        <v>0</v>
      </c>
      <c r="I80" s="21">
        <f>일위대가목록!G114</f>
        <v>0</v>
      </c>
      <c r="J80" s="24">
        <f>TRUNC(I80*D80,1)</f>
        <v>0</v>
      </c>
      <c r="K80" s="21">
        <f t="shared" ref="K80:L82" si="15">TRUNC(E80+G80+I80,1)</f>
        <v>0</v>
      </c>
      <c r="L80" s="24">
        <f t="shared" si="15"/>
        <v>0</v>
      </c>
      <c r="M80" s="18" t="s">
        <v>783</v>
      </c>
      <c r="N80" s="1" t="s">
        <v>150</v>
      </c>
      <c r="O80" s="1" t="s">
        <v>784</v>
      </c>
      <c r="P80" s="1" t="s">
        <v>63</v>
      </c>
      <c r="Q80" s="1" t="s">
        <v>64</v>
      </c>
      <c r="R80" s="1" t="s">
        <v>64</v>
      </c>
      <c r="AV80" s="1" t="s">
        <v>52</v>
      </c>
      <c r="AW80" s="1" t="s">
        <v>851</v>
      </c>
      <c r="AX80" s="1" t="s">
        <v>52</v>
      </c>
      <c r="AY80" s="1" t="s">
        <v>52</v>
      </c>
      <c r="AZ80" s="1" t="s">
        <v>52</v>
      </c>
    </row>
    <row r="81" spans="1:52" ht="30" customHeight="1" x14ac:dyDescent="0.3">
      <c r="A81" s="18" t="s">
        <v>826</v>
      </c>
      <c r="B81" s="18" t="s">
        <v>827</v>
      </c>
      <c r="C81" s="18" t="s">
        <v>74</v>
      </c>
      <c r="D81" s="19">
        <v>1</v>
      </c>
      <c r="E81" s="21">
        <f>일위대가목록!E122</f>
        <v>0</v>
      </c>
      <c r="F81" s="24">
        <f>TRUNC(E81*D81,1)</f>
        <v>0</v>
      </c>
      <c r="G81" s="21">
        <f>일위대가목록!F122</f>
        <v>0</v>
      </c>
      <c r="H81" s="24">
        <f>TRUNC(G81*D81,1)</f>
        <v>0</v>
      </c>
      <c r="I81" s="21">
        <f>일위대가목록!G122</f>
        <v>0</v>
      </c>
      <c r="J81" s="24">
        <f>TRUNC(I81*D81,1)</f>
        <v>0</v>
      </c>
      <c r="K81" s="21">
        <f t="shared" si="15"/>
        <v>0</v>
      </c>
      <c r="L81" s="24">
        <f t="shared" si="15"/>
        <v>0</v>
      </c>
      <c r="M81" s="18" t="s">
        <v>828</v>
      </c>
      <c r="N81" s="1" t="s">
        <v>150</v>
      </c>
      <c r="O81" s="1" t="s">
        <v>829</v>
      </c>
      <c r="P81" s="1" t="s">
        <v>63</v>
      </c>
      <c r="Q81" s="1" t="s">
        <v>64</v>
      </c>
      <c r="R81" s="1" t="s">
        <v>64</v>
      </c>
      <c r="AV81" s="1" t="s">
        <v>52</v>
      </c>
      <c r="AW81" s="1" t="s">
        <v>852</v>
      </c>
      <c r="AX81" s="1" t="s">
        <v>52</v>
      </c>
      <c r="AY81" s="1" t="s">
        <v>52</v>
      </c>
      <c r="AZ81" s="1" t="s">
        <v>52</v>
      </c>
    </row>
    <row r="82" spans="1:52" ht="30" customHeight="1" x14ac:dyDescent="0.3">
      <c r="A82" s="18" t="s">
        <v>831</v>
      </c>
      <c r="B82" s="18" t="s">
        <v>832</v>
      </c>
      <c r="C82" s="18" t="s">
        <v>74</v>
      </c>
      <c r="D82" s="19">
        <v>1</v>
      </c>
      <c r="E82" s="21" t="e">
        <f>일위대가목록!E123</f>
        <v>#NUM!</v>
      </c>
      <c r="F82" s="24" t="e">
        <f>TRUNC(E82*D82,1)</f>
        <v>#NUM!</v>
      </c>
      <c r="G82" s="21">
        <f>일위대가목록!F123</f>
        <v>0</v>
      </c>
      <c r="H82" s="24">
        <f>TRUNC(G82*D82,1)</f>
        <v>0</v>
      </c>
      <c r="I82" s="21">
        <f>일위대가목록!G123</f>
        <v>0</v>
      </c>
      <c r="J82" s="24">
        <f>TRUNC(I82*D82,1)</f>
        <v>0</v>
      </c>
      <c r="K82" s="21" t="e">
        <f t="shared" si="15"/>
        <v>#NUM!</v>
      </c>
      <c r="L82" s="24" t="e">
        <f t="shared" si="15"/>
        <v>#NUM!</v>
      </c>
      <c r="M82" s="18" t="s">
        <v>833</v>
      </c>
      <c r="N82" s="1" t="s">
        <v>150</v>
      </c>
      <c r="O82" s="1" t="s">
        <v>834</v>
      </c>
      <c r="P82" s="1" t="s">
        <v>63</v>
      </c>
      <c r="Q82" s="1" t="s">
        <v>64</v>
      </c>
      <c r="R82" s="1" t="s">
        <v>64</v>
      </c>
      <c r="AV82" s="1" t="s">
        <v>52</v>
      </c>
      <c r="AW82" s="1" t="s">
        <v>853</v>
      </c>
      <c r="AX82" s="1" t="s">
        <v>52</v>
      </c>
      <c r="AY82" s="1" t="s">
        <v>52</v>
      </c>
      <c r="AZ82" s="1" t="s">
        <v>52</v>
      </c>
    </row>
    <row r="83" spans="1:52" ht="30" customHeight="1" x14ac:dyDescent="0.3">
      <c r="A83" s="18" t="s">
        <v>715</v>
      </c>
      <c r="B83" s="18" t="s">
        <v>52</v>
      </c>
      <c r="C83" s="18" t="s">
        <v>52</v>
      </c>
      <c r="D83" s="19"/>
      <c r="E83" s="21"/>
      <c r="F83" s="24" t="e">
        <f>TRUNC(SUMIF(N80:N82, N79, F80:F82),0)</f>
        <v>#NUM!</v>
      </c>
      <c r="G83" s="21"/>
      <c r="H83" s="24">
        <f>TRUNC(SUMIF(N80:N82, N79, H80:H82),0)</f>
        <v>0</v>
      </c>
      <c r="I83" s="21"/>
      <c r="J83" s="24">
        <f>TRUNC(SUMIF(N80:N82, N79, J80:J82),0)</f>
        <v>0</v>
      </c>
      <c r="K83" s="21"/>
      <c r="L83" s="24" t="e">
        <f>F83+H83+J83</f>
        <v>#NUM!</v>
      </c>
      <c r="M83" s="18" t="s">
        <v>52</v>
      </c>
      <c r="N83" s="1" t="s">
        <v>88</v>
      </c>
      <c r="O83" s="1" t="s">
        <v>88</v>
      </c>
      <c r="P83" s="1" t="s">
        <v>52</v>
      </c>
      <c r="Q83" s="1" t="s">
        <v>52</v>
      </c>
      <c r="R83" s="1" t="s">
        <v>52</v>
      </c>
      <c r="AV83" s="1" t="s">
        <v>52</v>
      </c>
      <c r="AW83" s="1" t="s">
        <v>52</v>
      </c>
      <c r="AX83" s="1" t="s">
        <v>52</v>
      </c>
      <c r="AY83" s="1" t="s">
        <v>52</v>
      </c>
      <c r="AZ83" s="1" t="s">
        <v>52</v>
      </c>
    </row>
    <row r="84" spans="1:52" ht="30" customHeight="1" x14ac:dyDescent="0.3">
      <c r="A84" s="19"/>
      <c r="B84" s="19"/>
      <c r="C84" s="19"/>
      <c r="D84" s="19"/>
      <c r="E84" s="21"/>
      <c r="F84" s="24"/>
      <c r="G84" s="21"/>
      <c r="H84" s="24"/>
      <c r="I84" s="21"/>
      <c r="J84" s="24"/>
      <c r="K84" s="21"/>
      <c r="L84" s="24"/>
      <c r="M84" s="19"/>
    </row>
    <row r="85" spans="1:52" ht="30" customHeight="1" x14ac:dyDescent="0.3">
      <c r="A85" s="15" t="s">
        <v>854</v>
      </c>
      <c r="B85" s="16"/>
      <c r="C85" s="16"/>
      <c r="D85" s="16"/>
      <c r="E85" s="20"/>
      <c r="F85" s="23"/>
      <c r="G85" s="20"/>
      <c r="H85" s="23"/>
      <c r="I85" s="20"/>
      <c r="J85" s="23"/>
      <c r="K85" s="20"/>
      <c r="L85" s="23"/>
      <c r="M85" s="17"/>
      <c r="N85" s="1" t="s">
        <v>157</v>
      </c>
    </row>
    <row r="86" spans="1:52" ht="30" customHeight="1" x14ac:dyDescent="0.3">
      <c r="A86" s="18" t="s">
        <v>855</v>
      </c>
      <c r="B86" s="18" t="s">
        <v>155</v>
      </c>
      <c r="C86" s="18" t="s">
        <v>74</v>
      </c>
      <c r="D86" s="19">
        <v>1.05</v>
      </c>
      <c r="E86" s="21" t="e">
        <f>단가대비표!O59</f>
        <v>#NUM!</v>
      </c>
      <c r="F86" s="24" t="e">
        <f>TRUNC(E86*D86,1)</f>
        <v>#NUM!</v>
      </c>
      <c r="G86" s="21">
        <f>단가대비표!P59</f>
        <v>0</v>
      </c>
      <c r="H86" s="24">
        <f>TRUNC(G86*D86,1)</f>
        <v>0</v>
      </c>
      <c r="I86" s="21">
        <f>단가대비표!V59</f>
        <v>0</v>
      </c>
      <c r="J86" s="24">
        <f>TRUNC(I86*D86,1)</f>
        <v>0</v>
      </c>
      <c r="K86" s="21" t="e">
        <f>TRUNC(E86+G86+I86,1)</f>
        <v>#NUM!</v>
      </c>
      <c r="L86" s="24" t="e">
        <f>TRUNC(F86+H86+J86,1)</f>
        <v>#NUM!</v>
      </c>
      <c r="M86" s="18" t="s">
        <v>52</v>
      </c>
      <c r="N86" s="1" t="s">
        <v>157</v>
      </c>
      <c r="O86" s="1" t="s">
        <v>856</v>
      </c>
      <c r="P86" s="1" t="s">
        <v>64</v>
      </c>
      <c r="Q86" s="1" t="s">
        <v>64</v>
      </c>
      <c r="R86" s="1" t="s">
        <v>63</v>
      </c>
      <c r="AV86" s="1" t="s">
        <v>52</v>
      </c>
      <c r="AW86" s="1" t="s">
        <v>857</v>
      </c>
      <c r="AX86" s="1" t="s">
        <v>52</v>
      </c>
      <c r="AY86" s="1" t="s">
        <v>52</v>
      </c>
      <c r="AZ86" s="1" t="s">
        <v>52</v>
      </c>
    </row>
    <row r="87" spans="1:52" ht="30" customHeight="1" x14ac:dyDescent="0.3">
      <c r="A87" s="18" t="s">
        <v>858</v>
      </c>
      <c r="B87" s="18" t="s">
        <v>859</v>
      </c>
      <c r="C87" s="18" t="s">
        <v>74</v>
      </c>
      <c r="D87" s="19">
        <v>1</v>
      </c>
      <c r="E87" s="21" t="e">
        <f>일위대가목록!E130</f>
        <v>#NUM!</v>
      </c>
      <c r="F87" s="24" t="e">
        <f>TRUNC(E87*D87,1)</f>
        <v>#NUM!</v>
      </c>
      <c r="G87" s="21">
        <f>일위대가목록!F130</f>
        <v>0</v>
      </c>
      <c r="H87" s="24">
        <f>TRUNC(G87*D87,1)</f>
        <v>0</v>
      </c>
      <c r="I87" s="21">
        <f>일위대가목록!G130</f>
        <v>0</v>
      </c>
      <c r="J87" s="24">
        <f>TRUNC(I87*D87,1)</f>
        <v>0</v>
      </c>
      <c r="K87" s="21" t="e">
        <f>TRUNC(E87+G87+I87,1)</f>
        <v>#NUM!</v>
      </c>
      <c r="L87" s="24" t="e">
        <f>TRUNC(F87+H87+J87,1)</f>
        <v>#NUM!</v>
      </c>
      <c r="M87" s="18" t="s">
        <v>860</v>
      </c>
      <c r="N87" s="1" t="s">
        <v>157</v>
      </c>
      <c r="O87" s="1" t="s">
        <v>861</v>
      </c>
      <c r="P87" s="1" t="s">
        <v>63</v>
      </c>
      <c r="Q87" s="1" t="s">
        <v>64</v>
      </c>
      <c r="R87" s="1" t="s">
        <v>64</v>
      </c>
      <c r="AV87" s="1" t="s">
        <v>52</v>
      </c>
      <c r="AW87" s="1" t="s">
        <v>862</v>
      </c>
      <c r="AX87" s="1" t="s">
        <v>52</v>
      </c>
      <c r="AY87" s="1" t="s">
        <v>52</v>
      </c>
      <c r="AZ87" s="1" t="s">
        <v>52</v>
      </c>
    </row>
    <row r="88" spans="1:52" ht="30" customHeight="1" x14ac:dyDescent="0.3">
      <c r="A88" s="18" t="s">
        <v>715</v>
      </c>
      <c r="B88" s="18" t="s">
        <v>52</v>
      </c>
      <c r="C88" s="18" t="s">
        <v>52</v>
      </c>
      <c r="D88" s="19"/>
      <c r="E88" s="21"/>
      <c r="F88" s="24" t="e">
        <f>TRUNC(SUMIF(N86:N87, N85, F86:F87),0)</f>
        <v>#NUM!</v>
      </c>
      <c r="G88" s="21"/>
      <c r="H88" s="24">
        <f>TRUNC(SUMIF(N86:N87, N85, H86:H87),0)</f>
        <v>0</v>
      </c>
      <c r="I88" s="21"/>
      <c r="J88" s="24">
        <f>TRUNC(SUMIF(N86:N87, N85, J86:J87),0)</f>
        <v>0</v>
      </c>
      <c r="K88" s="21"/>
      <c r="L88" s="24" t="e">
        <f>F88+H88+J88</f>
        <v>#NUM!</v>
      </c>
      <c r="M88" s="18" t="s">
        <v>52</v>
      </c>
      <c r="N88" s="1" t="s">
        <v>88</v>
      </c>
      <c r="O88" s="1" t="s">
        <v>88</v>
      </c>
      <c r="P88" s="1" t="s">
        <v>52</v>
      </c>
      <c r="Q88" s="1" t="s">
        <v>52</v>
      </c>
      <c r="R88" s="1" t="s">
        <v>52</v>
      </c>
      <c r="AV88" s="1" t="s">
        <v>52</v>
      </c>
      <c r="AW88" s="1" t="s">
        <v>52</v>
      </c>
      <c r="AX88" s="1" t="s">
        <v>52</v>
      </c>
      <c r="AY88" s="1" t="s">
        <v>52</v>
      </c>
      <c r="AZ88" s="1" t="s">
        <v>52</v>
      </c>
    </row>
    <row r="89" spans="1:52" ht="30" customHeight="1" x14ac:dyDescent="0.3">
      <c r="A89" s="19"/>
      <c r="B89" s="19"/>
      <c r="C89" s="19"/>
      <c r="D89" s="19"/>
      <c r="E89" s="21"/>
      <c r="F89" s="24"/>
      <c r="G89" s="21"/>
      <c r="H89" s="24"/>
      <c r="I89" s="21"/>
      <c r="J89" s="24"/>
      <c r="K89" s="21"/>
      <c r="L89" s="24"/>
      <c r="M89" s="19"/>
    </row>
    <row r="90" spans="1:52" ht="30" customHeight="1" x14ac:dyDescent="0.3">
      <c r="A90" s="15" t="s">
        <v>863</v>
      </c>
      <c r="B90" s="16"/>
      <c r="C90" s="16"/>
      <c r="D90" s="16"/>
      <c r="E90" s="20"/>
      <c r="F90" s="23"/>
      <c r="G90" s="20"/>
      <c r="H90" s="23"/>
      <c r="I90" s="20"/>
      <c r="J90" s="23"/>
      <c r="K90" s="20"/>
      <c r="L90" s="23"/>
      <c r="M90" s="17"/>
      <c r="N90" s="1" t="s">
        <v>162</v>
      </c>
    </row>
    <row r="91" spans="1:52" ht="30" customHeight="1" x14ac:dyDescent="0.3">
      <c r="A91" s="18" t="s">
        <v>864</v>
      </c>
      <c r="B91" s="18" t="s">
        <v>865</v>
      </c>
      <c r="C91" s="18" t="s">
        <v>109</v>
      </c>
      <c r="D91" s="19">
        <v>2.1</v>
      </c>
      <c r="E91" s="21" t="e">
        <f>단가대비표!O55</f>
        <v>#NUM!</v>
      </c>
      <c r="F91" s="24" t="e">
        <f t="shared" ref="F91:F96" si="16">TRUNC(E91*D91,1)</f>
        <v>#NUM!</v>
      </c>
      <c r="G91" s="21">
        <f>단가대비표!P55</f>
        <v>0</v>
      </c>
      <c r="H91" s="24">
        <f t="shared" ref="H91:H96" si="17">TRUNC(G91*D91,1)</f>
        <v>0</v>
      </c>
      <c r="I91" s="21">
        <f>단가대비표!V55</f>
        <v>0</v>
      </c>
      <c r="J91" s="24">
        <f t="shared" ref="J91:J96" si="18">TRUNC(I91*D91,1)</f>
        <v>0</v>
      </c>
      <c r="K91" s="21" t="e">
        <f t="shared" ref="K91:L96" si="19">TRUNC(E91+G91+I91,1)</f>
        <v>#NUM!</v>
      </c>
      <c r="L91" s="24" t="e">
        <f t="shared" si="19"/>
        <v>#NUM!</v>
      </c>
      <c r="M91" s="18" t="s">
        <v>52</v>
      </c>
      <c r="N91" s="1" t="s">
        <v>162</v>
      </c>
      <c r="O91" s="1" t="s">
        <v>866</v>
      </c>
      <c r="P91" s="1" t="s">
        <v>64</v>
      </c>
      <c r="Q91" s="1" t="s">
        <v>64</v>
      </c>
      <c r="R91" s="1" t="s">
        <v>63</v>
      </c>
      <c r="V91">
        <v>1</v>
      </c>
      <c r="AV91" s="1" t="s">
        <v>52</v>
      </c>
      <c r="AW91" s="1" t="s">
        <v>867</v>
      </c>
      <c r="AX91" s="1" t="s">
        <v>52</v>
      </c>
      <c r="AY91" s="1" t="s">
        <v>52</v>
      </c>
      <c r="AZ91" s="1" t="s">
        <v>52</v>
      </c>
    </row>
    <row r="92" spans="1:52" ht="30" customHeight="1" x14ac:dyDescent="0.3">
      <c r="A92" s="18" t="s">
        <v>868</v>
      </c>
      <c r="B92" s="18" t="s">
        <v>869</v>
      </c>
      <c r="C92" s="18" t="s">
        <v>109</v>
      </c>
      <c r="D92" s="19">
        <v>2.65</v>
      </c>
      <c r="E92" s="21" t="e">
        <f>단가대비표!O56</f>
        <v>#NUM!</v>
      </c>
      <c r="F92" s="24" t="e">
        <f t="shared" si="16"/>
        <v>#NUM!</v>
      </c>
      <c r="G92" s="21">
        <f>단가대비표!P56</f>
        <v>0</v>
      </c>
      <c r="H92" s="24">
        <f t="shared" si="17"/>
        <v>0</v>
      </c>
      <c r="I92" s="21">
        <f>단가대비표!V56</f>
        <v>0</v>
      </c>
      <c r="J92" s="24">
        <f t="shared" si="18"/>
        <v>0</v>
      </c>
      <c r="K92" s="21" t="e">
        <f t="shared" si="19"/>
        <v>#NUM!</v>
      </c>
      <c r="L92" s="24" t="e">
        <f t="shared" si="19"/>
        <v>#NUM!</v>
      </c>
      <c r="M92" s="18" t="s">
        <v>52</v>
      </c>
      <c r="N92" s="1" t="s">
        <v>162</v>
      </c>
      <c r="O92" s="1" t="s">
        <v>870</v>
      </c>
      <c r="P92" s="1" t="s">
        <v>64</v>
      </c>
      <c r="Q92" s="1" t="s">
        <v>64</v>
      </c>
      <c r="R92" s="1" t="s">
        <v>63</v>
      </c>
      <c r="V92">
        <v>1</v>
      </c>
      <c r="AV92" s="1" t="s">
        <v>52</v>
      </c>
      <c r="AW92" s="1" t="s">
        <v>871</v>
      </c>
      <c r="AX92" s="1" t="s">
        <v>52</v>
      </c>
      <c r="AY92" s="1" t="s">
        <v>52</v>
      </c>
      <c r="AZ92" s="1" t="s">
        <v>52</v>
      </c>
    </row>
    <row r="93" spans="1:52" ht="30" customHeight="1" x14ac:dyDescent="0.3">
      <c r="A93" s="18" t="s">
        <v>872</v>
      </c>
      <c r="B93" s="18" t="s">
        <v>873</v>
      </c>
      <c r="C93" s="18" t="s">
        <v>234</v>
      </c>
      <c r="D93" s="19">
        <v>1</v>
      </c>
      <c r="E93" s="21" t="e">
        <f>TRUNC(SUMIF(V91:V96, RIGHTB(O93, 1), F91:F96)*U93, 2)</f>
        <v>#NUM!</v>
      </c>
      <c r="F93" s="24" t="e">
        <f t="shared" si="16"/>
        <v>#NUM!</v>
      </c>
      <c r="G93" s="21">
        <v>0</v>
      </c>
      <c r="H93" s="24">
        <f t="shared" si="17"/>
        <v>0</v>
      </c>
      <c r="I93" s="21">
        <v>0</v>
      </c>
      <c r="J93" s="24">
        <f t="shared" si="18"/>
        <v>0</v>
      </c>
      <c r="K93" s="21" t="e">
        <f t="shared" si="19"/>
        <v>#NUM!</v>
      </c>
      <c r="L93" s="24" t="e">
        <f t="shared" si="19"/>
        <v>#NUM!</v>
      </c>
      <c r="M93" s="18" t="s">
        <v>52</v>
      </c>
      <c r="N93" s="1" t="s">
        <v>162</v>
      </c>
      <c r="O93" s="1" t="s">
        <v>713</v>
      </c>
      <c r="P93" s="1" t="s">
        <v>64</v>
      </c>
      <c r="Q93" s="1" t="s">
        <v>64</v>
      </c>
      <c r="R93" s="1" t="s">
        <v>64</v>
      </c>
      <c r="S93">
        <v>0</v>
      </c>
      <c r="T93">
        <v>0</v>
      </c>
      <c r="U93">
        <v>0.05</v>
      </c>
      <c r="AV93" s="1" t="s">
        <v>52</v>
      </c>
      <c r="AW93" s="1" t="s">
        <v>874</v>
      </c>
      <c r="AX93" s="1" t="s">
        <v>52</v>
      </c>
      <c r="AY93" s="1" t="s">
        <v>52</v>
      </c>
      <c r="AZ93" s="1" t="s">
        <v>52</v>
      </c>
    </row>
    <row r="94" spans="1:52" ht="30" customHeight="1" x14ac:dyDescent="0.3">
      <c r="A94" s="18" t="s">
        <v>875</v>
      </c>
      <c r="B94" s="18" t="s">
        <v>52</v>
      </c>
      <c r="C94" s="18" t="s">
        <v>74</v>
      </c>
      <c r="D94" s="19">
        <v>1</v>
      </c>
      <c r="E94" s="21">
        <f>일위대가목록!E131</f>
        <v>0</v>
      </c>
      <c r="F94" s="24">
        <f t="shared" si="16"/>
        <v>0</v>
      </c>
      <c r="G94" s="21">
        <f>일위대가목록!F131</f>
        <v>0</v>
      </c>
      <c r="H94" s="24">
        <f t="shared" si="17"/>
        <v>0</v>
      </c>
      <c r="I94" s="21">
        <f>일위대가목록!G131</f>
        <v>0</v>
      </c>
      <c r="J94" s="24">
        <f t="shared" si="18"/>
        <v>0</v>
      </c>
      <c r="K94" s="21">
        <f t="shared" si="19"/>
        <v>0</v>
      </c>
      <c r="L94" s="24">
        <f t="shared" si="19"/>
        <v>0</v>
      </c>
      <c r="M94" s="18" t="s">
        <v>876</v>
      </c>
      <c r="N94" s="1" t="s">
        <v>162</v>
      </c>
      <c r="O94" s="1" t="s">
        <v>877</v>
      </c>
      <c r="P94" s="1" t="s">
        <v>63</v>
      </c>
      <c r="Q94" s="1" t="s">
        <v>64</v>
      </c>
      <c r="R94" s="1" t="s">
        <v>64</v>
      </c>
      <c r="AV94" s="1" t="s">
        <v>52</v>
      </c>
      <c r="AW94" s="1" t="s">
        <v>878</v>
      </c>
      <c r="AX94" s="1" t="s">
        <v>52</v>
      </c>
      <c r="AY94" s="1" t="s">
        <v>52</v>
      </c>
      <c r="AZ94" s="1" t="s">
        <v>52</v>
      </c>
    </row>
    <row r="95" spans="1:52" ht="30" customHeight="1" x14ac:dyDescent="0.3">
      <c r="A95" s="18" t="s">
        <v>879</v>
      </c>
      <c r="B95" s="18" t="s">
        <v>880</v>
      </c>
      <c r="C95" s="18" t="s">
        <v>74</v>
      </c>
      <c r="D95" s="19">
        <v>2.1</v>
      </c>
      <c r="E95" s="21" t="e">
        <f>단가대비표!O53</f>
        <v>#NUM!</v>
      </c>
      <c r="F95" s="24" t="e">
        <f t="shared" si="16"/>
        <v>#NUM!</v>
      </c>
      <c r="G95" s="21">
        <f>단가대비표!P53</f>
        <v>0</v>
      </c>
      <c r="H95" s="24">
        <f t="shared" si="17"/>
        <v>0</v>
      </c>
      <c r="I95" s="21">
        <f>단가대비표!V53</f>
        <v>0</v>
      </c>
      <c r="J95" s="24">
        <f t="shared" si="18"/>
        <v>0</v>
      </c>
      <c r="K95" s="21" t="e">
        <f t="shared" si="19"/>
        <v>#NUM!</v>
      </c>
      <c r="L95" s="24" t="e">
        <f t="shared" si="19"/>
        <v>#NUM!</v>
      </c>
      <c r="M95" s="18" t="s">
        <v>52</v>
      </c>
      <c r="N95" s="1" t="s">
        <v>162</v>
      </c>
      <c r="O95" s="1" t="s">
        <v>881</v>
      </c>
      <c r="P95" s="1" t="s">
        <v>64</v>
      </c>
      <c r="Q95" s="1" t="s">
        <v>64</v>
      </c>
      <c r="R95" s="1" t="s">
        <v>63</v>
      </c>
      <c r="AV95" s="1" t="s">
        <v>52</v>
      </c>
      <c r="AW95" s="1" t="s">
        <v>882</v>
      </c>
      <c r="AX95" s="1" t="s">
        <v>52</v>
      </c>
      <c r="AY95" s="1" t="s">
        <v>52</v>
      </c>
      <c r="AZ95" s="1" t="s">
        <v>52</v>
      </c>
    </row>
    <row r="96" spans="1:52" ht="30" customHeight="1" x14ac:dyDescent="0.3">
      <c r="A96" s="18" t="s">
        <v>883</v>
      </c>
      <c r="B96" s="18" t="s">
        <v>884</v>
      </c>
      <c r="C96" s="18" t="s">
        <v>74</v>
      </c>
      <c r="D96" s="19">
        <v>1</v>
      </c>
      <c r="E96" s="21">
        <f>일위대가목록!E132</f>
        <v>0</v>
      </c>
      <c r="F96" s="24">
        <f t="shared" si="16"/>
        <v>0</v>
      </c>
      <c r="G96" s="21">
        <f>일위대가목록!F132</f>
        <v>0</v>
      </c>
      <c r="H96" s="24">
        <f t="shared" si="17"/>
        <v>0</v>
      </c>
      <c r="I96" s="21">
        <f>일위대가목록!G132</f>
        <v>0</v>
      </c>
      <c r="J96" s="24">
        <f t="shared" si="18"/>
        <v>0</v>
      </c>
      <c r="K96" s="21">
        <f t="shared" si="19"/>
        <v>0</v>
      </c>
      <c r="L96" s="24">
        <f t="shared" si="19"/>
        <v>0</v>
      </c>
      <c r="M96" s="18" t="s">
        <v>885</v>
      </c>
      <c r="N96" s="1" t="s">
        <v>162</v>
      </c>
      <c r="O96" s="1" t="s">
        <v>886</v>
      </c>
      <c r="P96" s="1" t="s">
        <v>63</v>
      </c>
      <c r="Q96" s="1" t="s">
        <v>64</v>
      </c>
      <c r="R96" s="1" t="s">
        <v>64</v>
      </c>
      <c r="AV96" s="1" t="s">
        <v>52</v>
      </c>
      <c r="AW96" s="1" t="s">
        <v>887</v>
      </c>
      <c r="AX96" s="1" t="s">
        <v>52</v>
      </c>
      <c r="AY96" s="1" t="s">
        <v>52</v>
      </c>
      <c r="AZ96" s="1" t="s">
        <v>52</v>
      </c>
    </row>
    <row r="97" spans="1:52" ht="30" customHeight="1" x14ac:dyDescent="0.3">
      <c r="A97" s="18" t="s">
        <v>715</v>
      </c>
      <c r="B97" s="18" t="s">
        <v>52</v>
      </c>
      <c r="C97" s="18" t="s">
        <v>52</v>
      </c>
      <c r="D97" s="19"/>
      <c r="E97" s="21"/>
      <c r="F97" s="24" t="e">
        <f>TRUNC(SUMIF(N91:N96, N90, F91:F96),0)</f>
        <v>#NUM!</v>
      </c>
      <c r="G97" s="21"/>
      <c r="H97" s="24">
        <f>TRUNC(SUMIF(N91:N96, N90, H91:H96),0)</f>
        <v>0</v>
      </c>
      <c r="I97" s="21"/>
      <c r="J97" s="24">
        <f>TRUNC(SUMIF(N91:N96, N90, J91:J96),0)</f>
        <v>0</v>
      </c>
      <c r="K97" s="21"/>
      <c r="L97" s="24" t="e">
        <f>F97+H97+J97</f>
        <v>#NUM!</v>
      </c>
      <c r="M97" s="18" t="s">
        <v>52</v>
      </c>
      <c r="N97" s="1" t="s">
        <v>88</v>
      </c>
      <c r="O97" s="1" t="s">
        <v>88</v>
      </c>
      <c r="P97" s="1" t="s">
        <v>52</v>
      </c>
      <c r="Q97" s="1" t="s">
        <v>52</v>
      </c>
      <c r="R97" s="1" t="s">
        <v>52</v>
      </c>
      <c r="AV97" s="1" t="s">
        <v>52</v>
      </c>
      <c r="AW97" s="1" t="s">
        <v>52</v>
      </c>
      <c r="AX97" s="1" t="s">
        <v>52</v>
      </c>
      <c r="AY97" s="1" t="s">
        <v>52</v>
      </c>
      <c r="AZ97" s="1" t="s">
        <v>52</v>
      </c>
    </row>
    <row r="98" spans="1:52" ht="30" customHeight="1" x14ac:dyDescent="0.3">
      <c r="A98" s="19"/>
      <c r="B98" s="19"/>
      <c r="C98" s="19"/>
      <c r="D98" s="19"/>
      <c r="E98" s="21"/>
      <c r="F98" s="24"/>
      <c r="G98" s="21"/>
      <c r="H98" s="24"/>
      <c r="I98" s="21"/>
      <c r="J98" s="24"/>
      <c r="K98" s="21"/>
      <c r="L98" s="24"/>
      <c r="M98" s="19"/>
    </row>
    <row r="99" spans="1:52" ht="30" customHeight="1" x14ac:dyDescent="0.3">
      <c r="A99" s="15" t="s">
        <v>888</v>
      </c>
      <c r="B99" s="16"/>
      <c r="C99" s="16"/>
      <c r="D99" s="16"/>
      <c r="E99" s="20"/>
      <c r="F99" s="23"/>
      <c r="G99" s="20"/>
      <c r="H99" s="23"/>
      <c r="I99" s="20"/>
      <c r="J99" s="23"/>
      <c r="K99" s="20"/>
      <c r="L99" s="23"/>
      <c r="M99" s="17"/>
      <c r="N99" s="1" t="s">
        <v>167</v>
      </c>
    </row>
    <row r="100" spans="1:52" ht="30" customHeight="1" x14ac:dyDescent="0.3">
      <c r="A100" s="18" t="s">
        <v>889</v>
      </c>
      <c r="B100" s="18" t="s">
        <v>890</v>
      </c>
      <c r="C100" s="18" t="s">
        <v>109</v>
      </c>
      <c r="D100" s="19">
        <v>2.1</v>
      </c>
      <c r="E100" s="21" t="e">
        <f>단가대비표!O58</f>
        <v>#NUM!</v>
      </c>
      <c r="F100" s="24" t="e">
        <f t="shared" ref="F100:F106" si="20">TRUNC(E100*D100,1)</f>
        <v>#NUM!</v>
      </c>
      <c r="G100" s="21">
        <f>단가대비표!P58</f>
        <v>0</v>
      </c>
      <c r="H100" s="24">
        <f t="shared" ref="H100:H106" si="21">TRUNC(G100*D100,1)</f>
        <v>0</v>
      </c>
      <c r="I100" s="21">
        <f>단가대비표!V58</f>
        <v>0</v>
      </c>
      <c r="J100" s="24">
        <f t="shared" ref="J100:J106" si="22">TRUNC(I100*D100,1)</f>
        <v>0</v>
      </c>
      <c r="K100" s="21" t="e">
        <f t="shared" ref="K100:L106" si="23">TRUNC(E100+G100+I100,1)</f>
        <v>#NUM!</v>
      </c>
      <c r="L100" s="24" t="e">
        <f t="shared" si="23"/>
        <v>#NUM!</v>
      </c>
      <c r="M100" s="18" t="s">
        <v>52</v>
      </c>
      <c r="N100" s="1" t="s">
        <v>167</v>
      </c>
      <c r="O100" s="1" t="s">
        <v>891</v>
      </c>
      <c r="P100" s="1" t="s">
        <v>64</v>
      </c>
      <c r="Q100" s="1" t="s">
        <v>64</v>
      </c>
      <c r="R100" s="1" t="s">
        <v>63</v>
      </c>
      <c r="V100">
        <v>1</v>
      </c>
      <c r="AV100" s="1" t="s">
        <v>52</v>
      </c>
      <c r="AW100" s="1" t="s">
        <v>892</v>
      </c>
      <c r="AX100" s="1" t="s">
        <v>52</v>
      </c>
      <c r="AY100" s="1" t="s">
        <v>52</v>
      </c>
      <c r="AZ100" s="1" t="s">
        <v>52</v>
      </c>
    </row>
    <row r="101" spans="1:52" ht="30" customHeight="1" x14ac:dyDescent="0.3">
      <c r="A101" s="18" t="s">
        <v>893</v>
      </c>
      <c r="B101" s="18" t="s">
        <v>894</v>
      </c>
      <c r="C101" s="18" t="s">
        <v>109</v>
      </c>
      <c r="D101" s="19">
        <v>2.65</v>
      </c>
      <c r="E101" s="21" t="e">
        <f>단가대비표!O57</f>
        <v>#NUM!</v>
      </c>
      <c r="F101" s="24" t="e">
        <f t="shared" si="20"/>
        <v>#NUM!</v>
      </c>
      <c r="G101" s="21">
        <f>단가대비표!P57</f>
        <v>0</v>
      </c>
      <c r="H101" s="24">
        <f t="shared" si="21"/>
        <v>0</v>
      </c>
      <c r="I101" s="21">
        <f>단가대비표!V57</f>
        <v>0</v>
      </c>
      <c r="J101" s="24">
        <f t="shared" si="22"/>
        <v>0</v>
      </c>
      <c r="K101" s="21" t="e">
        <f t="shared" si="23"/>
        <v>#NUM!</v>
      </c>
      <c r="L101" s="24" t="e">
        <f t="shared" si="23"/>
        <v>#NUM!</v>
      </c>
      <c r="M101" s="18" t="s">
        <v>52</v>
      </c>
      <c r="N101" s="1" t="s">
        <v>167</v>
      </c>
      <c r="O101" s="1" t="s">
        <v>895</v>
      </c>
      <c r="P101" s="1" t="s">
        <v>64</v>
      </c>
      <c r="Q101" s="1" t="s">
        <v>64</v>
      </c>
      <c r="R101" s="1" t="s">
        <v>63</v>
      </c>
      <c r="V101">
        <v>1</v>
      </c>
      <c r="AV101" s="1" t="s">
        <v>52</v>
      </c>
      <c r="AW101" s="1" t="s">
        <v>896</v>
      </c>
      <c r="AX101" s="1" t="s">
        <v>52</v>
      </c>
      <c r="AY101" s="1" t="s">
        <v>52</v>
      </c>
      <c r="AZ101" s="1" t="s">
        <v>52</v>
      </c>
    </row>
    <row r="102" spans="1:52" ht="30" customHeight="1" x14ac:dyDescent="0.3">
      <c r="A102" s="18" t="s">
        <v>872</v>
      </c>
      <c r="B102" s="18" t="s">
        <v>873</v>
      </c>
      <c r="C102" s="18" t="s">
        <v>234</v>
      </c>
      <c r="D102" s="19">
        <v>1</v>
      </c>
      <c r="E102" s="21" t="e">
        <f>TRUNC(SUMIF(V100:V106, RIGHTB(O102, 1), F100:F106)*U102, 2)</f>
        <v>#NUM!</v>
      </c>
      <c r="F102" s="24" t="e">
        <f t="shared" si="20"/>
        <v>#NUM!</v>
      </c>
      <c r="G102" s="21">
        <v>0</v>
      </c>
      <c r="H102" s="24">
        <f t="shared" si="21"/>
        <v>0</v>
      </c>
      <c r="I102" s="21">
        <v>0</v>
      </c>
      <c r="J102" s="24">
        <f t="shared" si="22"/>
        <v>0</v>
      </c>
      <c r="K102" s="21" t="e">
        <f t="shared" si="23"/>
        <v>#NUM!</v>
      </c>
      <c r="L102" s="24" t="e">
        <f t="shared" si="23"/>
        <v>#NUM!</v>
      </c>
      <c r="M102" s="18" t="s">
        <v>52</v>
      </c>
      <c r="N102" s="1" t="s">
        <v>167</v>
      </c>
      <c r="O102" s="1" t="s">
        <v>713</v>
      </c>
      <c r="P102" s="1" t="s">
        <v>64</v>
      </c>
      <c r="Q102" s="1" t="s">
        <v>64</v>
      </c>
      <c r="R102" s="1" t="s">
        <v>64</v>
      </c>
      <c r="S102">
        <v>0</v>
      </c>
      <c r="T102">
        <v>0</v>
      </c>
      <c r="U102">
        <v>0.05</v>
      </c>
      <c r="AV102" s="1" t="s">
        <v>52</v>
      </c>
      <c r="AW102" s="1" t="s">
        <v>897</v>
      </c>
      <c r="AX102" s="1" t="s">
        <v>52</v>
      </c>
      <c r="AY102" s="1" t="s">
        <v>52</v>
      </c>
      <c r="AZ102" s="1" t="s">
        <v>52</v>
      </c>
    </row>
    <row r="103" spans="1:52" ht="30" customHeight="1" x14ac:dyDescent="0.3">
      <c r="A103" s="18" t="s">
        <v>875</v>
      </c>
      <c r="B103" s="18" t="s">
        <v>52</v>
      </c>
      <c r="C103" s="18" t="s">
        <v>74</v>
      </c>
      <c r="D103" s="19">
        <v>1</v>
      </c>
      <c r="E103" s="21">
        <f>일위대가목록!E131</f>
        <v>0</v>
      </c>
      <c r="F103" s="24">
        <f t="shared" si="20"/>
        <v>0</v>
      </c>
      <c r="G103" s="21">
        <f>일위대가목록!F131</f>
        <v>0</v>
      </c>
      <c r="H103" s="24">
        <f t="shared" si="21"/>
        <v>0</v>
      </c>
      <c r="I103" s="21">
        <f>일위대가목록!G131</f>
        <v>0</v>
      </c>
      <c r="J103" s="24">
        <f t="shared" si="22"/>
        <v>0</v>
      </c>
      <c r="K103" s="21">
        <f t="shared" si="23"/>
        <v>0</v>
      </c>
      <c r="L103" s="24">
        <f t="shared" si="23"/>
        <v>0</v>
      </c>
      <c r="M103" s="18" t="s">
        <v>876</v>
      </c>
      <c r="N103" s="1" t="s">
        <v>167</v>
      </c>
      <c r="O103" s="1" t="s">
        <v>877</v>
      </c>
      <c r="P103" s="1" t="s">
        <v>63</v>
      </c>
      <c r="Q103" s="1" t="s">
        <v>64</v>
      </c>
      <c r="R103" s="1" t="s">
        <v>64</v>
      </c>
      <c r="AV103" s="1" t="s">
        <v>52</v>
      </c>
      <c r="AW103" s="1" t="s">
        <v>898</v>
      </c>
      <c r="AX103" s="1" t="s">
        <v>52</v>
      </c>
      <c r="AY103" s="1" t="s">
        <v>52</v>
      </c>
      <c r="AZ103" s="1" t="s">
        <v>52</v>
      </c>
    </row>
    <row r="104" spans="1:52" ht="30" customHeight="1" x14ac:dyDescent="0.3">
      <c r="A104" s="18" t="s">
        <v>879</v>
      </c>
      <c r="B104" s="18" t="s">
        <v>899</v>
      </c>
      <c r="C104" s="18" t="s">
        <v>74</v>
      </c>
      <c r="D104" s="19">
        <v>4.2</v>
      </c>
      <c r="E104" s="21" t="e">
        <f>단가대비표!O54</f>
        <v>#NUM!</v>
      </c>
      <c r="F104" s="24" t="e">
        <f t="shared" si="20"/>
        <v>#NUM!</v>
      </c>
      <c r="G104" s="21">
        <f>단가대비표!P54</f>
        <v>0</v>
      </c>
      <c r="H104" s="24">
        <f t="shared" si="21"/>
        <v>0</v>
      </c>
      <c r="I104" s="21">
        <f>단가대비표!V54</f>
        <v>0</v>
      </c>
      <c r="J104" s="24">
        <f t="shared" si="22"/>
        <v>0</v>
      </c>
      <c r="K104" s="21" t="e">
        <f t="shared" si="23"/>
        <v>#NUM!</v>
      </c>
      <c r="L104" s="24" t="e">
        <f t="shared" si="23"/>
        <v>#NUM!</v>
      </c>
      <c r="M104" s="18" t="s">
        <v>52</v>
      </c>
      <c r="N104" s="1" t="s">
        <v>167</v>
      </c>
      <c r="O104" s="1" t="s">
        <v>900</v>
      </c>
      <c r="P104" s="1" t="s">
        <v>64</v>
      </c>
      <c r="Q104" s="1" t="s">
        <v>64</v>
      </c>
      <c r="R104" s="1" t="s">
        <v>63</v>
      </c>
      <c r="W104">
        <v>2</v>
      </c>
      <c r="AV104" s="1" t="s">
        <v>52</v>
      </c>
      <c r="AW104" s="1" t="s">
        <v>901</v>
      </c>
      <c r="AX104" s="1" t="s">
        <v>52</v>
      </c>
      <c r="AY104" s="1" t="s">
        <v>52</v>
      </c>
      <c r="AZ104" s="1" t="s">
        <v>52</v>
      </c>
    </row>
    <row r="105" spans="1:52" ht="30" customHeight="1" x14ac:dyDescent="0.3">
      <c r="A105" s="18" t="s">
        <v>872</v>
      </c>
      <c r="B105" s="18" t="s">
        <v>873</v>
      </c>
      <c r="C105" s="18" t="s">
        <v>234</v>
      </c>
      <c r="D105" s="19">
        <v>1</v>
      </c>
      <c r="E105" s="21" t="e">
        <f>TRUNC(SUMIF(W100:W106, RIGHTB(O105, 1), F100:F106)*U105, 2)</f>
        <v>#NUM!</v>
      </c>
      <c r="F105" s="24" t="e">
        <f t="shared" si="20"/>
        <v>#NUM!</v>
      </c>
      <c r="G105" s="21">
        <v>0</v>
      </c>
      <c r="H105" s="24">
        <f t="shared" si="21"/>
        <v>0</v>
      </c>
      <c r="I105" s="21">
        <v>0</v>
      </c>
      <c r="J105" s="24">
        <f t="shared" si="22"/>
        <v>0</v>
      </c>
      <c r="K105" s="21" t="e">
        <f t="shared" si="23"/>
        <v>#NUM!</v>
      </c>
      <c r="L105" s="24" t="e">
        <f t="shared" si="23"/>
        <v>#NUM!</v>
      </c>
      <c r="M105" s="18" t="s">
        <v>52</v>
      </c>
      <c r="N105" s="1" t="s">
        <v>167</v>
      </c>
      <c r="O105" s="1" t="s">
        <v>902</v>
      </c>
      <c r="P105" s="1" t="s">
        <v>64</v>
      </c>
      <c r="Q105" s="1" t="s">
        <v>64</v>
      </c>
      <c r="R105" s="1" t="s">
        <v>64</v>
      </c>
      <c r="S105">
        <v>0</v>
      </c>
      <c r="T105">
        <v>0</v>
      </c>
      <c r="U105">
        <v>0.05</v>
      </c>
      <c r="AV105" s="1" t="s">
        <v>52</v>
      </c>
      <c r="AW105" s="1" t="s">
        <v>903</v>
      </c>
      <c r="AX105" s="1" t="s">
        <v>52</v>
      </c>
      <c r="AY105" s="1" t="s">
        <v>52</v>
      </c>
      <c r="AZ105" s="1" t="s">
        <v>52</v>
      </c>
    </row>
    <row r="106" spans="1:52" ht="30" customHeight="1" x14ac:dyDescent="0.3">
      <c r="A106" s="18" t="s">
        <v>883</v>
      </c>
      <c r="B106" s="18" t="s">
        <v>884</v>
      </c>
      <c r="C106" s="18" t="s">
        <v>74</v>
      </c>
      <c r="D106" s="19">
        <v>2</v>
      </c>
      <c r="E106" s="21">
        <f>일위대가목록!E132</f>
        <v>0</v>
      </c>
      <c r="F106" s="24">
        <f t="shared" si="20"/>
        <v>0</v>
      </c>
      <c r="G106" s="21">
        <f>일위대가목록!F132</f>
        <v>0</v>
      </c>
      <c r="H106" s="24">
        <f t="shared" si="21"/>
        <v>0</v>
      </c>
      <c r="I106" s="21">
        <f>일위대가목록!G132</f>
        <v>0</v>
      </c>
      <c r="J106" s="24">
        <f t="shared" si="22"/>
        <v>0</v>
      </c>
      <c r="K106" s="21">
        <f t="shared" si="23"/>
        <v>0</v>
      </c>
      <c r="L106" s="24">
        <f t="shared" si="23"/>
        <v>0</v>
      </c>
      <c r="M106" s="18" t="s">
        <v>885</v>
      </c>
      <c r="N106" s="1" t="s">
        <v>167</v>
      </c>
      <c r="O106" s="1" t="s">
        <v>886</v>
      </c>
      <c r="P106" s="1" t="s">
        <v>63</v>
      </c>
      <c r="Q106" s="1" t="s">
        <v>64</v>
      </c>
      <c r="R106" s="1" t="s">
        <v>64</v>
      </c>
      <c r="AV106" s="1" t="s">
        <v>52</v>
      </c>
      <c r="AW106" s="1" t="s">
        <v>904</v>
      </c>
      <c r="AX106" s="1" t="s">
        <v>52</v>
      </c>
      <c r="AY106" s="1" t="s">
        <v>52</v>
      </c>
      <c r="AZ106" s="1" t="s">
        <v>52</v>
      </c>
    </row>
    <row r="107" spans="1:52" ht="30" customHeight="1" x14ac:dyDescent="0.3">
      <c r="A107" s="18" t="s">
        <v>715</v>
      </c>
      <c r="B107" s="18" t="s">
        <v>52</v>
      </c>
      <c r="C107" s="18" t="s">
        <v>52</v>
      </c>
      <c r="D107" s="19"/>
      <c r="E107" s="21"/>
      <c r="F107" s="24" t="e">
        <f>TRUNC(SUMIF(N100:N106, N99, F100:F106),0)</f>
        <v>#NUM!</v>
      </c>
      <c r="G107" s="21"/>
      <c r="H107" s="24">
        <f>TRUNC(SUMIF(N100:N106, N99, H100:H106),0)</f>
        <v>0</v>
      </c>
      <c r="I107" s="21"/>
      <c r="J107" s="24">
        <f>TRUNC(SUMIF(N100:N106, N99, J100:J106),0)</f>
        <v>0</v>
      </c>
      <c r="K107" s="21"/>
      <c r="L107" s="24" t="e">
        <f>F107+H107+J107</f>
        <v>#NUM!</v>
      </c>
      <c r="M107" s="18" t="s">
        <v>52</v>
      </c>
      <c r="N107" s="1" t="s">
        <v>88</v>
      </c>
      <c r="O107" s="1" t="s">
        <v>88</v>
      </c>
      <c r="P107" s="1" t="s">
        <v>52</v>
      </c>
      <c r="Q107" s="1" t="s">
        <v>52</v>
      </c>
      <c r="R107" s="1" t="s">
        <v>52</v>
      </c>
      <c r="AV107" s="1" t="s">
        <v>52</v>
      </c>
      <c r="AW107" s="1" t="s">
        <v>52</v>
      </c>
      <c r="AX107" s="1" t="s">
        <v>52</v>
      </c>
      <c r="AY107" s="1" t="s">
        <v>52</v>
      </c>
      <c r="AZ107" s="1" t="s">
        <v>52</v>
      </c>
    </row>
    <row r="108" spans="1:52" ht="30" customHeight="1" x14ac:dyDescent="0.3">
      <c r="A108" s="19"/>
      <c r="B108" s="19"/>
      <c r="C108" s="19"/>
      <c r="D108" s="19"/>
      <c r="E108" s="21"/>
      <c r="F108" s="24"/>
      <c r="G108" s="21"/>
      <c r="H108" s="24"/>
      <c r="I108" s="21"/>
      <c r="J108" s="24"/>
      <c r="K108" s="21"/>
      <c r="L108" s="24"/>
      <c r="M108" s="19"/>
    </row>
    <row r="109" spans="1:52" ht="30" customHeight="1" x14ac:dyDescent="0.3">
      <c r="A109" s="15" t="s">
        <v>905</v>
      </c>
      <c r="B109" s="16"/>
      <c r="C109" s="16"/>
      <c r="D109" s="16"/>
      <c r="E109" s="20"/>
      <c r="F109" s="23"/>
      <c r="G109" s="20"/>
      <c r="H109" s="23"/>
      <c r="I109" s="20"/>
      <c r="J109" s="23"/>
      <c r="K109" s="20"/>
      <c r="L109" s="23"/>
      <c r="M109" s="17"/>
      <c r="N109" s="1" t="s">
        <v>172</v>
      </c>
    </row>
    <row r="110" spans="1:52" ht="30" customHeight="1" x14ac:dyDescent="0.3">
      <c r="A110" s="18" t="s">
        <v>906</v>
      </c>
      <c r="B110" s="18" t="s">
        <v>907</v>
      </c>
      <c r="C110" s="18" t="s">
        <v>74</v>
      </c>
      <c r="D110" s="19">
        <v>1.1000000000000001</v>
      </c>
      <c r="E110" s="21" t="e">
        <f>단가대비표!O51</f>
        <v>#NUM!</v>
      </c>
      <c r="F110" s="24" t="e">
        <f>TRUNC(E110*D110,1)</f>
        <v>#NUM!</v>
      </c>
      <c r="G110" s="21">
        <f>단가대비표!P51</f>
        <v>0</v>
      </c>
      <c r="H110" s="24">
        <f>TRUNC(G110*D110,1)</f>
        <v>0</v>
      </c>
      <c r="I110" s="21">
        <f>단가대비표!V51</f>
        <v>0</v>
      </c>
      <c r="J110" s="24">
        <f>TRUNC(I110*D110,1)</f>
        <v>0</v>
      </c>
      <c r="K110" s="21" t="e">
        <f>TRUNC(E110+G110+I110,1)</f>
        <v>#NUM!</v>
      </c>
      <c r="L110" s="24" t="e">
        <f>TRUNC(F110+H110+J110,1)</f>
        <v>#NUM!</v>
      </c>
      <c r="M110" s="18" t="s">
        <v>52</v>
      </c>
      <c r="N110" s="1" t="s">
        <v>172</v>
      </c>
      <c r="O110" s="1" t="s">
        <v>908</v>
      </c>
      <c r="P110" s="1" t="s">
        <v>64</v>
      </c>
      <c r="Q110" s="1" t="s">
        <v>64</v>
      </c>
      <c r="R110" s="1" t="s">
        <v>63</v>
      </c>
      <c r="AV110" s="1" t="s">
        <v>52</v>
      </c>
      <c r="AW110" s="1" t="s">
        <v>909</v>
      </c>
      <c r="AX110" s="1" t="s">
        <v>52</v>
      </c>
      <c r="AY110" s="1" t="s">
        <v>52</v>
      </c>
      <c r="AZ110" s="1" t="s">
        <v>52</v>
      </c>
    </row>
    <row r="111" spans="1:52" ht="30" customHeight="1" x14ac:dyDescent="0.3">
      <c r="A111" s="18" t="s">
        <v>169</v>
      </c>
      <c r="B111" s="18" t="s">
        <v>910</v>
      </c>
      <c r="C111" s="18" t="s">
        <v>74</v>
      </c>
      <c r="D111" s="19">
        <v>1</v>
      </c>
      <c r="E111" s="21">
        <f>일위대가목록!E133</f>
        <v>0</v>
      </c>
      <c r="F111" s="24">
        <f>TRUNC(E111*D111,1)</f>
        <v>0</v>
      </c>
      <c r="G111" s="21">
        <f>일위대가목록!F133</f>
        <v>0</v>
      </c>
      <c r="H111" s="24">
        <f>TRUNC(G111*D111,1)</f>
        <v>0</v>
      </c>
      <c r="I111" s="21">
        <f>일위대가목록!G133</f>
        <v>0</v>
      </c>
      <c r="J111" s="24">
        <f>TRUNC(I111*D111,1)</f>
        <v>0</v>
      </c>
      <c r="K111" s="21">
        <f>TRUNC(E111+G111+I111,1)</f>
        <v>0</v>
      </c>
      <c r="L111" s="24">
        <f>TRUNC(F111+H111+J111,1)</f>
        <v>0</v>
      </c>
      <c r="M111" s="18" t="s">
        <v>911</v>
      </c>
      <c r="N111" s="1" t="s">
        <v>172</v>
      </c>
      <c r="O111" s="1" t="s">
        <v>912</v>
      </c>
      <c r="P111" s="1" t="s">
        <v>63</v>
      </c>
      <c r="Q111" s="1" t="s">
        <v>64</v>
      </c>
      <c r="R111" s="1" t="s">
        <v>64</v>
      </c>
      <c r="AV111" s="1" t="s">
        <v>52</v>
      </c>
      <c r="AW111" s="1" t="s">
        <v>913</v>
      </c>
      <c r="AX111" s="1" t="s">
        <v>52</v>
      </c>
      <c r="AY111" s="1" t="s">
        <v>52</v>
      </c>
      <c r="AZ111" s="1" t="s">
        <v>52</v>
      </c>
    </row>
    <row r="112" spans="1:52" ht="30" customHeight="1" x14ac:dyDescent="0.3">
      <c r="A112" s="18" t="s">
        <v>715</v>
      </c>
      <c r="B112" s="18" t="s">
        <v>52</v>
      </c>
      <c r="C112" s="18" t="s">
        <v>52</v>
      </c>
      <c r="D112" s="19"/>
      <c r="E112" s="21"/>
      <c r="F112" s="24" t="e">
        <f>TRUNC(SUMIF(N110:N111, N109, F110:F111),0)</f>
        <v>#NUM!</v>
      </c>
      <c r="G112" s="21"/>
      <c r="H112" s="24">
        <f>TRUNC(SUMIF(N110:N111, N109, H110:H111),0)</f>
        <v>0</v>
      </c>
      <c r="I112" s="21"/>
      <c r="J112" s="24">
        <f>TRUNC(SUMIF(N110:N111, N109, J110:J111),0)</f>
        <v>0</v>
      </c>
      <c r="K112" s="21"/>
      <c r="L112" s="24" t="e">
        <f>F112+H112+J112</f>
        <v>#NUM!</v>
      </c>
      <c r="M112" s="18" t="s">
        <v>52</v>
      </c>
      <c r="N112" s="1" t="s">
        <v>88</v>
      </c>
      <c r="O112" s="1" t="s">
        <v>88</v>
      </c>
      <c r="P112" s="1" t="s">
        <v>52</v>
      </c>
      <c r="Q112" s="1" t="s">
        <v>52</v>
      </c>
      <c r="R112" s="1" t="s">
        <v>52</v>
      </c>
      <c r="AV112" s="1" t="s">
        <v>52</v>
      </c>
      <c r="AW112" s="1" t="s">
        <v>52</v>
      </c>
      <c r="AX112" s="1" t="s">
        <v>52</v>
      </c>
      <c r="AY112" s="1" t="s">
        <v>52</v>
      </c>
      <c r="AZ112" s="1" t="s">
        <v>52</v>
      </c>
    </row>
    <row r="113" spans="1:52" ht="30" customHeight="1" x14ac:dyDescent="0.3">
      <c r="A113" s="19"/>
      <c r="B113" s="19"/>
      <c r="C113" s="19"/>
      <c r="D113" s="19"/>
      <c r="E113" s="21"/>
      <c r="F113" s="24"/>
      <c r="G113" s="21"/>
      <c r="H113" s="24"/>
      <c r="I113" s="21"/>
      <c r="J113" s="24"/>
      <c r="K113" s="21"/>
      <c r="L113" s="24"/>
      <c r="M113" s="19"/>
    </row>
    <row r="114" spans="1:52" ht="30" customHeight="1" x14ac:dyDescent="0.3">
      <c r="A114" s="15" t="s">
        <v>914</v>
      </c>
      <c r="B114" s="16"/>
      <c r="C114" s="16"/>
      <c r="D114" s="16"/>
      <c r="E114" s="20"/>
      <c r="F114" s="23"/>
      <c r="G114" s="20"/>
      <c r="H114" s="23"/>
      <c r="I114" s="20"/>
      <c r="J114" s="23"/>
      <c r="K114" s="20"/>
      <c r="L114" s="23"/>
      <c r="M114" s="17"/>
      <c r="N114" s="1" t="s">
        <v>184</v>
      </c>
    </row>
    <row r="115" spans="1:52" ht="30" customHeight="1" x14ac:dyDescent="0.3">
      <c r="A115" s="18" t="s">
        <v>915</v>
      </c>
      <c r="B115" s="18" t="s">
        <v>759</v>
      </c>
      <c r="C115" s="18" t="s">
        <v>760</v>
      </c>
      <c r="D115" s="19">
        <v>0.151</v>
      </c>
      <c r="E115" s="21">
        <f>단가대비표!O122</f>
        <v>0</v>
      </c>
      <c r="F115" s="24">
        <f t="shared" ref="F115:F120" si="24">TRUNC(E115*D115,1)</f>
        <v>0</v>
      </c>
      <c r="G115" s="21">
        <f>단가대비표!P122</f>
        <v>0</v>
      </c>
      <c r="H115" s="24">
        <f t="shared" ref="H115:H120" si="25">TRUNC(G115*D115,1)</f>
        <v>0</v>
      </c>
      <c r="I115" s="21">
        <f>단가대비표!V122</f>
        <v>0</v>
      </c>
      <c r="J115" s="24">
        <f t="shared" ref="J115:J120" si="26">TRUNC(I115*D115,1)</f>
        <v>0</v>
      </c>
      <c r="K115" s="21">
        <f t="shared" ref="K115:L120" si="27">TRUNC(E115+G115+I115,1)</f>
        <v>0</v>
      </c>
      <c r="L115" s="24">
        <f t="shared" si="27"/>
        <v>0</v>
      </c>
      <c r="M115" s="18" t="s">
        <v>52</v>
      </c>
      <c r="N115" s="1" t="s">
        <v>184</v>
      </c>
      <c r="O115" s="1" t="s">
        <v>916</v>
      </c>
      <c r="P115" s="1" t="s">
        <v>64</v>
      </c>
      <c r="Q115" s="1" t="s">
        <v>64</v>
      </c>
      <c r="R115" s="1" t="s">
        <v>63</v>
      </c>
      <c r="V115">
        <v>1</v>
      </c>
      <c r="AV115" s="1" t="s">
        <v>52</v>
      </c>
      <c r="AW115" s="1" t="s">
        <v>917</v>
      </c>
      <c r="AX115" s="1" t="s">
        <v>52</v>
      </c>
      <c r="AY115" s="1" t="s">
        <v>52</v>
      </c>
      <c r="AZ115" s="1" t="s">
        <v>52</v>
      </c>
    </row>
    <row r="116" spans="1:52" ht="30" customHeight="1" x14ac:dyDescent="0.3">
      <c r="A116" s="18" t="s">
        <v>758</v>
      </c>
      <c r="B116" s="18" t="s">
        <v>759</v>
      </c>
      <c r="C116" s="18" t="s">
        <v>760</v>
      </c>
      <c r="D116" s="19">
        <v>0.11600000000000001</v>
      </c>
      <c r="E116" s="21">
        <f>단가대비표!O121</f>
        <v>0</v>
      </c>
      <c r="F116" s="24">
        <f t="shared" si="24"/>
        <v>0</v>
      </c>
      <c r="G116" s="21">
        <f>단가대비표!P121</f>
        <v>0</v>
      </c>
      <c r="H116" s="24">
        <f t="shared" si="25"/>
        <v>0</v>
      </c>
      <c r="I116" s="21">
        <f>단가대비표!V121</f>
        <v>0</v>
      </c>
      <c r="J116" s="24">
        <f t="shared" si="26"/>
        <v>0</v>
      </c>
      <c r="K116" s="21">
        <f t="shared" si="27"/>
        <v>0</v>
      </c>
      <c r="L116" s="24">
        <f t="shared" si="27"/>
        <v>0</v>
      </c>
      <c r="M116" s="18" t="s">
        <v>52</v>
      </c>
      <c r="N116" s="1" t="s">
        <v>184</v>
      </c>
      <c r="O116" s="1" t="s">
        <v>761</v>
      </c>
      <c r="P116" s="1" t="s">
        <v>64</v>
      </c>
      <c r="Q116" s="1" t="s">
        <v>64</v>
      </c>
      <c r="R116" s="1" t="s">
        <v>63</v>
      </c>
      <c r="V116">
        <v>1</v>
      </c>
      <c r="AV116" s="1" t="s">
        <v>52</v>
      </c>
      <c r="AW116" s="1" t="s">
        <v>918</v>
      </c>
      <c r="AX116" s="1" t="s">
        <v>52</v>
      </c>
      <c r="AY116" s="1" t="s">
        <v>52</v>
      </c>
      <c r="AZ116" s="1" t="s">
        <v>52</v>
      </c>
    </row>
    <row r="117" spans="1:52" ht="30" customHeight="1" x14ac:dyDescent="0.3">
      <c r="A117" s="18" t="s">
        <v>774</v>
      </c>
      <c r="B117" s="18" t="s">
        <v>919</v>
      </c>
      <c r="C117" s="18" t="s">
        <v>234</v>
      </c>
      <c r="D117" s="19">
        <v>1</v>
      </c>
      <c r="E117" s="21">
        <v>0</v>
      </c>
      <c r="F117" s="24">
        <f t="shared" si="24"/>
        <v>0</v>
      </c>
      <c r="G117" s="21">
        <v>0</v>
      </c>
      <c r="H117" s="24">
        <f t="shared" si="25"/>
        <v>0</v>
      </c>
      <c r="I117" s="21">
        <f>TRUNC(SUMIF(V115:V120, RIGHTB(O117, 1), H115:H120)*U117, 2)</f>
        <v>0</v>
      </c>
      <c r="J117" s="24">
        <f t="shared" si="26"/>
        <v>0</v>
      </c>
      <c r="K117" s="21">
        <f t="shared" si="27"/>
        <v>0</v>
      </c>
      <c r="L117" s="24">
        <f t="shared" si="27"/>
        <v>0</v>
      </c>
      <c r="M117" s="18" t="s">
        <v>52</v>
      </c>
      <c r="N117" s="1" t="s">
        <v>184</v>
      </c>
      <c r="O117" s="1" t="s">
        <v>713</v>
      </c>
      <c r="P117" s="1" t="s">
        <v>64</v>
      </c>
      <c r="Q117" s="1" t="s">
        <v>64</v>
      </c>
      <c r="R117" s="1" t="s">
        <v>64</v>
      </c>
      <c r="S117">
        <v>1</v>
      </c>
      <c r="T117">
        <v>2</v>
      </c>
      <c r="U117">
        <v>0.03</v>
      </c>
      <c r="AV117" s="1" t="s">
        <v>52</v>
      </c>
      <c r="AW117" s="1" t="s">
        <v>920</v>
      </c>
      <c r="AX117" s="1" t="s">
        <v>52</v>
      </c>
      <c r="AY117" s="1" t="s">
        <v>52</v>
      </c>
      <c r="AZ117" s="1" t="s">
        <v>52</v>
      </c>
    </row>
    <row r="118" spans="1:52" ht="30" customHeight="1" x14ac:dyDescent="0.3">
      <c r="A118" s="18" t="s">
        <v>921</v>
      </c>
      <c r="B118" s="18" t="s">
        <v>922</v>
      </c>
      <c r="C118" s="18" t="s">
        <v>109</v>
      </c>
      <c r="D118" s="19">
        <v>1.04</v>
      </c>
      <c r="E118" s="21" t="e">
        <f>단가대비표!O35</f>
        <v>#NUM!</v>
      </c>
      <c r="F118" s="24" t="e">
        <f t="shared" si="24"/>
        <v>#NUM!</v>
      </c>
      <c r="G118" s="21">
        <f>단가대비표!P35</f>
        <v>0</v>
      </c>
      <c r="H118" s="24">
        <f t="shared" si="25"/>
        <v>0</v>
      </c>
      <c r="I118" s="21">
        <f>단가대비표!V35</f>
        <v>0</v>
      </c>
      <c r="J118" s="24">
        <f t="shared" si="26"/>
        <v>0</v>
      </c>
      <c r="K118" s="21" t="e">
        <f t="shared" si="27"/>
        <v>#NUM!</v>
      </c>
      <c r="L118" s="24" t="e">
        <f t="shared" si="27"/>
        <v>#NUM!</v>
      </c>
      <c r="M118" s="18" t="s">
        <v>52</v>
      </c>
      <c r="N118" s="1" t="s">
        <v>184</v>
      </c>
      <c r="O118" s="1" t="s">
        <v>923</v>
      </c>
      <c r="P118" s="1" t="s">
        <v>64</v>
      </c>
      <c r="Q118" s="1" t="s">
        <v>64</v>
      </c>
      <c r="R118" s="1" t="s">
        <v>63</v>
      </c>
      <c r="AV118" s="1" t="s">
        <v>52</v>
      </c>
      <c r="AW118" s="1" t="s">
        <v>924</v>
      </c>
      <c r="AX118" s="1" t="s">
        <v>52</v>
      </c>
      <c r="AY118" s="1" t="s">
        <v>52</v>
      </c>
      <c r="AZ118" s="1" t="s">
        <v>52</v>
      </c>
    </row>
    <row r="119" spans="1:52" ht="30" customHeight="1" x14ac:dyDescent="0.3">
      <c r="A119" s="18" t="s">
        <v>925</v>
      </c>
      <c r="B119" s="18" t="s">
        <v>926</v>
      </c>
      <c r="C119" s="18" t="s">
        <v>200</v>
      </c>
      <c r="D119" s="19">
        <v>4.2000000000000003E-2</v>
      </c>
      <c r="E119" s="21" t="e">
        <f>단가대비표!O26</f>
        <v>#NUM!</v>
      </c>
      <c r="F119" s="24" t="e">
        <f t="shared" si="24"/>
        <v>#NUM!</v>
      </c>
      <c r="G119" s="21">
        <f>단가대비표!P26</f>
        <v>0</v>
      </c>
      <c r="H119" s="24">
        <f t="shared" si="25"/>
        <v>0</v>
      </c>
      <c r="I119" s="21">
        <f>단가대비표!V26</f>
        <v>0</v>
      </c>
      <c r="J119" s="24">
        <f t="shared" si="26"/>
        <v>0</v>
      </c>
      <c r="K119" s="21" t="e">
        <f t="shared" si="27"/>
        <v>#NUM!</v>
      </c>
      <c r="L119" s="24" t="e">
        <f t="shared" si="27"/>
        <v>#NUM!</v>
      </c>
      <c r="M119" s="18" t="s">
        <v>52</v>
      </c>
      <c r="N119" s="1" t="s">
        <v>184</v>
      </c>
      <c r="O119" s="1" t="s">
        <v>927</v>
      </c>
      <c r="P119" s="1" t="s">
        <v>64</v>
      </c>
      <c r="Q119" s="1" t="s">
        <v>64</v>
      </c>
      <c r="R119" s="1" t="s">
        <v>63</v>
      </c>
      <c r="AV119" s="1" t="s">
        <v>52</v>
      </c>
      <c r="AW119" s="1" t="s">
        <v>928</v>
      </c>
      <c r="AX119" s="1" t="s">
        <v>52</v>
      </c>
      <c r="AY119" s="1" t="s">
        <v>52</v>
      </c>
      <c r="AZ119" s="1" t="s">
        <v>52</v>
      </c>
    </row>
    <row r="120" spans="1:52" ht="30" customHeight="1" x14ac:dyDescent="0.3">
      <c r="A120" s="18" t="s">
        <v>929</v>
      </c>
      <c r="B120" s="18" t="s">
        <v>930</v>
      </c>
      <c r="C120" s="18" t="s">
        <v>200</v>
      </c>
      <c r="D120" s="19">
        <v>0.21</v>
      </c>
      <c r="E120" s="21" t="e">
        <f>단가대비표!O78</f>
        <v>#NUM!</v>
      </c>
      <c r="F120" s="24" t="e">
        <f t="shared" si="24"/>
        <v>#NUM!</v>
      </c>
      <c r="G120" s="21">
        <f>단가대비표!P78</f>
        <v>0</v>
      </c>
      <c r="H120" s="24">
        <f t="shared" si="25"/>
        <v>0</v>
      </c>
      <c r="I120" s="21">
        <f>단가대비표!V78</f>
        <v>0</v>
      </c>
      <c r="J120" s="24">
        <f t="shared" si="26"/>
        <v>0</v>
      </c>
      <c r="K120" s="21" t="e">
        <f t="shared" si="27"/>
        <v>#NUM!</v>
      </c>
      <c r="L120" s="24" t="e">
        <f t="shared" si="27"/>
        <v>#NUM!</v>
      </c>
      <c r="M120" s="18" t="s">
        <v>52</v>
      </c>
      <c r="N120" s="1" t="s">
        <v>184</v>
      </c>
      <c r="O120" s="1" t="s">
        <v>931</v>
      </c>
      <c r="P120" s="1" t="s">
        <v>64</v>
      </c>
      <c r="Q120" s="1" t="s">
        <v>64</v>
      </c>
      <c r="R120" s="1" t="s">
        <v>63</v>
      </c>
      <c r="AV120" s="1" t="s">
        <v>52</v>
      </c>
      <c r="AW120" s="1" t="s">
        <v>932</v>
      </c>
      <c r="AX120" s="1" t="s">
        <v>52</v>
      </c>
      <c r="AY120" s="1" t="s">
        <v>52</v>
      </c>
      <c r="AZ120" s="1" t="s">
        <v>52</v>
      </c>
    </row>
    <row r="121" spans="1:52" ht="30" customHeight="1" x14ac:dyDescent="0.3">
      <c r="A121" s="18" t="s">
        <v>715</v>
      </c>
      <c r="B121" s="18" t="s">
        <v>52</v>
      </c>
      <c r="C121" s="18" t="s">
        <v>52</v>
      </c>
      <c r="D121" s="19"/>
      <c r="E121" s="21"/>
      <c r="F121" s="24" t="e">
        <f>TRUNC(SUMIF(N115:N120, N114, F115:F120),0)</f>
        <v>#NUM!</v>
      </c>
      <c r="G121" s="21"/>
      <c r="H121" s="24">
        <f>TRUNC(SUMIF(N115:N120, N114, H115:H120),0)</f>
        <v>0</v>
      </c>
      <c r="I121" s="21"/>
      <c r="J121" s="24">
        <f>TRUNC(SUMIF(N115:N120, N114, J115:J120),0)</f>
        <v>0</v>
      </c>
      <c r="K121" s="21"/>
      <c r="L121" s="24" t="e">
        <f>F121+H121+J121</f>
        <v>#NUM!</v>
      </c>
      <c r="M121" s="18" t="s">
        <v>52</v>
      </c>
      <c r="N121" s="1" t="s">
        <v>88</v>
      </c>
      <c r="O121" s="1" t="s">
        <v>88</v>
      </c>
      <c r="P121" s="1" t="s">
        <v>52</v>
      </c>
      <c r="Q121" s="1" t="s">
        <v>52</v>
      </c>
      <c r="R121" s="1" t="s">
        <v>52</v>
      </c>
      <c r="AV121" s="1" t="s">
        <v>52</v>
      </c>
      <c r="AW121" s="1" t="s">
        <v>52</v>
      </c>
      <c r="AX121" s="1" t="s">
        <v>52</v>
      </c>
      <c r="AY121" s="1" t="s">
        <v>52</v>
      </c>
      <c r="AZ121" s="1" t="s">
        <v>52</v>
      </c>
    </row>
    <row r="122" spans="1:52" ht="30" customHeight="1" x14ac:dyDescent="0.3">
      <c r="A122" s="19"/>
      <c r="B122" s="19"/>
      <c r="C122" s="19"/>
      <c r="D122" s="19"/>
      <c r="E122" s="21"/>
      <c r="F122" s="24"/>
      <c r="G122" s="21"/>
      <c r="H122" s="24"/>
      <c r="I122" s="21"/>
      <c r="J122" s="24"/>
      <c r="K122" s="21"/>
      <c r="L122" s="24"/>
      <c r="M122" s="19"/>
    </row>
    <row r="123" spans="1:52" ht="30" customHeight="1" x14ac:dyDescent="0.3">
      <c r="A123" s="15" t="s">
        <v>933</v>
      </c>
      <c r="B123" s="16"/>
      <c r="C123" s="16"/>
      <c r="D123" s="16"/>
      <c r="E123" s="20"/>
      <c r="F123" s="23"/>
      <c r="G123" s="20"/>
      <c r="H123" s="23"/>
      <c r="I123" s="20"/>
      <c r="J123" s="23"/>
      <c r="K123" s="20"/>
      <c r="L123" s="23"/>
      <c r="M123" s="17"/>
      <c r="N123" s="1" t="s">
        <v>189</v>
      </c>
    </row>
    <row r="124" spans="1:52" ht="30" customHeight="1" x14ac:dyDescent="0.3">
      <c r="A124" s="18" t="s">
        <v>934</v>
      </c>
      <c r="B124" s="18" t="s">
        <v>935</v>
      </c>
      <c r="C124" s="18" t="s">
        <v>74</v>
      </c>
      <c r="D124" s="19">
        <v>1.05</v>
      </c>
      <c r="E124" s="21" t="e">
        <f>단가대비표!O52</f>
        <v>#NUM!</v>
      </c>
      <c r="F124" s="24" t="e">
        <f>TRUNC(E124*D124,1)</f>
        <v>#NUM!</v>
      </c>
      <c r="G124" s="21">
        <f>단가대비표!P52</f>
        <v>0</v>
      </c>
      <c r="H124" s="24">
        <f>TRUNC(G124*D124,1)</f>
        <v>0</v>
      </c>
      <c r="I124" s="21">
        <f>단가대비표!V52</f>
        <v>0</v>
      </c>
      <c r="J124" s="24">
        <f>TRUNC(I124*D124,1)</f>
        <v>0</v>
      </c>
      <c r="K124" s="21" t="e">
        <f>TRUNC(E124+G124+I124,1)</f>
        <v>#NUM!</v>
      </c>
      <c r="L124" s="24" t="e">
        <f>TRUNC(F124+H124+J124,1)</f>
        <v>#NUM!</v>
      </c>
      <c r="M124" s="18" t="s">
        <v>52</v>
      </c>
      <c r="N124" s="1" t="s">
        <v>189</v>
      </c>
      <c r="O124" s="1" t="s">
        <v>936</v>
      </c>
      <c r="P124" s="1" t="s">
        <v>64</v>
      </c>
      <c r="Q124" s="1" t="s">
        <v>64</v>
      </c>
      <c r="R124" s="1" t="s">
        <v>63</v>
      </c>
      <c r="AV124" s="1" t="s">
        <v>52</v>
      </c>
      <c r="AW124" s="1" t="s">
        <v>937</v>
      </c>
      <c r="AX124" s="1" t="s">
        <v>52</v>
      </c>
      <c r="AY124" s="1" t="s">
        <v>52</v>
      </c>
      <c r="AZ124" s="1" t="s">
        <v>52</v>
      </c>
    </row>
    <row r="125" spans="1:52" ht="30" customHeight="1" x14ac:dyDescent="0.3">
      <c r="A125" s="18" t="s">
        <v>938</v>
      </c>
      <c r="B125" s="18" t="s">
        <v>939</v>
      </c>
      <c r="C125" s="18" t="s">
        <v>74</v>
      </c>
      <c r="D125" s="19">
        <v>1</v>
      </c>
      <c r="E125" s="21">
        <f>일위대가목록!E134</f>
        <v>0</v>
      </c>
      <c r="F125" s="24">
        <f>TRUNC(E125*D125,1)</f>
        <v>0</v>
      </c>
      <c r="G125" s="21">
        <f>일위대가목록!F134</f>
        <v>0</v>
      </c>
      <c r="H125" s="24">
        <f>TRUNC(G125*D125,1)</f>
        <v>0</v>
      </c>
      <c r="I125" s="21">
        <f>일위대가목록!G134</f>
        <v>0</v>
      </c>
      <c r="J125" s="24">
        <f>TRUNC(I125*D125,1)</f>
        <v>0</v>
      </c>
      <c r="K125" s="21">
        <f>TRUNC(E125+G125+I125,1)</f>
        <v>0</v>
      </c>
      <c r="L125" s="24">
        <f>TRUNC(F125+H125+J125,1)</f>
        <v>0</v>
      </c>
      <c r="M125" s="18" t="s">
        <v>940</v>
      </c>
      <c r="N125" s="1" t="s">
        <v>189</v>
      </c>
      <c r="O125" s="1" t="s">
        <v>941</v>
      </c>
      <c r="P125" s="1" t="s">
        <v>63</v>
      </c>
      <c r="Q125" s="1" t="s">
        <v>64</v>
      </c>
      <c r="R125" s="1" t="s">
        <v>64</v>
      </c>
      <c r="AV125" s="1" t="s">
        <v>52</v>
      </c>
      <c r="AW125" s="1" t="s">
        <v>942</v>
      </c>
      <c r="AX125" s="1" t="s">
        <v>52</v>
      </c>
      <c r="AY125" s="1" t="s">
        <v>52</v>
      </c>
      <c r="AZ125" s="1" t="s">
        <v>52</v>
      </c>
    </row>
    <row r="126" spans="1:52" ht="30" customHeight="1" x14ac:dyDescent="0.3">
      <c r="A126" s="18" t="s">
        <v>715</v>
      </c>
      <c r="B126" s="18" t="s">
        <v>52</v>
      </c>
      <c r="C126" s="18" t="s">
        <v>52</v>
      </c>
      <c r="D126" s="19"/>
      <c r="E126" s="21"/>
      <c r="F126" s="24" t="e">
        <f>TRUNC(SUMIF(N124:N125, N123, F124:F125),0)</f>
        <v>#NUM!</v>
      </c>
      <c r="G126" s="21"/>
      <c r="H126" s="24">
        <f>TRUNC(SUMIF(N124:N125, N123, H124:H125),0)</f>
        <v>0</v>
      </c>
      <c r="I126" s="21"/>
      <c r="J126" s="24">
        <f>TRUNC(SUMIF(N124:N125, N123, J124:J125),0)</f>
        <v>0</v>
      </c>
      <c r="K126" s="21"/>
      <c r="L126" s="24" t="e">
        <f>F126+H126+J126</f>
        <v>#NUM!</v>
      </c>
      <c r="M126" s="18" t="s">
        <v>52</v>
      </c>
      <c r="N126" s="1" t="s">
        <v>88</v>
      </c>
      <c r="O126" s="1" t="s">
        <v>88</v>
      </c>
      <c r="P126" s="1" t="s">
        <v>52</v>
      </c>
      <c r="Q126" s="1" t="s">
        <v>52</v>
      </c>
      <c r="R126" s="1" t="s">
        <v>52</v>
      </c>
      <c r="AV126" s="1" t="s">
        <v>52</v>
      </c>
      <c r="AW126" s="1" t="s">
        <v>52</v>
      </c>
      <c r="AX126" s="1" t="s">
        <v>52</v>
      </c>
      <c r="AY126" s="1" t="s">
        <v>52</v>
      </c>
      <c r="AZ126" s="1" t="s">
        <v>52</v>
      </c>
    </row>
    <row r="127" spans="1:52" ht="30" customHeight="1" x14ac:dyDescent="0.3">
      <c r="A127" s="19"/>
      <c r="B127" s="19"/>
      <c r="C127" s="19"/>
      <c r="D127" s="19"/>
      <c r="E127" s="21"/>
      <c r="F127" s="24"/>
      <c r="G127" s="21"/>
      <c r="H127" s="24"/>
      <c r="I127" s="21"/>
      <c r="J127" s="24"/>
      <c r="K127" s="21"/>
      <c r="L127" s="24"/>
      <c r="M127" s="19"/>
    </row>
    <row r="128" spans="1:52" ht="30" customHeight="1" x14ac:dyDescent="0.3">
      <c r="A128" s="15" t="s">
        <v>943</v>
      </c>
      <c r="B128" s="16"/>
      <c r="C128" s="16"/>
      <c r="D128" s="16"/>
      <c r="E128" s="20"/>
      <c r="F128" s="23"/>
      <c r="G128" s="20"/>
      <c r="H128" s="23"/>
      <c r="I128" s="20"/>
      <c r="J128" s="23"/>
      <c r="K128" s="20"/>
      <c r="L128" s="23"/>
      <c r="M128" s="17"/>
      <c r="N128" s="1" t="s">
        <v>194</v>
      </c>
    </row>
    <row r="129" spans="1:52" ht="30" customHeight="1" x14ac:dyDescent="0.3">
      <c r="A129" s="18" t="s">
        <v>944</v>
      </c>
      <c r="B129" s="18" t="s">
        <v>945</v>
      </c>
      <c r="C129" s="18" t="s">
        <v>497</v>
      </c>
      <c r="D129" s="19">
        <v>0.36</v>
      </c>
      <c r="E129" s="21">
        <f>단가산출목록!E5</f>
        <v>0</v>
      </c>
      <c r="F129" s="24">
        <f t="shared" ref="F129:F134" si="28">TRUNC(E129*D129,1)</f>
        <v>0</v>
      </c>
      <c r="G129" s="21">
        <f>단가산출목록!F5</f>
        <v>0</v>
      </c>
      <c r="H129" s="24">
        <f t="shared" ref="H129:H134" si="29">TRUNC(G129*D129,1)</f>
        <v>0</v>
      </c>
      <c r="I129" s="21">
        <f>단가산출목록!G5</f>
        <v>0</v>
      </c>
      <c r="J129" s="24">
        <f t="shared" ref="J129:J134" si="30">TRUNC(I129*D129,1)</f>
        <v>0</v>
      </c>
      <c r="K129" s="21">
        <f t="shared" ref="K129:L134" si="31">TRUNC(E129+G129+I129,1)</f>
        <v>0</v>
      </c>
      <c r="L129" s="24">
        <f t="shared" si="31"/>
        <v>0</v>
      </c>
      <c r="M129" s="18" t="s">
        <v>946</v>
      </c>
      <c r="N129" s="1" t="s">
        <v>194</v>
      </c>
      <c r="O129" s="1" t="s">
        <v>947</v>
      </c>
      <c r="P129" s="1" t="s">
        <v>64</v>
      </c>
      <c r="Q129" s="1" t="s">
        <v>63</v>
      </c>
      <c r="R129" s="1" t="s">
        <v>64</v>
      </c>
      <c r="AV129" s="1" t="s">
        <v>52</v>
      </c>
      <c r="AW129" s="1" t="s">
        <v>948</v>
      </c>
      <c r="AX129" s="1" t="s">
        <v>52</v>
      </c>
      <c r="AY129" s="1" t="s">
        <v>52</v>
      </c>
      <c r="AZ129" s="1" t="s">
        <v>52</v>
      </c>
    </row>
    <row r="130" spans="1:52" ht="30" customHeight="1" x14ac:dyDescent="0.3">
      <c r="A130" s="18" t="s">
        <v>949</v>
      </c>
      <c r="B130" s="18" t="s">
        <v>950</v>
      </c>
      <c r="C130" s="18" t="s">
        <v>497</v>
      </c>
      <c r="D130" s="19">
        <v>0.3286</v>
      </c>
      <c r="E130" s="21">
        <f>단가산출목록!E6</f>
        <v>0</v>
      </c>
      <c r="F130" s="24">
        <f t="shared" si="28"/>
        <v>0</v>
      </c>
      <c r="G130" s="21">
        <f>단가산출목록!F6</f>
        <v>0</v>
      </c>
      <c r="H130" s="24">
        <f t="shared" si="29"/>
        <v>0</v>
      </c>
      <c r="I130" s="21">
        <f>단가산출목록!G6</f>
        <v>0</v>
      </c>
      <c r="J130" s="24">
        <f t="shared" si="30"/>
        <v>0</v>
      </c>
      <c r="K130" s="21">
        <f t="shared" si="31"/>
        <v>0</v>
      </c>
      <c r="L130" s="24">
        <f t="shared" si="31"/>
        <v>0</v>
      </c>
      <c r="M130" s="18" t="s">
        <v>951</v>
      </c>
      <c r="N130" s="1" t="s">
        <v>194</v>
      </c>
      <c r="O130" s="1" t="s">
        <v>952</v>
      </c>
      <c r="P130" s="1" t="s">
        <v>64</v>
      </c>
      <c r="Q130" s="1" t="s">
        <v>63</v>
      </c>
      <c r="R130" s="1" t="s">
        <v>64</v>
      </c>
      <c r="AV130" s="1" t="s">
        <v>52</v>
      </c>
      <c r="AW130" s="1" t="s">
        <v>953</v>
      </c>
      <c r="AX130" s="1" t="s">
        <v>52</v>
      </c>
      <c r="AY130" s="1" t="s">
        <v>52</v>
      </c>
      <c r="AZ130" s="1" t="s">
        <v>52</v>
      </c>
    </row>
    <row r="131" spans="1:52" ht="30" customHeight="1" x14ac:dyDescent="0.3">
      <c r="A131" s="18" t="s">
        <v>954</v>
      </c>
      <c r="B131" s="18" t="s">
        <v>955</v>
      </c>
      <c r="C131" s="18" t="s">
        <v>497</v>
      </c>
      <c r="D131" s="19">
        <v>3.1399999999999997E-2</v>
      </c>
      <c r="E131" s="21">
        <f>단가산출목록!E7</f>
        <v>0</v>
      </c>
      <c r="F131" s="24">
        <f t="shared" si="28"/>
        <v>0</v>
      </c>
      <c r="G131" s="21">
        <f>단가산출목록!F7</f>
        <v>0</v>
      </c>
      <c r="H131" s="24">
        <f t="shared" si="29"/>
        <v>0</v>
      </c>
      <c r="I131" s="21">
        <f>단가산출목록!G7</f>
        <v>0</v>
      </c>
      <c r="J131" s="24">
        <f t="shared" si="30"/>
        <v>0</v>
      </c>
      <c r="K131" s="21">
        <f t="shared" si="31"/>
        <v>0</v>
      </c>
      <c r="L131" s="24">
        <f t="shared" si="31"/>
        <v>0</v>
      </c>
      <c r="M131" s="18" t="s">
        <v>956</v>
      </c>
      <c r="N131" s="1" t="s">
        <v>194</v>
      </c>
      <c r="O131" s="1" t="s">
        <v>957</v>
      </c>
      <c r="P131" s="1" t="s">
        <v>64</v>
      </c>
      <c r="Q131" s="1" t="s">
        <v>63</v>
      </c>
      <c r="R131" s="1" t="s">
        <v>64</v>
      </c>
      <c r="AV131" s="1" t="s">
        <v>52</v>
      </c>
      <c r="AW131" s="1" t="s">
        <v>958</v>
      </c>
      <c r="AX131" s="1" t="s">
        <v>52</v>
      </c>
      <c r="AY131" s="1" t="s">
        <v>52</v>
      </c>
      <c r="AZ131" s="1" t="s">
        <v>52</v>
      </c>
    </row>
    <row r="132" spans="1:52" ht="30" customHeight="1" x14ac:dyDescent="0.3">
      <c r="A132" s="18" t="s">
        <v>959</v>
      </c>
      <c r="B132" s="18" t="s">
        <v>960</v>
      </c>
      <c r="C132" s="18" t="s">
        <v>109</v>
      </c>
      <c r="D132" s="19">
        <v>1.05</v>
      </c>
      <c r="E132" s="21" t="e">
        <f>단가대비표!O116</f>
        <v>#NUM!</v>
      </c>
      <c r="F132" s="24" t="e">
        <f t="shared" si="28"/>
        <v>#NUM!</v>
      </c>
      <c r="G132" s="21">
        <f>단가대비표!P116</f>
        <v>0</v>
      </c>
      <c r="H132" s="24">
        <f t="shared" si="29"/>
        <v>0</v>
      </c>
      <c r="I132" s="21">
        <f>단가대비표!V116</f>
        <v>0</v>
      </c>
      <c r="J132" s="24">
        <f t="shared" si="30"/>
        <v>0</v>
      </c>
      <c r="K132" s="21" t="e">
        <f t="shared" si="31"/>
        <v>#NUM!</v>
      </c>
      <c r="L132" s="24" t="e">
        <f t="shared" si="31"/>
        <v>#NUM!</v>
      </c>
      <c r="M132" s="18" t="s">
        <v>52</v>
      </c>
      <c r="N132" s="1" t="s">
        <v>194</v>
      </c>
      <c r="O132" s="1" t="s">
        <v>961</v>
      </c>
      <c r="P132" s="1" t="s">
        <v>64</v>
      </c>
      <c r="Q132" s="1" t="s">
        <v>64</v>
      </c>
      <c r="R132" s="1" t="s">
        <v>63</v>
      </c>
      <c r="AV132" s="1" t="s">
        <v>52</v>
      </c>
      <c r="AW132" s="1" t="s">
        <v>962</v>
      </c>
      <c r="AX132" s="1" t="s">
        <v>52</v>
      </c>
      <c r="AY132" s="1" t="s">
        <v>52</v>
      </c>
      <c r="AZ132" s="1" t="s">
        <v>52</v>
      </c>
    </row>
    <row r="133" spans="1:52" ht="30" customHeight="1" x14ac:dyDescent="0.3">
      <c r="A133" s="18" t="s">
        <v>963</v>
      </c>
      <c r="B133" s="18" t="s">
        <v>759</v>
      </c>
      <c r="C133" s="18" t="s">
        <v>760</v>
      </c>
      <c r="D133" s="19">
        <v>5.8999999999999997E-2</v>
      </c>
      <c r="E133" s="21">
        <f>단가대비표!O143</f>
        <v>0</v>
      </c>
      <c r="F133" s="24">
        <f t="shared" si="28"/>
        <v>0</v>
      </c>
      <c r="G133" s="21">
        <f>단가대비표!P143</f>
        <v>0</v>
      </c>
      <c r="H133" s="24">
        <f t="shared" si="29"/>
        <v>0</v>
      </c>
      <c r="I133" s="21">
        <f>단가대비표!V143</f>
        <v>0</v>
      </c>
      <c r="J133" s="24">
        <f t="shared" si="30"/>
        <v>0</v>
      </c>
      <c r="K133" s="21">
        <f t="shared" si="31"/>
        <v>0</v>
      </c>
      <c r="L133" s="24">
        <f t="shared" si="31"/>
        <v>0</v>
      </c>
      <c r="M133" s="18" t="s">
        <v>52</v>
      </c>
      <c r="N133" s="1" t="s">
        <v>194</v>
      </c>
      <c r="O133" s="1" t="s">
        <v>964</v>
      </c>
      <c r="P133" s="1" t="s">
        <v>64</v>
      </c>
      <c r="Q133" s="1" t="s">
        <v>64</v>
      </c>
      <c r="R133" s="1" t="s">
        <v>63</v>
      </c>
      <c r="AV133" s="1" t="s">
        <v>52</v>
      </c>
      <c r="AW133" s="1" t="s">
        <v>965</v>
      </c>
      <c r="AX133" s="1" t="s">
        <v>52</v>
      </c>
      <c r="AY133" s="1" t="s">
        <v>52</v>
      </c>
      <c r="AZ133" s="1" t="s">
        <v>52</v>
      </c>
    </row>
    <row r="134" spans="1:52" ht="30" customHeight="1" x14ac:dyDescent="0.3">
      <c r="A134" s="18" t="s">
        <v>758</v>
      </c>
      <c r="B134" s="18" t="s">
        <v>759</v>
      </c>
      <c r="C134" s="18" t="s">
        <v>760</v>
      </c>
      <c r="D134" s="19">
        <v>2.9700000000000001E-2</v>
      </c>
      <c r="E134" s="21">
        <f>단가대비표!O121</f>
        <v>0</v>
      </c>
      <c r="F134" s="24">
        <f t="shared" si="28"/>
        <v>0</v>
      </c>
      <c r="G134" s="21">
        <f>단가대비표!P121</f>
        <v>0</v>
      </c>
      <c r="H134" s="24">
        <f t="shared" si="29"/>
        <v>0</v>
      </c>
      <c r="I134" s="21">
        <f>단가대비표!V121</f>
        <v>0</v>
      </c>
      <c r="J134" s="24">
        <f t="shared" si="30"/>
        <v>0</v>
      </c>
      <c r="K134" s="21">
        <f t="shared" si="31"/>
        <v>0</v>
      </c>
      <c r="L134" s="24">
        <f t="shared" si="31"/>
        <v>0</v>
      </c>
      <c r="M134" s="18" t="s">
        <v>52</v>
      </c>
      <c r="N134" s="1" t="s">
        <v>194</v>
      </c>
      <c r="O134" s="1" t="s">
        <v>761</v>
      </c>
      <c r="P134" s="1" t="s">
        <v>64</v>
      </c>
      <c r="Q134" s="1" t="s">
        <v>64</v>
      </c>
      <c r="R134" s="1" t="s">
        <v>63</v>
      </c>
      <c r="AV134" s="1" t="s">
        <v>52</v>
      </c>
      <c r="AW134" s="1" t="s">
        <v>966</v>
      </c>
      <c r="AX134" s="1" t="s">
        <v>52</v>
      </c>
      <c r="AY134" s="1" t="s">
        <v>52</v>
      </c>
      <c r="AZ134" s="1" t="s">
        <v>52</v>
      </c>
    </row>
    <row r="135" spans="1:52" ht="30" customHeight="1" x14ac:dyDescent="0.3">
      <c r="A135" s="18" t="s">
        <v>715</v>
      </c>
      <c r="B135" s="18" t="s">
        <v>52</v>
      </c>
      <c r="C135" s="18" t="s">
        <v>52</v>
      </c>
      <c r="D135" s="19"/>
      <c r="E135" s="21"/>
      <c r="F135" s="24" t="e">
        <f>TRUNC(SUMIF(N129:N134, N128, F129:F134),0)</f>
        <v>#NUM!</v>
      </c>
      <c r="G135" s="21"/>
      <c r="H135" s="24">
        <f>TRUNC(SUMIF(N129:N134, N128, H129:H134),0)</f>
        <v>0</v>
      </c>
      <c r="I135" s="21"/>
      <c r="J135" s="24">
        <f>TRUNC(SUMIF(N129:N134, N128, J129:J134),0)</f>
        <v>0</v>
      </c>
      <c r="K135" s="21"/>
      <c r="L135" s="24" t="e">
        <f>F135+H135+J135</f>
        <v>#NUM!</v>
      </c>
      <c r="M135" s="18" t="s">
        <v>52</v>
      </c>
      <c r="N135" s="1" t="s">
        <v>88</v>
      </c>
      <c r="O135" s="1" t="s">
        <v>88</v>
      </c>
      <c r="P135" s="1" t="s">
        <v>52</v>
      </c>
      <c r="Q135" s="1" t="s">
        <v>52</v>
      </c>
      <c r="R135" s="1" t="s">
        <v>52</v>
      </c>
      <c r="AV135" s="1" t="s">
        <v>52</v>
      </c>
      <c r="AW135" s="1" t="s">
        <v>52</v>
      </c>
      <c r="AX135" s="1" t="s">
        <v>52</v>
      </c>
      <c r="AY135" s="1" t="s">
        <v>52</v>
      </c>
      <c r="AZ135" s="1" t="s">
        <v>52</v>
      </c>
    </row>
    <row r="136" spans="1:52" ht="30" customHeight="1" x14ac:dyDescent="0.3">
      <c r="A136" s="19"/>
      <c r="B136" s="19"/>
      <c r="C136" s="19"/>
      <c r="D136" s="19"/>
      <c r="E136" s="21"/>
      <c r="F136" s="24"/>
      <c r="G136" s="21"/>
      <c r="H136" s="24"/>
      <c r="I136" s="21"/>
      <c r="J136" s="24"/>
      <c r="K136" s="21"/>
      <c r="L136" s="24"/>
      <c r="M136" s="19"/>
    </row>
    <row r="137" spans="1:52" ht="30" customHeight="1" x14ac:dyDescent="0.3">
      <c r="A137" s="15" t="s">
        <v>967</v>
      </c>
      <c r="B137" s="16"/>
      <c r="C137" s="16"/>
      <c r="D137" s="16"/>
      <c r="E137" s="20"/>
      <c r="F137" s="23"/>
      <c r="G137" s="20"/>
      <c r="H137" s="23"/>
      <c r="I137" s="20"/>
      <c r="J137" s="23"/>
      <c r="K137" s="20"/>
      <c r="L137" s="23"/>
      <c r="M137" s="17"/>
      <c r="N137" s="1" t="s">
        <v>210</v>
      </c>
    </row>
    <row r="138" spans="1:52" ht="30" customHeight="1" x14ac:dyDescent="0.3">
      <c r="A138" s="18" t="s">
        <v>207</v>
      </c>
      <c r="B138" s="18" t="s">
        <v>968</v>
      </c>
      <c r="C138" s="18" t="s">
        <v>109</v>
      </c>
      <c r="D138" s="19">
        <v>1</v>
      </c>
      <c r="E138" s="21" t="e">
        <f>단가대비표!O89</f>
        <v>#NUM!</v>
      </c>
      <c r="F138" s="24" t="e">
        <f>TRUNC(E138*D138,1)</f>
        <v>#NUM!</v>
      </c>
      <c r="G138" s="21">
        <f>단가대비표!P89</f>
        <v>0</v>
      </c>
      <c r="H138" s="24">
        <f>TRUNC(G138*D138,1)</f>
        <v>0</v>
      </c>
      <c r="I138" s="21">
        <f>단가대비표!V89</f>
        <v>0</v>
      </c>
      <c r="J138" s="24">
        <f>TRUNC(I138*D138,1)</f>
        <v>0</v>
      </c>
      <c r="K138" s="21" t="e">
        <f t="shared" ref="K138:L141" si="32">TRUNC(E138+G138+I138,1)</f>
        <v>#NUM!</v>
      </c>
      <c r="L138" s="24" t="e">
        <f t="shared" si="32"/>
        <v>#NUM!</v>
      </c>
      <c r="M138" s="18" t="s">
        <v>52</v>
      </c>
      <c r="N138" s="1" t="s">
        <v>210</v>
      </c>
      <c r="O138" s="1" t="s">
        <v>969</v>
      </c>
      <c r="P138" s="1" t="s">
        <v>64</v>
      </c>
      <c r="Q138" s="1" t="s">
        <v>64</v>
      </c>
      <c r="R138" s="1" t="s">
        <v>63</v>
      </c>
      <c r="V138">
        <v>1</v>
      </c>
      <c r="AV138" s="1" t="s">
        <v>52</v>
      </c>
      <c r="AW138" s="1" t="s">
        <v>970</v>
      </c>
      <c r="AX138" s="1" t="s">
        <v>52</v>
      </c>
      <c r="AY138" s="1" t="s">
        <v>52</v>
      </c>
      <c r="AZ138" s="1" t="s">
        <v>52</v>
      </c>
    </row>
    <row r="139" spans="1:52" ht="30" customHeight="1" x14ac:dyDescent="0.3">
      <c r="A139" s="18" t="s">
        <v>971</v>
      </c>
      <c r="B139" s="18" t="s">
        <v>873</v>
      </c>
      <c r="C139" s="18" t="s">
        <v>234</v>
      </c>
      <c r="D139" s="19">
        <v>1</v>
      </c>
      <c r="E139" s="21" t="e">
        <f>TRUNC(SUMIF(V138:V141, RIGHTB(O139, 1), F138:F141)*U139, 2)</f>
        <v>#NUM!</v>
      </c>
      <c r="F139" s="24" t="e">
        <f>TRUNC(E139*D139,1)</f>
        <v>#NUM!</v>
      </c>
      <c r="G139" s="21">
        <v>0</v>
      </c>
      <c r="H139" s="24">
        <f>TRUNC(G139*D139,1)</f>
        <v>0</v>
      </c>
      <c r="I139" s="21">
        <v>0</v>
      </c>
      <c r="J139" s="24">
        <f>TRUNC(I139*D139,1)</f>
        <v>0</v>
      </c>
      <c r="K139" s="21" t="e">
        <f t="shared" si="32"/>
        <v>#NUM!</v>
      </c>
      <c r="L139" s="24" t="e">
        <f t="shared" si="32"/>
        <v>#NUM!</v>
      </c>
      <c r="M139" s="18" t="s">
        <v>52</v>
      </c>
      <c r="N139" s="1" t="s">
        <v>210</v>
      </c>
      <c r="O139" s="1" t="s">
        <v>713</v>
      </c>
      <c r="P139" s="1" t="s">
        <v>64</v>
      </c>
      <c r="Q139" s="1" t="s">
        <v>64</v>
      </c>
      <c r="R139" s="1" t="s">
        <v>64</v>
      </c>
      <c r="S139">
        <v>0</v>
      </c>
      <c r="T139">
        <v>0</v>
      </c>
      <c r="U139">
        <v>0.05</v>
      </c>
      <c r="AV139" s="1" t="s">
        <v>52</v>
      </c>
      <c r="AW139" s="1" t="s">
        <v>972</v>
      </c>
      <c r="AX139" s="1" t="s">
        <v>52</v>
      </c>
      <c r="AY139" s="1" t="s">
        <v>52</v>
      </c>
      <c r="AZ139" s="1" t="s">
        <v>52</v>
      </c>
    </row>
    <row r="140" spans="1:52" ht="30" customHeight="1" x14ac:dyDescent="0.3">
      <c r="A140" s="18" t="s">
        <v>915</v>
      </c>
      <c r="B140" s="18" t="s">
        <v>759</v>
      </c>
      <c r="C140" s="18" t="s">
        <v>760</v>
      </c>
      <c r="D140" s="19">
        <v>0.06</v>
      </c>
      <c r="E140" s="21">
        <f>단가대비표!O122</f>
        <v>0</v>
      </c>
      <c r="F140" s="24">
        <f>TRUNC(E140*D140,1)</f>
        <v>0</v>
      </c>
      <c r="G140" s="21">
        <f>단가대비표!P122</f>
        <v>0</v>
      </c>
      <c r="H140" s="24">
        <f>TRUNC(G140*D140,1)</f>
        <v>0</v>
      </c>
      <c r="I140" s="21">
        <f>단가대비표!V122</f>
        <v>0</v>
      </c>
      <c r="J140" s="24">
        <f>TRUNC(I140*D140,1)</f>
        <v>0</v>
      </c>
      <c r="K140" s="21">
        <f t="shared" si="32"/>
        <v>0</v>
      </c>
      <c r="L140" s="24">
        <f t="shared" si="32"/>
        <v>0</v>
      </c>
      <c r="M140" s="18" t="s">
        <v>52</v>
      </c>
      <c r="N140" s="1" t="s">
        <v>210</v>
      </c>
      <c r="O140" s="1" t="s">
        <v>916</v>
      </c>
      <c r="P140" s="1" t="s">
        <v>64</v>
      </c>
      <c r="Q140" s="1" t="s">
        <v>64</v>
      </c>
      <c r="R140" s="1" t="s">
        <v>63</v>
      </c>
      <c r="AV140" s="1" t="s">
        <v>52</v>
      </c>
      <c r="AW140" s="1" t="s">
        <v>973</v>
      </c>
      <c r="AX140" s="1" t="s">
        <v>52</v>
      </c>
      <c r="AY140" s="1" t="s">
        <v>52</v>
      </c>
      <c r="AZ140" s="1" t="s">
        <v>52</v>
      </c>
    </row>
    <row r="141" spans="1:52" ht="30" customHeight="1" x14ac:dyDescent="0.3">
      <c r="A141" s="18" t="s">
        <v>758</v>
      </c>
      <c r="B141" s="18" t="s">
        <v>759</v>
      </c>
      <c r="C141" s="18" t="s">
        <v>760</v>
      </c>
      <c r="D141" s="19">
        <v>0.03</v>
      </c>
      <c r="E141" s="21">
        <f>단가대비표!O121</f>
        <v>0</v>
      </c>
      <c r="F141" s="24">
        <f>TRUNC(E141*D141,1)</f>
        <v>0</v>
      </c>
      <c r="G141" s="21">
        <f>단가대비표!P121</f>
        <v>0</v>
      </c>
      <c r="H141" s="24">
        <f>TRUNC(G141*D141,1)</f>
        <v>0</v>
      </c>
      <c r="I141" s="21">
        <f>단가대비표!V121</f>
        <v>0</v>
      </c>
      <c r="J141" s="24">
        <f>TRUNC(I141*D141,1)</f>
        <v>0</v>
      </c>
      <c r="K141" s="21">
        <f t="shared" si="32"/>
        <v>0</v>
      </c>
      <c r="L141" s="24">
        <f t="shared" si="32"/>
        <v>0</v>
      </c>
      <c r="M141" s="18" t="s">
        <v>52</v>
      </c>
      <c r="N141" s="1" t="s">
        <v>210</v>
      </c>
      <c r="O141" s="1" t="s">
        <v>761</v>
      </c>
      <c r="P141" s="1" t="s">
        <v>64</v>
      </c>
      <c r="Q141" s="1" t="s">
        <v>64</v>
      </c>
      <c r="R141" s="1" t="s">
        <v>63</v>
      </c>
      <c r="AV141" s="1" t="s">
        <v>52</v>
      </c>
      <c r="AW141" s="1" t="s">
        <v>974</v>
      </c>
      <c r="AX141" s="1" t="s">
        <v>52</v>
      </c>
      <c r="AY141" s="1" t="s">
        <v>52</v>
      </c>
      <c r="AZ141" s="1" t="s">
        <v>52</v>
      </c>
    </row>
    <row r="142" spans="1:52" ht="30" customHeight="1" x14ac:dyDescent="0.3">
      <c r="A142" s="18" t="s">
        <v>715</v>
      </c>
      <c r="B142" s="18" t="s">
        <v>52</v>
      </c>
      <c r="C142" s="18" t="s">
        <v>52</v>
      </c>
      <c r="D142" s="19"/>
      <c r="E142" s="21"/>
      <c r="F142" s="24" t="e">
        <f>TRUNC(SUMIF(N138:N141, N137, F138:F141),0)</f>
        <v>#NUM!</v>
      </c>
      <c r="G142" s="21"/>
      <c r="H142" s="24">
        <f>TRUNC(SUMIF(N138:N141, N137, H138:H141),0)</f>
        <v>0</v>
      </c>
      <c r="I142" s="21"/>
      <c r="J142" s="24">
        <f>TRUNC(SUMIF(N138:N141, N137, J138:J141),0)</f>
        <v>0</v>
      </c>
      <c r="K142" s="21"/>
      <c r="L142" s="24" t="e">
        <f>F142+H142+J142</f>
        <v>#NUM!</v>
      </c>
      <c r="M142" s="18" t="s">
        <v>52</v>
      </c>
      <c r="N142" s="1" t="s">
        <v>88</v>
      </c>
      <c r="O142" s="1" t="s">
        <v>88</v>
      </c>
      <c r="P142" s="1" t="s">
        <v>52</v>
      </c>
      <c r="Q142" s="1" t="s">
        <v>52</v>
      </c>
      <c r="R142" s="1" t="s">
        <v>52</v>
      </c>
      <c r="AV142" s="1" t="s">
        <v>52</v>
      </c>
      <c r="AW142" s="1" t="s">
        <v>52</v>
      </c>
      <c r="AX142" s="1" t="s">
        <v>52</v>
      </c>
      <c r="AY142" s="1" t="s">
        <v>52</v>
      </c>
      <c r="AZ142" s="1" t="s">
        <v>52</v>
      </c>
    </row>
    <row r="143" spans="1:52" ht="30" customHeight="1" x14ac:dyDescent="0.3">
      <c r="A143" s="19"/>
      <c r="B143" s="19"/>
      <c r="C143" s="19"/>
      <c r="D143" s="19"/>
      <c r="E143" s="21"/>
      <c r="F143" s="24"/>
      <c r="G143" s="21"/>
      <c r="H143" s="24"/>
      <c r="I143" s="21"/>
      <c r="J143" s="24"/>
      <c r="K143" s="21"/>
      <c r="L143" s="24"/>
      <c r="M143" s="19"/>
    </row>
    <row r="144" spans="1:52" ht="30" customHeight="1" x14ac:dyDescent="0.3">
      <c r="A144" s="15" t="s">
        <v>975</v>
      </c>
      <c r="B144" s="16"/>
      <c r="C144" s="16"/>
      <c r="D144" s="16"/>
      <c r="E144" s="20"/>
      <c r="F144" s="23"/>
      <c r="G144" s="20"/>
      <c r="H144" s="23"/>
      <c r="I144" s="20"/>
      <c r="J144" s="23"/>
      <c r="K144" s="20"/>
      <c r="L144" s="23"/>
      <c r="M144" s="17"/>
      <c r="N144" s="1" t="s">
        <v>215</v>
      </c>
    </row>
    <row r="145" spans="1:52" ht="30" customHeight="1" x14ac:dyDescent="0.3">
      <c r="A145" s="18" t="s">
        <v>976</v>
      </c>
      <c r="B145" s="18" t="s">
        <v>977</v>
      </c>
      <c r="C145" s="18" t="s">
        <v>109</v>
      </c>
      <c r="D145" s="19">
        <v>1</v>
      </c>
      <c r="E145" s="21" t="e">
        <f>일위대가목록!E139</f>
        <v>#NUM!</v>
      </c>
      <c r="F145" s="24" t="e">
        <f>TRUNC(E145*D145,1)</f>
        <v>#NUM!</v>
      </c>
      <c r="G145" s="21">
        <f>일위대가목록!F139</f>
        <v>0</v>
      </c>
      <c r="H145" s="24">
        <f>TRUNC(G145*D145,1)</f>
        <v>0</v>
      </c>
      <c r="I145" s="21">
        <f>일위대가목록!G139</f>
        <v>0</v>
      </c>
      <c r="J145" s="24">
        <f>TRUNC(I145*D145,1)</f>
        <v>0</v>
      </c>
      <c r="K145" s="21" t="e">
        <f>TRUNC(E145+G145+I145,1)</f>
        <v>#NUM!</v>
      </c>
      <c r="L145" s="24" t="e">
        <f>TRUNC(F145+H145+J145,1)</f>
        <v>#NUM!</v>
      </c>
      <c r="M145" s="18" t="s">
        <v>978</v>
      </c>
      <c r="N145" s="1" t="s">
        <v>215</v>
      </c>
      <c r="O145" s="1" t="s">
        <v>979</v>
      </c>
      <c r="P145" s="1" t="s">
        <v>63</v>
      </c>
      <c r="Q145" s="1" t="s">
        <v>64</v>
      </c>
      <c r="R145" s="1" t="s">
        <v>64</v>
      </c>
      <c r="AV145" s="1" t="s">
        <v>52</v>
      </c>
      <c r="AW145" s="1" t="s">
        <v>980</v>
      </c>
      <c r="AX145" s="1" t="s">
        <v>52</v>
      </c>
      <c r="AY145" s="1" t="s">
        <v>52</v>
      </c>
      <c r="AZ145" s="1" t="s">
        <v>52</v>
      </c>
    </row>
    <row r="146" spans="1:52" ht="30" customHeight="1" x14ac:dyDescent="0.3">
      <c r="A146" s="18" t="s">
        <v>715</v>
      </c>
      <c r="B146" s="18" t="s">
        <v>52</v>
      </c>
      <c r="C146" s="18" t="s">
        <v>52</v>
      </c>
      <c r="D146" s="19"/>
      <c r="E146" s="21"/>
      <c r="F146" s="24" t="e">
        <f>TRUNC(SUMIF(N145:N145, N144, F145:F145),0)</f>
        <v>#NUM!</v>
      </c>
      <c r="G146" s="21"/>
      <c r="H146" s="24">
        <f>TRUNC(SUMIF(N145:N145, N144, H145:H145),0)</f>
        <v>0</v>
      </c>
      <c r="I146" s="21"/>
      <c r="J146" s="24">
        <f>TRUNC(SUMIF(N145:N145, N144, J145:J145),0)</f>
        <v>0</v>
      </c>
      <c r="K146" s="21"/>
      <c r="L146" s="24" t="e">
        <f>F146+H146+J146</f>
        <v>#NUM!</v>
      </c>
      <c r="M146" s="18" t="s">
        <v>52</v>
      </c>
      <c r="N146" s="1" t="s">
        <v>88</v>
      </c>
      <c r="O146" s="1" t="s">
        <v>88</v>
      </c>
      <c r="P146" s="1" t="s">
        <v>52</v>
      </c>
      <c r="Q146" s="1" t="s">
        <v>52</v>
      </c>
      <c r="R146" s="1" t="s">
        <v>52</v>
      </c>
      <c r="AV146" s="1" t="s">
        <v>52</v>
      </c>
      <c r="AW146" s="1" t="s">
        <v>52</v>
      </c>
      <c r="AX146" s="1" t="s">
        <v>52</v>
      </c>
      <c r="AY146" s="1" t="s">
        <v>52</v>
      </c>
      <c r="AZ146" s="1" t="s">
        <v>52</v>
      </c>
    </row>
    <row r="147" spans="1:52" ht="30" customHeight="1" x14ac:dyDescent="0.3">
      <c r="A147" s="19"/>
      <c r="B147" s="19"/>
      <c r="C147" s="19"/>
      <c r="D147" s="19"/>
      <c r="E147" s="21"/>
      <c r="F147" s="24"/>
      <c r="G147" s="21"/>
      <c r="H147" s="24"/>
      <c r="I147" s="21"/>
      <c r="J147" s="24"/>
      <c r="K147" s="21"/>
      <c r="L147" s="24"/>
      <c r="M147" s="19"/>
    </row>
    <row r="148" spans="1:52" ht="30" customHeight="1" x14ac:dyDescent="0.3">
      <c r="A148" s="15" t="s">
        <v>981</v>
      </c>
      <c r="B148" s="16"/>
      <c r="C148" s="16"/>
      <c r="D148" s="16"/>
      <c r="E148" s="20"/>
      <c r="F148" s="23"/>
      <c r="G148" s="20"/>
      <c r="H148" s="23"/>
      <c r="I148" s="20"/>
      <c r="J148" s="23"/>
      <c r="K148" s="20"/>
      <c r="L148" s="23"/>
      <c r="M148" s="17"/>
      <c r="N148" s="1" t="s">
        <v>221</v>
      </c>
    </row>
    <row r="149" spans="1:52" ht="30" customHeight="1" x14ac:dyDescent="0.3">
      <c r="A149" s="18" t="s">
        <v>982</v>
      </c>
      <c r="B149" s="18" t="s">
        <v>759</v>
      </c>
      <c r="C149" s="18" t="s">
        <v>760</v>
      </c>
      <c r="D149" s="19">
        <v>12.38</v>
      </c>
      <c r="E149" s="21">
        <f>단가대비표!O126</f>
        <v>0</v>
      </c>
      <c r="F149" s="24">
        <f t="shared" ref="F149:F154" si="33">TRUNC(E149*D149,1)</f>
        <v>0</v>
      </c>
      <c r="G149" s="21">
        <f>단가대비표!P126</f>
        <v>0</v>
      </c>
      <c r="H149" s="24">
        <f t="shared" ref="H149:H154" si="34">TRUNC(G149*D149,1)</f>
        <v>0</v>
      </c>
      <c r="I149" s="21">
        <f>단가대비표!V126</f>
        <v>0</v>
      </c>
      <c r="J149" s="24">
        <f t="shared" ref="J149:J154" si="35">TRUNC(I149*D149,1)</f>
        <v>0</v>
      </c>
      <c r="K149" s="21">
        <f t="shared" ref="K149:L154" si="36">TRUNC(E149+G149+I149,1)</f>
        <v>0</v>
      </c>
      <c r="L149" s="24">
        <f t="shared" si="36"/>
        <v>0</v>
      </c>
      <c r="M149" s="18" t="s">
        <v>52</v>
      </c>
      <c r="N149" s="1" t="s">
        <v>221</v>
      </c>
      <c r="O149" s="1" t="s">
        <v>983</v>
      </c>
      <c r="P149" s="1" t="s">
        <v>64</v>
      </c>
      <c r="Q149" s="1" t="s">
        <v>64</v>
      </c>
      <c r="R149" s="1" t="s">
        <v>63</v>
      </c>
      <c r="V149">
        <v>1</v>
      </c>
      <c r="W149">
        <v>2</v>
      </c>
      <c r="AV149" s="1" t="s">
        <v>52</v>
      </c>
      <c r="AW149" s="1" t="s">
        <v>984</v>
      </c>
      <c r="AX149" s="1" t="s">
        <v>52</v>
      </c>
      <c r="AY149" s="1" t="s">
        <v>52</v>
      </c>
      <c r="AZ149" s="1" t="s">
        <v>52</v>
      </c>
    </row>
    <row r="150" spans="1:52" ht="30" customHeight="1" x14ac:dyDescent="0.3">
      <c r="A150" s="18" t="s">
        <v>985</v>
      </c>
      <c r="B150" s="18" t="s">
        <v>759</v>
      </c>
      <c r="C150" s="18" t="s">
        <v>760</v>
      </c>
      <c r="D150" s="19">
        <v>3.38</v>
      </c>
      <c r="E150" s="21">
        <f>단가대비표!O127</f>
        <v>0</v>
      </c>
      <c r="F150" s="24">
        <f t="shared" si="33"/>
        <v>0</v>
      </c>
      <c r="G150" s="21">
        <f>단가대비표!P127</f>
        <v>0</v>
      </c>
      <c r="H150" s="24">
        <f t="shared" si="34"/>
        <v>0</v>
      </c>
      <c r="I150" s="21">
        <f>단가대비표!V127</f>
        <v>0</v>
      </c>
      <c r="J150" s="24">
        <f t="shared" si="35"/>
        <v>0</v>
      </c>
      <c r="K150" s="21">
        <f t="shared" si="36"/>
        <v>0</v>
      </c>
      <c r="L150" s="24">
        <f t="shared" si="36"/>
        <v>0</v>
      </c>
      <c r="M150" s="18" t="s">
        <v>52</v>
      </c>
      <c r="N150" s="1" t="s">
        <v>221</v>
      </c>
      <c r="O150" s="1" t="s">
        <v>986</v>
      </c>
      <c r="P150" s="1" t="s">
        <v>64</v>
      </c>
      <c r="Q150" s="1" t="s">
        <v>64</v>
      </c>
      <c r="R150" s="1" t="s">
        <v>63</v>
      </c>
      <c r="V150">
        <v>1</v>
      </c>
      <c r="W150">
        <v>2</v>
      </c>
      <c r="AV150" s="1" t="s">
        <v>52</v>
      </c>
      <c r="AW150" s="1" t="s">
        <v>987</v>
      </c>
      <c r="AX150" s="1" t="s">
        <v>52</v>
      </c>
      <c r="AY150" s="1" t="s">
        <v>52</v>
      </c>
      <c r="AZ150" s="1" t="s">
        <v>52</v>
      </c>
    </row>
    <row r="151" spans="1:52" ht="30" customHeight="1" x14ac:dyDescent="0.3">
      <c r="A151" s="18" t="s">
        <v>915</v>
      </c>
      <c r="B151" s="18" t="s">
        <v>759</v>
      </c>
      <c r="C151" s="18" t="s">
        <v>760</v>
      </c>
      <c r="D151" s="19">
        <v>4.5</v>
      </c>
      <c r="E151" s="21">
        <f>단가대비표!O122</f>
        <v>0</v>
      </c>
      <c r="F151" s="24">
        <f t="shared" si="33"/>
        <v>0</v>
      </c>
      <c r="G151" s="21">
        <f>단가대비표!P122</f>
        <v>0</v>
      </c>
      <c r="H151" s="24">
        <f t="shared" si="34"/>
        <v>0</v>
      </c>
      <c r="I151" s="21">
        <f>단가대비표!V122</f>
        <v>0</v>
      </c>
      <c r="J151" s="24">
        <f t="shared" si="35"/>
        <v>0</v>
      </c>
      <c r="K151" s="21">
        <f t="shared" si="36"/>
        <v>0</v>
      </c>
      <c r="L151" s="24">
        <f t="shared" si="36"/>
        <v>0</v>
      </c>
      <c r="M151" s="18" t="s">
        <v>52</v>
      </c>
      <c r="N151" s="1" t="s">
        <v>221</v>
      </c>
      <c r="O151" s="1" t="s">
        <v>916</v>
      </c>
      <c r="P151" s="1" t="s">
        <v>64</v>
      </c>
      <c r="Q151" s="1" t="s">
        <v>64</v>
      </c>
      <c r="R151" s="1" t="s">
        <v>63</v>
      </c>
      <c r="V151">
        <v>1</v>
      </c>
      <c r="W151">
        <v>2</v>
      </c>
      <c r="AV151" s="1" t="s">
        <v>52</v>
      </c>
      <c r="AW151" s="1" t="s">
        <v>988</v>
      </c>
      <c r="AX151" s="1" t="s">
        <v>52</v>
      </c>
      <c r="AY151" s="1" t="s">
        <v>52</v>
      </c>
      <c r="AZ151" s="1" t="s">
        <v>52</v>
      </c>
    </row>
    <row r="152" spans="1:52" ht="30" customHeight="1" x14ac:dyDescent="0.3">
      <c r="A152" s="18" t="s">
        <v>758</v>
      </c>
      <c r="B152" s="18" t="s">
        <v>759</v>
      </c>
      <c r="C152" s="18" t="s">
        <v>760</v>
      </c>
      <c r="D152" s="19">
        <v>2.25</v>
      </c>
      <c r="E152" s="21">
        <f>단가대비표!O121</f>
        <v>0</v>
      </c>
      <c r="F152" s="24">
        <f t="shared" si="33"/>
        <v>0</v>
      </c>
      <c r="G152" s="21">
        <f>단가대비표!P121</f>
        <v>0</v>
      </c>
      <c r="H152" s="24">
        <f t="shared" si="34"/>
        <v>0</v>
      </c>
      <c r="I152" s="21">
        <f>단가대비표!V121</f>
        <v>0</v>
      </c>
      <c r="J152" s="24">
        <f t="shared" si="35"/>
        <v>0</v>
      </c>
      <c r="K152" s="21">
        <f t="shared" si="36"/>
        <v>0</v>
      </c>
      <c r="L152" s="24">
        <f t="shared" si="36"/>
        <v>0</v>
      </c>
      <c r="M152" s="18" t="s">
        <v>52</v>
      </c>
      <c r="N152" s="1" t="s">
        <v>221</v>
      </c>
      <c r="O152" s="1" t="s">
        <v>761</v>
      </c>
      <c r="P152" s="1" t="s">
        <v>64</v>
      </c>
      <c r="Q152" s="1" t="s">
        <v>64</v>
      </c>
      <c r="R152" s="1" t="s">
        <v>63</v>
      </c>
      <c r="V152">
        <v>1</v>
      </c>
      <c r="W152">
        <v>2</v>
      </c>
      <c r="AV152" s="1" t="s">
        <v>52</v>
      </c>
      <c r="AW152" s="1" t="s">
        <v>989</v>
      </c>
      <c r="AX152" s="1" t="s">
        <v>52</v>
      </c>
      <c r="AY152" s="1" t="s">
        <v>52</v>
      </c>
      <c r="AZ152" s="1" t="s">
        <v>52</v>
      </c>
    </row>
    <row r="153" spans="1:52" ht="30" customHeight="1" x14ac:dyDescent="0.3">
      <c r="A153" s="18" t="s">
        <v>774</v>
      </c>
      <c r="B153" s="18" t="s">
        <v>990</v>
      </c>
      <c r="C153" s="18" t="s">
        <v>234</v>
      </c>
      <c r="D153" s="19">
        <v>1</v>
      </c>
      <c r="E153" s="21">
        <v>0</v>
      </c>
      <c r="F153" s="24">
        <f t="shared" si="33"/>
        <v>0</v>
      </c>
      <c r="G153" s="21">
        <v>0</v>
      </c>
      <c r="H153" s="24">
        <f t="shared" si="34"/>
        <v>0</v>
      </c>
      <c r="I153" s="21">
        <f>TRUNC(SUMIF(V149:V154, RIGHTB(O153, 1), H149:H154)*U153, 2)</f>
        <v>0</v>
      </c>
      <c r="J153" s="24">
        <f t="shared" si="35"/>
        <v>0</v>
      </c>
      <c r="K153" s="21">
        <f t="shared" si="36"/>
        <v>0</v>
      </c>
      <c r="L153" s="24">
        <f t="shared" si="36"/>
        <v>0</v>
      </c>
      <c r="M153" s="18" t="s">
        <v>52</v>
      </c>
      <c r="N153" s="1" t="s">
        <v>221</v>
      </c>
      <c r="O153" s="1" t="s">
        <v>713</v>
      </c>
      <c r="P153" s="1" t="s">
        <v>64</v>
      </c>
      <c r="Q153" s="1" t="s">
        <v>64</v>
      </c>
      <c r="R153" s="1" t="s">
        <v>64</v>
      </c>
      <c r="S153">
        <v>1</v>
      </c>
      <c r="T153">
        <v>2</v>
      </c>
      <c r="U153">
        <v>0.05</v>
      </c>
      <c r="AV153" s="1" t="s">
        <v>52</v>
      </c>
      <c r="AW153" s="1" t="s">
        <v>991</v>
      </c>
      <c r="AX153" s="1" t="s">
        <v>52</v>
      </c>
      <c r="AY153" s="1" t="s">
        <v>52</v>
      </c>
      <c r="AZ153" s="1" t="s">
        <v>52</v>
      </c>
    </row>
    <row r="154" spans="1:52" ht="30" customHeight="1" x14ac:dyDescent="0.3">
      <c r="A154" s="18" t="s">
        <v>971</v>
      </c>
      <c r="B154" s="18" t="s">
        <v>919</v>
      </c>
      <c r="C154" s="18" t="s">
        <v>234</v>
      </c>
      <c r="D154" s="19">
        <v>1</v>
      </c>
      <c r="E154" s="21">
        <f>TRUNC(SUMIF(W149:W154, RIGHTB(O154, 1), H149:H154)*U154, 2)</f>
        <v>0</v>
      </c>
      <c r="F154" s="24">
        <f t="shared" si="33"/>
        <v>0</v>
      </c>
      <c r="G154" s="21">
        <v>0</v>
      </c>
      <c r="H154" s="24">
        <f t="shared" si="34"/>
        <v>0</v>
      </c>
      <c r="I154" s="21">
        <v>0</v>
      </c>
      <c r="J154" s="24">
        <f t="shared" si="35"/>
        <v>0</v>
      </c>
      <c r="K154" s="21">
        <f t="shared" si="36"/>
        <v>0</v>
      </c>
      <c r="L154" s="24">
        <f t="shared" si="36"/>
        <v>0</v>
      </c>
      <c r="M154" s="18" t="s">
        <v>52</v>
      </c>
      <c r="N154" s="1" t="s">
        <v>221</v>
      </c>
      <c r="O154" s="1" t="s">
        <v>902</v>
      </c>
      <c r="P154" s="1" t="s">
        <v>64</v>
      </c>
      <c r="Q154" s="1" t="s">
        <v>64</v>
      </c>
      <c r="R154" s="1" t="s">
        <v>64</v>
      </c>
      <c r="S154">
        <v>1</v>
      </c>
      <c r="T154">
        <v>0</v>
      </c>
      <c r="U154">
        <v>0.03</v>
      </c>
      <c r="AV154" s="1" t="s">
        <v>52</v>
      </c>
      <c r="AW154" s="1" t="s">
        <v>992</v>
      </c>
      <c r="AX154" s="1" t="s">
        <v>52</v>
      </c>
      <c r="AY154" s="1" t="s">
        <v>52</v>
      </c>
      <c r="AZ154" s="1" t="s">
        <v>52</v>
      </c>
    </row>
    <row r="155" spans="1:52" ht="30" customHeight="1" x14ac:dyDescent="0.3">
      <c r="A155" s="18" t="s">
        <v>715</v>
      </c>
      <c r="B155" s="18" t="s">
        <v>52</v>
      </c>
      <c r="C155" s="18" t="s">
        <v>52</v>
      </c>
      <c r="D155" s="19"/>
      <c r="E155" s="21"/>
      <c r="F155" s="24">
        <f>TRUNC(SUMIF(N149:N154, N148, F149:F154),0)</f>
        <v>0</v>
      </c>
      <c r="G155" s="21"/>
      <c r="H155" s="24">
        <f>TRUNC(SUMIF(N149:N154, N148, H149:H154),0)</f>
        <v>0</v>
      </c>
      <c r="I155" s="21"/>
      <c r="J155" s="24">
        <f>TRUNC(SUMIF(N149:N154, N148, J149:J154),0)</f>
        <v>0</v>
      </c>
      <c r="K155" s="21"/>
      <c r="L155" s="24">
        <f>F155+H155+J155</f>
        <v>0</v>
      </c>
      <c r="M155" s="18" t="s">
        <v>52</v>
      </c>
      <c r="N155" s="1" t="s">
        <v>88</v>
      </c>
      <c r="O155" s="1" t="s">
        <v>88</v>
      </c>
      <c r="P155" s="1" t="s">
        <v>52</v>
      </c>
      <c r="Q155" s="1" t="s">
        <v>52</v>
      </c>
      <c r="R155" s="1" t="s">
        <v>52</v>
      </c>
      <c r="AV155" s="1" t="s">
        <v>52</v>
      </c>
      <c r="AW155" s="1" t="s">
        <v>52</v>
      </c>
      <c r="AX155" s="1" t="s">
        <v>52</v>
      </c>
      <c r="AY155" s="1" t="s">
        <v>52</v>
      </c>
      <c r="AZ155" s="1" t="s">
        <v>52</v>
      </c>
    </row>
    <row r="156" spans="1:52" ht="30" customHeight="1" x14ac:dyDescent="0.3">
      <c r="A156" s="19"/>
      <c r="B156" s="19"/>
      <c r="C156" s="19"/>
      <c r="D156" s="19"/>
      <c r="E156" s="21"/>
      <c r="F156" s="24"/>
      <c r="G156" s="21"/>
      <c r="H156" s="24"/>
      <c r="I156" s="21"/>
      <c r="J156" s="24"/>
      <c r="K156" s="21"/>
      <c r="L156" s="24"/>
      <c r="M156" s="19"/>
    </row>
    <row r="157" spans="1:52" ht="30" customHeight="1" x14ac:dyDescent="0.3">
      <c r="A157" s="15" t="s">
        <v>993</v>
      </c>
      <c r="B157" s="16"/>
      <c r="C157" s="16"/>
      <c r="D157" s="16"/>
      <c r="E157" s="20"/>
      <c r="F157" s="23"/>
      <c r="G157" s="20"/>
      <c r="H157" s="23"/>
      <c r="I157" s="20"/>
      <c r="J157" s="23"/>
      <c r="K157" s="20"/>
      <c r="L157" s="23"/>
      <c r="M157" s="17"/>
      <c r="N157" s="1" t="s">
        <v>226</v>
      </c>
    </row>
    <row r="158" spans="1:52" ht="30" customHeight="1" x14ac:dyDescent="0.3">
      <c r="A158" s="18" t="s">
        <v>994</v>
      </c>
      <c r="B158" s="18" t="s">
        <v>995</v>
      </c>
      <c r="C158" s="18" t="s">
        <v>109</v>
      </c>
      <c r="D158" s="19">
        <v>1</v>
      </c>
      <c r="E158" s="21" t="e">
        <f>단가대비표!O60</f>
        <v>#NUM!</v>
      </c>
      <c r="F158" s="24" t="e">
        <f>TRUNC(E158*D158,1)</f>
        <v>#NUM!</v>
      </c>
      <c r="G158" s="21">
        <f>단가대비표!P60</f>
        <v>0</v>
      </c>
      <c r="H158" s="24">
        <f>TRUNC(G158*D158,1)</f>
        <v>0</v>
      </c>
      <c r="I158" s="21">
        <f>단가대비표!V60</f>
        <v>0</v>
      </c>
      <c r="J158" s="24">
        <f>TRUNC(I158*D158,1)</f>
        <v>0</v>
      </c>
      <c r="K158" s="21" t="e">
        <f>TRUNC(E158+G158+I158,1)</f>
        <v>#NUM!</v>
      </c>
      <c r="L158" s="24" t="e">
        <f>TRUNC(F158+H158+J158,1)</f>
        <v>#NUM!</v>
      </c>
      <c r="M158" s="18" t="s">
        <v>52</v>
      </c>
      <c r="N158" s="1" t="s">
        <v>226</v>
      </c>
      <c r="O158" s="1" t="s">
        <v>996</v>
      </c>
      <c r="P158" s="1" t="s">
        <v>64</v>
      </c>
      <c r="Q158" s="1" t="s">
        <v>64</v>
      </c>
      <c r="R158" s="1" t="s">
        <v>63</v>
      </c>
      <c r="AV158" s="1" t="s">
        <v>52</v>
      </c>
      <c r="AW158" s="1" t="s">
        <v>997</v>
      </c>
      <c r="AX158" s="1" t="s">
        <v>52</v>
      </c>
      <c r="AY158" s="1" t="s">
        <v>52</v>
      </c>
      <c r="AZ158" s="1" t="s">
        <v>52</v>
      </c>
    </row>
    <row r="159" spans="1:52" ht="30" customHeight="1" x14ac:dyDescent="0.3">
      <c r="A159" s="18" t="s">
        <v>998</v>
      </c>
      <c r="B159" s="18" t="s">
        <v>999</v>
      </c>
      <c r="C159" s="18" t="s">
        <v>109</v>
      </c>
      <c r="D159" s="19">
        <v>1</v>
      </c>
      <c r="E159" s="21">
        <f>일위대가목록!E144</f>
        <v>0</v>
      </c>
      <c r="F159" s="24">
        <f>TRUNC(E159*D159,1)</f>
        <v>0</v>
      </c>
      <c r="G159" s="21">
        <f>일위대가목록!F144</f>
        <v>0</v>
      </c>
      <c r="H159" s="24">
        <f>TRUNC(G159*D159,1)</f>
        <v>0</v>
      </c>
      <c r="I159" s="21">
        <f>일위대가목록!G144</f>
        <v>0</v>
      </c>
      <c r="J159" s="24">
        <f>TRUNC(I159*D159,1)</f>
        <v>0</v>
      </c>
      <c r="K159" s="21">
        <f>TRUNC(E159+G159+I159,1)</f>
        <v>0</v>
      </c>
      <c r="L159" s="24">
        <f>TRUNC(F159+H159+J159,1)</f>
        <v>0</v>
      </c>
      <c r="M159" s="18" t="s">
        <v>1000</v>
      </c>
      <c r="N159" s="1" t="s">
        <v>226</v>
      </c>
      <c r="O159" s="1" t="s">
        <v>1001</v>
      </c>
      <c r="P159" s="1" t="s">
        <v>63</v>
      </c>
      <c r="Q159" s="1" t="s">
        <v>64</v>
      </c>
      <c r="R159" s="1" t="s">
        <v>64</v>
      </c>
      <c r="AV159" s="1" t="s">
        <v>52</v>
      </c>
      <c r="AW159" s="1" t="s">
        <v>1002</v>
      </c>
      <c r="AX159" s="1" t="s">
        <v>52</v>
      </c>
      <c r="AY159" s="1" t="s">
        <v>52</v>
      </c>
      <c r="AZ159" s="1" t="s">
        <v>52</v>
      </c>
    </row>
    <row r="160" spans="1:52" ht="30" customHeight="1" x14ac:dyDescent="0.3">
      <c r="A160" s="18" t="s">
        <v>715</v>
      </c>
      <c r="B160" s="18" t="s">
        <v>52</v>
      </c>
      <c r="C160" s="18" t="s">
        <v>52</v>
      </c>
      <c r="D160" s="19"/>
      <c r="E160" s="21"/>
      <c r="F160" s="24" t="e">
        <f>TRUNC(SUMIF(N158:N159, N157, F158:F159),0)</f>
        <v>#NUM!</v>
      </c>
      <c r="G160" s="21"/>
      <c r="H160" s="24">
        <f>TRUNC(SUMIF(N158:N159, N157, H158:H159),0)</f>
        <v>0</v>
      </c>
      <c r="I160" s="21"/>
      <c r="J160" s="24">
        <f>TRUNC(SUMIF(N158:N159, N157, J158:J159),0)</f>
        <v>0</v>
      </c>
      <c r="K160" s="21"/>
      <c r="L160" s="24" t="e">
        <f>F160+H160+J160</f>
        <v>#NUM!</v>
      </c>
      <c r="M160" s="18" t="s">
        <v>52</v>
      </c>
      <c r="N160" s="1" t="s">
        <v>88</v>
      </c>
      <c r="O160" s="1" t="s">
        <v>88</v>
      </c>
      <c r="P160" s="1" t="s">
        <v>52</v>
      </c>
      <c r="Q160" s="1" t="s">
        <v>52</v>
      </c>
      <c r="R160" s="1" t="s">
        <v>52</v>
      </c>
      <c r="AV160" s="1" t="s">
        <v>52</v>
      </c>
      <c r="AW160" s="1" t="s">
        <v>52</v>
      </c>
      <c r="AX160" s="1" t="s">
        <v>52</v>
      </c>
      <c r="AY160" s="1" t="s">
        <v>52</v>
      </c>
      <c r="AZ160" s="1" t="s">
        <v>52</v>
      </c>
    </row>
    <row r="161" spans="1:52" ht="30" customHeight="1" x14ac:dyDescent="0.3">
      <c r="A161" s="19"/>
      <c r="B161" s="19"/>
      <c r="C161" s="19"/>
      <c r="D161" s="19"/>
      <c r="E161" s="21"/>
      <c r="F161" s="24"/>
      <c r="G161" s="21"/>
      <c r="H161" s="24"/>
      <c r="I161" s="21"/>
      <c r="J161" s="24"/>
      <c r="K161" s="21"/>
      <c r="L161" s="24"/>
      <c r="M161" s="19"/>
    </row>
    <row r="162" spans="1:52" ht="30" customHeight="1" x14ac:dyDescent="0.3">
      <c r="A162" s="15" t="s">
        <v>1003</v>
      </c>
      <c r="B162" s="16"/>
      <c r="C162" s="16"/>
      <c r="D162" s="16"/>
      <c r="E162" s="20"/>
      <c r="F162" s="23"/>
      <c r="G162" s="20"/>
      <c r="H162" s="23"/>
      <c r="I162" s="20"/>
      <c r="J162" s="23"/>
      <c r="K162" s="20"/>
      <c r="L162" s="23"/>
      <c r="M162" s="17"/>
      <c r="N162" s="1" t="s">
        <v>231</v>
      </c>
    </row>
    <row r="163" spans="1:52" ht="30" customHeight="1" x14ac:dyDescent="0.3">
      <c r="A163" s="18" t="s">
        <v>1004</v>
      </c>
      <c r="B163" s="18" t="s">
        <v>1005</v>
      </c>
      <c r="C163" s="18" t="s">
        <v>200</v>
      </c>
      <c r="D163" s="19">
        <v>1.1121000000000001</v>
      </c>
      <c r="E163" s="21" t="e">
        <f>단가대비표!O34</f>
        <v>#NUM!</v>
      </c>
      <c r="F163" s="24" t="e">
        <f t="shared" ref="F163:F169" si="37">TRUNC(E163*D163,1)</f>
        <v>#NUM!</v>
      </c>
      <c r="G163" s="21">
        <f>단가대비표!P34</f>
        <v>0</v>
      </c>
      <c r="H163" s="24">
        <f t="shared" ref="H163:H169" si="38">TRUNC(G163*D163,1)</f>
        <v>0</v>
      </c>
      <c r="I163" s="21">
        <f>단가대비표!V34</f>
        <v>0</v>
      </c>
      <c r="J163" s="24">
        <f t="shared" ref="J163:J169" si="39">TRUNC(I163*D163,1)</f>
        <v>0</v>
      </c>
      <c r="K163" s="21" t="e">
        <f t="shared" ref="K163:L169" si="40">TRUNC(E163+G163+I163,1)</f>
        <v>#NUM!</v>
      </c>
      <c r="L163" s="24" t="e">
        <f t="shared" si="40"/>
        <v>#NUM!</v>
      </c>
      <c r="M163" s="18" t="s">
        <v>52</v>
      </c>
      <c r="N163" s="1" t="s">
        <v>231</v>
      </c>
      <c r="O163" s="1" t="s">
        <v>1006</v>
      </c>
      <c r="P163" s="1" t="s">
        <v>64</v>
      </c>
      <c r="Q163" s="1" t="s">
        <v>64</v>
      </c>
      <c r="R163" s="1" t="s">
        <v>63</v>
      </c>
      <c r="AV163" s="1" t="s">
        <v>52</v>
      </c>
      <c r="AW163" s="1" t="s">
        <v>1007</v>
      </c>
      <c r="AX163" s="1" t="s">
        <v>52</v>
      </c>
      <c r="AY163" s="1" t="s">
        <v>52</v>
      </c>
      <c r="AZ163" s="1" t="s">
        <v>52</v>
      </c>
    </row>
    <row r="164" spans="1:52" ht="30" customHeight="1" x14ac:dyDescent="0.3">
      <c r="A164" s="18" t="s">
        <v>198</v>
      </c>
      <c r="B164" s="18" t="s">
        <v>1008</v>
      </c>
      <c r="C164" s="18" t="s">
        <v>200</v>
      </c>
      <c r="D164" s="19">
        <v>2.5817999999999999</v>
      </c>
      <c r="E164" s="21" t="e">
        <f>단가대비표!O33</f>
        <v>#NUM!</v>
      </c>
      <c r="F164" s="24" t="e">
        <f t="shared" si="37"/>
        <v>#NUM!</v>
      </c>
      <c r="G164" s="21">
        <f>단가대비표!P33</f>
        <v>0</v>
      </c>
      <c r="H164" s="24">
        <f t="shared" si="38"/>
        <v>0</v>
      </c>
      <c r="I164" s="21">
        <f>단가대비표!V33</f>
        <v>0</v>
      </c>
      <c r="J164" s="24">
        <f t="shared" si="39"/>
        <v>0</v>
      </c>
      <c r="K164" s="21" t="e">
        <f t="shared" si="40"/>
        <v>#NUM!</v>
      </c>
      <c r="L164" s="24" t="e">
        <f t="shared" si="40"/>
        <v>#NUM!</v>
      </c>
      <c r="M164" s="18" t="s">
        <v>52</v>
      </c>
      <c r="N164" s="1" t="s">
        <v>231</v>
      </c>
      <c r="O164" s="1" t="s">
        <v>1009</v>
      </c>
      <c r="P164" s="1" t="s">
        <v>64</v>
      </c>
      <c r="Q164" s="1" t="s">
        <v>64</v>
      </c>
      <c r="R164" s="1" t="s">
        <v>63</v>
      </c>
      <c r="AV164" s="1" t="s">
        <v>52</v>
      </c>
      <c r="AW164" s="1" t="s">
        <v>1010</v>
      </c>
      <c r="AX164" s="1" t="s">
        <v>52</v>
      </c>
      <c r="AY164" s="1" t="s">
        <v>52</v>
      </c>
      <c r="AZ164" s="1" t="s">
        <v>52</v>
      </c>
    </row>
    <row r="165" spans="1:52" ht="30" customHeight="1" x14ac:dyDescent="0.3">
      <c r="A165" s="18" t="s">
        <v>198</v>
      </c>
      <c r="B165" s="18" t="s">
        <v>1011</v>
      </c>
      <c r="C165" s="18" t="s">
        <v>200</v>
      </c>
      <c r="D165" s="19">
        <v>5.11E-2</v>
      </c>
      <c r="E165" s="21" t="e">
        <f>단가대비표!O32</f>
        <v>#NUM!</v>
      </c>
      <c r="F165" s="24" t="e">
        <f t="shared" si="37"/>
        <v>#NUM!</v>
      </c>
      <c r="G165" s="21">
        <f>단가대비표!P32</f>
        <v>0</v>
      </c>
      <c r="H165" s="24">
        <f t="shared" si="38"/>
        <v>0</v>
      </c>
      <c r="I165" s="21">
        <f>단가대비표!V32</f>
        <v>0</v>
      </c>
      <c r="J165" s="24">
        <f t="shared" si="39"/>
        <v>0</v>
      </c>
      <c r="K165" s="21" t="e">
        <f t="shared" si="40"/>
        <v>#NUM!</v>
      </c>
      <c r="L165" s="24" t="e">
        <f t="shared" si="40"/>
        <v>#NUM!</v>
      </c>
      <c r="M165" s="18" t="s">
        <v>52</v>
      </c>
      <c r="N165" s="1" t="s">
        <v>231</v>
      </c>
      <c r="O165" s="1" t="s">
        <v>1012</v>
      </c>
      <c r="P165" s="1" t="s">
        <v>64</v>
      </c>
      <c r="Q165" s="1" t="s">
        <v>64</v>
      </c>
      <c r="R165" s="1" t="s">
        <v>63</v>
      </c>
      <c r="AV165" s="1" t="s">
        <v>52</v>
      </c>
      <c r="AW165" s="1" t="s">
        <v>1013</v>
      </c>
      <c r="AX165" s="1" t="s">
        <v>52</v>
      </c>
      <c r="AY165" s="1" t="s">
        <v>52</v>
      </c>
      <c r="AZ165" s="1" t="s">
        <v>52</v>
      </c>
    </row>
    <row r="166" spans="1:52" ht="30" customHeight="1" x14ac:dyDescent="0.3">
      <c r="A166" s="18" t="s">
        <v>217</v>
      </c>
      <c r="B166" s="18" t="s">
        <v>1014</v>
      </c>
      <c r="C166" s="18" t="s">
        <v>200</v>
      </c>
      <c r="D166" s="19">
        <v>1.0109999999999999</v>
      </c>
      <c r="E166" s="21">
        <f>일위대가목록!E145</f>
        <v>0</v>
      </c>
      <c r="F166" s="24">
        <f t="shared" si="37"/>
        <v>0</v>
      </c>
      <c r="G166" s="21">
        <f>일위대가목록!F145</f>
        <v>0</v>
      </c>
      <c r="H166" s="24">
        <f t="shared" si="38"/>
        <v>0</v>
      </c>
      <c r="I166" s="21">
        <f>일위대가목록!G145</f>
        <v>0</v>
      </c>
      <c r="J166" s="24">
        <f t="shared" si="39"/>
        <v>0</v>
      </c>
      <c r="K166" s="21">
        <f t="shared" si="40"/>
        <v>0</v>
      </c>
      <c r="L166" s="24">
        <f t="shared" si="40"/>
        <v>0</v>
      </c>
      <c r="M166" s="18" t="s">
        <v>1015</v>
      </c>
      <c r="N166" s="1" t="s">
        <v>231</v>
      </c>
      <c r="O166" s="1" t="s">
        <v>1016</v>
      </c>
      <c r="P166" s="1" t="s">
        <v>63</v>
      </c>
      <c r="Q166" s="1" t="s">
        <v>64</v>
      </c>
      <c r="R166" s="1" t="s">
        <v>64</v>
      </c>
      <c r="AV166" s="1" t="s">
        <v>52</v>
      </c>
      <c r="AW166" s="1" t="s">
        <v>1017</v>
      </c>
      <c r="AX166" s="1" t="s">
        <v>52</v>
      </c>
      <c r="AY166" s="1" t="s">
        <v>52</v>
      </c>
      <c r="AZ166" s="1" t="s">
        <v>52</v>
      </c>
    </row>
    <row r="167" spans="1:52" ht="30" customHeight="1" x14ac:dyDescent="0.3">
      <c r="A167" s="18" t="s">
        <v>217</v>
      </c>
      <c r="B167" s="18" t="s">
        <v>218</v>
      </c>
      <c r="C167" s="18" t="s">
        <v>200</v>
      </c>
      <c r="D167" s="19">
        <v>2.3940000000000001</v>
      </c>
      <c r="E167" s="21">
        <f>일위대가목록!E140</f>
        <v>0</v>
      </c>
      <c r="F167" s="24">
        <f t="shared" si="37"/>
        <v>0</v>
      </c>
      <c r="G167" s="21">
        <f>일위대가목록!F140</f>
        <v>0</v>
      </c>
      <c r="H167" s="24">
        <f t="shared" si="38"/>
        <v>0</v>
      </c>
      <c r="I167" s="21">
        <f>일위대가목록!G140</f>
        <v>0</v>
      </c>
      <c r="J167" s="24">
        <f t="shared" si="39"/>
        <v>0</v>
      </c>
      <c r="K167" s="21">
        <f t="shared" si="40"/>
        <v>0</v>
      </c>
      <c r="L167" s="24">
        <f t="shared" si="40"/>
        <v>0</v>
      </c>
      <c r="M167" s="18" t="s">
        <v>1018</v>
      </c>
      <c r="N167" s="1" t="s">
        <v>231</v>
      </c>
      <c r="O167" s="1" t="s">
        <v>1019</v>
      </c>
      <c r="P167" s="1" t="s">
        <v>63</v>
      </c>
      <c r="Q167" s="1" t="s">
        <v>64</v>
      </c>
      <c r="R167" s="1" t="s">
        <v>64</v>
      </c>
      <c r="AV167" s="1" t="s">
        <v>52</v>
      </c>
      <c r="AW167" s="1" t="s">
        <v>1020</v>
      </c>
      <c r="AX167" s="1" t="s">
        <v>52</v>
      </c>
      <c r="AY167" s="1" t="s">
        <v>52</v>
      </c>
      <c r="AZ167" s="1" t="s">
        <v>52</v>
      </c>
    </row>
    <row r="168" spans="1:52" ht="30" customHeight="1" x14ac:dyDescent="0.3">
      <c r="A168" s="18" t="s">
        <v>671</v>
      </c>
      <c r="B168" s="18" t="s">
        <v>676</v>
      </c>
      <c r="C168" s="18" t="s">
        <v>200</v>
      </c>
      <c r="D168" s="19">
        <v>-7.0999999999999994E-2</v>
      </c>
      <c r="E168" s="21" t="e">
        <f>단가대비표!O21</f>
        <v>#NUM!</v>
      </c>
      <c r="F168" s="24" t="e">
        <f t="shared" si="37"/>
        <v>#NUM!</v>
      </c>
      <c r="G168" s="21">
        <f>단가대비표!P21</f>
        <v>0</v>
      </c>
      <c r="H168" s="24">
        <f t="shared" si="38"/>
        <v>0</v>
      </c>
      <c r="I168" s="21">
        <f>단가대비표!V21</f>
        <v>0</v>
      </c>
      <c r="J168" s="24">
        <f t="shared" si="39"/>
        <v>0</v>
      </c>
      <c r="K168" s="21" t="e">
        <f t="shared" si="40"/>
        <v>#NUM!</v>
      </c>
      <c r="L168" s="24" t="e">
        <f t="shared" si="40"/>
        <v>#NUM!</v>
      </c>
      <c r="M168" s="18" t="s">
        <v>673</v>
      </c>
      <c r="N168" s="1" t="s">
        <v>231</v>
      </c>
      <c r="O168" s="1" t="s">
        <v>677</v>
      </c>
      <c r="P168" s="1" t="s">
        <v>64</v>
      </c>
      <c r="Q168" s="1" t="s">
        <v>64</v>
      </c>
      <c r="R168" s="1" t="s">
        <v>63</v>
      </c>
      <c r="AV168" s="1" t="s">
        <v>52</v>
      </c>
      <c r="AW168" s="1" t="s">
        <v>1021</v>
      </c>
      <c r="AX168" s="1" t="s">
        <v>52</v>
      </c>
      <c r="AY168" s="1" t="s">
        <v>52</v>
      </c>
      <c r="AZ168" s="1" t="s">
        <v>52</v>
      </c>
    </row>
    <row r="169" spans="1:52" ht="30" customHeight="1" x14ac:dyDescent="0.3">
      <c r="A169" s="18" t="s">
        <v>671</v>
      </c>
      <c r="B169" s="18" t="s">
        <v>672</v>
      </c>
      <c r="C169" s="18" t="s">
        <v>200</v>
      </c>
      <c r="D169" s="19">
        <v>-0.16800000000000001</v>
      </c>
      <c r="E169" s="21" t="e">
        <f>단가대비표!O20</f>
        <v>#NUM!</v>
      </c>
      <c r="F169" s="24" t="e">
        <f t="shared" si="37"/>
        <v>#NUM!</v>
      </c>
      <c r="G169" s="21">
        <f>단가대비표!P20</f>
        <v>0</v>
      </c>
      <c r="H169" s="24">
        <f t="shared" si="38"/>
        <v>0</v>
      </c>
      <c r="I169" s="21">
        <f>단가대비표!V20</f>
        <v>0</v>
      </c>
      <c r="J169" s="24">
        <f t="shared" si="39"/>
        <v>0</v>
      </c>
      <c r="K169" s="21" t="e">
        <f t="shared" si="40"/>
        <v>#NUM!</v>
      </c>
      <c r="L169" s="24" t="e">
        <f t="shared" si="40"/>
        <v>#NUM!</v>
      </c>
      <c r="M169" s="18" t="s">
        <v>673</v>
      </c>
      <c r="N169" s="1" t="s">
        <v>231</v>
      </c>
      <c r="O169" s="1" t="s">
        <v>674</v>
      </c>
      <c r="P169" s="1" t="s">
        <v>64</v>
      </c>
      <c r="Q169" s="1" t="s">
        <v>64</v>
      </c>
      <c r="R169" s="1" t="s">
        <v>63</v>
      </c>
      <c r="AV169" s="1" t="s">
        <v>52</v>
      </c>
      <c r="AW169" s="1" t="s">
        <v>1022</v>
      </c>
      <c r="AX169" s="1" t="s">
        <v>52</v>
      </c>
      <c r="AY169" s="1" t="s">
        <v>52</v>
      </c>
      <c r="AZ169" s="1" t="s">
        <v>52</v>
      </c>
    </row>
    <row r="170" spans="1:52" ht="30" customHeight="1" x14ac:dyDescent="0.3">
      <c r="A170" s="18" t="s">
        <v>715</v>
      </c>
      <c r="B170" s="18" t="s">
        <v>52</v>
      </c>
      <c r="C170" s="18" t="s">
        <v>52</v>
      </c>
      <c r="D170" s="19"/>
      <c r="E170" s="21"/>
      <c r="F170" s="24" t="e">
        <f>TRUNC(SUMIF(N163:N169, N162, F163:F169),0)</f>
        <v>#NUM!</v>
      </c>
      <c r="G170" s="21"/>
      <c r="H170" s="24">
        <f>TRUNC(SUMIF(N163:N169, N162, H163:H169),0)</f>
        <v>0</v>
      </c>
      <c r="I170" s="21"/>
      <c r="J170" s="24">
        <f>TRUNC(SUMIF(N163:N169, N162, J163:J169),0)</f>
        <v>0</v>
      </c>
      <c r="K170" s="21"/>
      <c r="L170" s="24" t="e">
        <f>F170+H170+J170</f>
        <v>#NUM!</v>
      </c>
      <c r="M170" s="18" t="s">
        <v>52</v>
      </c>
      <c r="N170" s="1" t="s">
        <v>88</v>
      </c>
      <c r="O170" s="1" t="s">
        <v>88</v>
      </c>
      <c r="P170" s="1" t="s">
        <v>52</v>
      </c>
      <c r="Q170" s="1" t="s">
        <v>52</v>
      </c>
      <c r="R170" s="1" t="s">
        <v>52</v>
      </c>
      <c r="AV170" s="1" t="s">
        <v>52</v>
      </c>
      <c r="AW170" s="1" t="s">
        <v>52</v>
      </c>
      <c r="AX170" s="1" t="s">
        <v>52</v>
      </c>
      <c r="AY170" s="1" t="s">
        <v>52</v>
      </c>
      <c r="AZ170" s="1" t="s">
        <v>52</v>
      </c>
    </row>
    <row r="171" spans="1:52" ht="30" customHeight="1" x14ac:dyDescent="0.3">
      <c r="A171" s="19"/>
      <c r="B171" s="19"/>
      <c r="C171" s="19"/>
      <c r="D171" s="19"/>
      <c r="E171" s="21"/>
      <c r="F171" s="24"/>
      <c r="G171" s="21"/>
      <c r="H171" s="24"/>
      <c r="I171" s="21"/>
      <c r="J171" s="24"/>
      <c r="K171" s="21"/>
      <c r="L171" s="24"/>
      <c r="M171" s="19"/>
    </row>
    <row r="172" spans="1:52" ht="30" customHeight="1" x14ac:dyDescent="0.3">
      <c r="A172" s="15" t="s">
        <v>1023</v>
      </c>
      <c r="B172" s="16"/>
      <c r="C172" s="16"/>
      <c r="D172" s="16"/>
      <c r="E172" s="20"/>
      <c r="F172" s="23"/>
      <c r="G172" s="20"/>
      <c r="H172" s="23"/>
      <c r="I172" s="20"/>
      <c r="J172" s="23"/>
      <c r="K172" s="20"/>
      <c r="L172" s="23"/>
      <c r="M172" s="17"/>
      <c r="N172" s="1" t="s">
        <v>236</v>
      </c>
    </row>
    <row r="173" spans="1:52" ht="30" customHeight="1" x14ac:dyDescent="0.3">
      <c r="A173" s="18" t="s">
        <v>1024</v>
      </c>
      <c r="B173" s="18" t="s">
        <v>1025</v>
      </c>
      <c r="C173" s="18" t="s">
        <v>200</v>
      </c>
      <c r="D173" s="19">
        <v>1051.4000000000001</v>
      </c>
      <c r="E173" s="21" t="e">
        <f>단가대비표!O94</f>
        <v>#NUM!</v>
      </c>
      <c r="F173" s="24" t="e">
        <f t="shared" ref="F173:F182" si="41">TRUNC(E173*D173,1)</f>
        <v>#NUM!</v>
      </c>
      <c r="G173" s="21">
        <f>단가대비표!P94</f>
        <v>0</v>
      </c>
      <c r="H173" s="24">
        <f t="shared" ref="H173:H182" si="42">TRUNC(G173*D173,1)</f>
        <v>0</v>
      </c>
      <c r="I173" s="21">
        <f>단가대비표!V94</f>
        <v>0</v>
      </c>
      <c r="J173" s="24">
        <f t="shared" ref="J173:J182" si="43">TRUNC(I173*D173,1)</f>
        <v>0</v>
      </c>
      <c r="K173" s="21" t="e">
        <f t="shared" ref="K173:K182" si="44">TRUNC(E173+G173+I173,1)</f>
        <v>#NUM!</v>
      </c>
      <c r="L173" s="24" t="e">
        <f t="shared" ref="L173:L182" si="45">TRUNC(F173+H173+J173,1)</f>
        <v>#NUM!</v>
      </c>
      <c r="M173" s="18" t="s">
        <v>1026</v>
      </c>
      <c r="N173" s="1" t="s">
        <v>236</v>
      </c>
      <c r="O173" s="1" t="s">
        <v>1027</v>
      </c>
      <c r="P173" s="1" t="s">
        <v>64</v>
      </c>
      <c r="Q173" s="1" t="s">
        <v>64</v>
      </c>
      <c r="R173" s="1" t="s">
        <v>63</v>
      </c>
      <c r="AV173" s="1" t="s">
        <v>52</v>
      </c>
      <c r="AW173" s="1" t="s">
        <v>1028</v>
      </c>
      <c r="AX173" s="1" t="s">
        <v>52</v>
      </c>
      <c r="AY173" s="1" t="s">
        <v>52</v>
      </c>
      <c r="AZ173" s="1" t="s">
        <v>52</v>
      </c>
    </row>
    <row r="174" spans="1:52" ht="30" customHeight="1" x14ac:dyDescent="0.3">
      <c r="A174" s="18" t="s">
        <v>1029</v>
      </c>
      <c r="B174" s="18" t="s">
        <v>52</v>
      </c>
      <c r="C174" s="18" t="s">
        <v>200</v>
      </c>
      <c r="D174" s="19">
        <v>1051.4000000000001</v>
      </c>
      <c r="E174" s="21">
        <f>단가대비표!O95</f>
        <v>0</v>
      </c>
      <c r="F174" s="24">
        <f t="shared" si="41"/>
        <v>0</v>
      </c>
      <c r="G174" s="21">
        <f>단가대비표!P95</f>
        <v>0</v>
      </c>
      <c r="H174" s="24">
        <f t="shared" si="42"/>
        <v>0</v>
      </c>
      <c r="I174" s="21">
        <f>단가대비표!V95</f>
        <v>0</v>
      </c>
      <c r="J174" s="24">
        <f t="shared" si="43"/>
        <v>0</v>
      </c>
      <c r="K174" s="21">
        <f t="shared" si="44"/>
        <v>0</v>
      </c>
      <c r="L174" s="24">
        <f t="shared" si="45"/>
        <v>0</v>
      </c>
      <c r="M174" s="18" t="s">
        <v>1026</v>
      </c>
      <c r="N174" s="1" t="s">
        <v>236</v>
      </c>
      <c r="O174" s="1" t="s">
        <v>1030</v>
      </c>
      <c r="P174" s="1" t="s">
        <v>64</v>
      </c>
      <c r="Q174" s="1" t="s">
        <v>64</v>
      </c>
      <c r="R174" s="1" t="s">
        <v>63</v>
      </c>
      <c r="AV174" s="1" t="s">
        <v>52</v>
      </c>
      <c r="AW174" s="1" t="s">
        <v>1031</v>
      </c>
      <c r="AX174" s="1" t="s">
        <v>52</v>
      </c>
      <c r="AY174" s="1" t="s">
        <v>52</v>
      </c>
      <c r="AZ174" s="1" t="s">
        <v>52</v>
      </c>
    </row>
    <row r="175" spans="1:52" ht="30" customHeight="1" x14ac:dyDescent="0.3">
      <c r="A175" s="18" t="s">
        <v>1032</v>
      </c>
      <c r="B175" s="18" t="s">
        <v>52</v>
      </c>
      <c r="C175" s="18" t="s">
        <v>200</v>
      </c>
      <c r="D175" s="19">
        <v>1051.4000000000001</v>
      </c>
      <c r="E175" s="21">
        <f>단가대비표!O96</f>
        <v>0</v>
      </c>
      <c r="F175" s="24">
        <f t="shared" si="41"/>
        <v>0</v>
      </c>
      <c r="G175" s="21">
        <f>단가대비표!P96</f>
        <v>0</v>
      </c>
      <c r="H175" s="24">
        <f t="shared" si="42"/>
        <v>0</v>
      </c>
      <c r="I175" s="21">
        <f>단가대비표!V96</f>
        <v>0</v>
      </c>
      <c r="J175" s="24">
        <f t="shared" si="43"/>
        <v>0</v>
      </c>
      <c r="K175" s="21">
        <f t="shared" si="44"/>
        <v>0</v>
      </c>
      <c r="L175" s="24">
        <f t="shared" si="45"/>
        <v>0</v>
      </c>
      <c r="M175" s="18" t="s">
        <v>1026</v>
      </c>
      <c r="N175" s="1" t="s">
        <v>236</v>
      </c>
      <c r="O175" s="1" t="s">
        <v>1033</v>
      </c>
      <c r="P175" s="1" t="s">
        <v>64</v>
      </c>
      <c r="Q175" s="1" t="s">
        <v>64</v>
      </c>
      <c r="R175" s="1" t="s">
        <v>63</v>
      </c>
      <c r="AV175" s="1" t="s">
        <v>52</v>
      </c>
      <c r="AW175" s="1" t="s">
        <v>1034</v>
      </c>
      <c r="AX175" s="1" t="s">
        <v>52</v>
      </c>
      <c r="AY175" s="1" t="s">
        <v>52</v>
      </c>
      <c r="AZ175" s="1" t="s">
        <v>52</v>
      </c>
    </row>
    <row r="176" spans="1:52" ht="30" customHeight="1" x14ac:dyDescent="0.3">
      <c r="A176" s="18" t="s">
        <v>1035</v>
      </c>
      <c r="B176" s="18" t="s">
        <v>52</v>
      </c>
      <c r="C176" s="18" t="s">
        <v>74</v>
      </c>
      <c r="D176" s="19">
        <v>19.5</v>
      </c>
      <c r="E176" s="21" t="e">
        <f>단가대비표!O97</f>
        <v>#NUM!</v>
      </c>
      <c r="F176" s="24" t="e">
        <f t="shared" si="41"/>
        <v>#NUM!</v>
      </c>
      <c r="G176" s="21">
        <f>단가대비표!P97</f>
        <v>0</v>
      </c>
      <c r="H176" s="24">
        <f t="shared" si="42"/>
        <v>0</v>
      </c>
      <c r="I176" s="21">
        <f>단가대비표!V97</f>
        <v>0</v>
      </c>
      <c r="J176" s="24">
        <f t="shared" si="43"/>
        <v>0</v>
      </c>
      <c r="K176" s="21" t="e">
        <f t="shared" si="44"/>
        <v>#NUM!</v>
      </c>
      <c r="L176" s="24" t="e">
        <f t="shared" si="45"/>
        <v>#NUM!</v>
      </c>
      <c r="M176" s="18" t="s">
        <v>1026</v>
      </c>
      <c r="N176" s="1" t="s">
        <v>236</v>
      </c>
      <c r="O176" s="1" t="s">
        <v>1036</v>
      </c>
      <c r="P176" s="1" t="s">
        <v>64</v>
      </c>
      <c r="Q176" s="1" t="s">
        <v>64</v>
      </c>
      <c r="R176" s="1" t="s">
        <v>63</v>
      </c>
      <c r="AV176" s="1" t="s">
        <v>52</v>
      </c>
      <c r="AW176" s="1" t="s">
        <v>1037</v>
      </c>
      <c r="AX176" s="1" t="s">
        <v>52</v>
      </c>
      <c r="AY176" s="1" t="s">
        <v>52</v>
      </c>
      <c r="AZ176" s="1" t="s">
        <v>52</v>
      </c>
    </row>
    <row r="177" spans="1:52" ht="30" customHeight="1" x14ac:dyDescent="0.3">
      <c r="A177" s="18" t="s">
        <v>1038</v>
      </c>
      <c r="B177" s="18" t="s">
        <v>1039</v>
      </c>
      <c r="C177" s="18" t="s">
        <v>314</v>
      </c>
      <c r="D177" s="19">
        <v>211</v>
      </c>
      <c r="E177" s="21" t="e">
        <f>단가대비표!O98</f>
        <v>#NUM!</v>
      </c>
      <c r="F177" s="24" t="e">
        <f t="shared" si="41"/>
        <v>#NUM!</v>
      </c>
      <c r="G177" s="21">
        <f>단가대비표!P98</f>
        <v>0</v>
      </c>
      <c r="H177" s="24">
        <f t="shared" si="42"/>
        <v>0</v>
      </c>
      <c r="I177" s="21">
        <f>단가대비표!V98</f>
        <v>0</v>
      </c>
      <c r="J177" s="24">
        <f t="shared" si="43"/>
        <v>0</v>
      </c>
      <c r="K177" s="21" t="e">
        <f t="shared" si="44"/>
        <v>#NUM!</v>
      </c>
      <c r="L177" s="24" t="e">
        <f t="shared" si="45"/>
        <v>#NUM!</v>
      </c>
      <c r="M177" s="18" t="s">
        <v>1026</v>
      </c>
      <c r="N177" s="1" t="s">
        <v>236</v>
      </c>
      <c r="O177" s="1" t="s">
        <v>1040</v>
      </c>
      <c r="P177" s="1" t="s">
        <v>64</v>
      </c>
      <c r="Q177" s="1" t="s">
        <v>64</v>
      </c>
      <c r="R177" s="1" t="s">
        <v>63</v>
      </c>
      <c r="AV177" s="1" t="s">
        <v>52</v>
      </c>
      <c r="AW177" s="1" t="s">
        <v>1041</v>
      </c>
      <c r="AX177" s="1" t="s">
        <v>52</v>
      </c>
      <c r="AY177" s="1" t="s">
        <v>52</v>
      </c>
      <c r="AZ177" s="1" t="s">
        <v>52</v>
      </c>
    </row>
    <row r="178" spans="1:52" ht="30" customHeight="1" x14ac:dyDescent="0.3">
      <c r="A178" s="18" t="s">
        <v>1042</v>
      </c>
      <c r="B178" s="18" t="s">
        <v>52</v>
      </c>
      <c r="C178" s="18" t="s">
        <v>74</v>
      </c>
      <c r="D178" s="19">
        <v>19.5</v>
      </c>
      <c r="E178" s="21" t="e">
        <f>단가대비표!O99</f>
        <v>#NUM!</v>
      </c>
      <c r="F178" s="24" t="e">
        <f t="shared" si="41"/>
        <v>#NUM!</v>
      </c>
      <c r="G178" s="21">
        <f>단가대비표!P99</f>
        <v>0</v>
      </c>
      <c r="H178" s="24">
        <f t="shared" si="42"/>
        <v>0</v>
      </c>
      <c r="I178" s="21">
        <f>단가대비표!V99</f>
        <v>0</v>
      </c>
      <c r="J178" s="24">
        <f t="shared" si="43"/>
        <v>0</v>
      </c>
      <c r="K178" s="21" t="e">
        <f t="shared" si="44"/>
        <v>#NUM!</v>
      </c>
      <c r="L178" s="24" t="e">
        <f t="shared" si="45"/>
        <v>#NUM!</v>
      </c>
      <c r="M178" s="18" t="s">
        <v>1026</v>
      </c>
      <c r="N178" s="1" t="s">
        <v>236</v>
      </c>
      <c r="O178" s="1" t="s">
        <v>1043</v>
      </c>
      <c r="P178" s="1" t="s">
        <v>64</v>
      </c>
      <c r="Q178" s="1" t="s">
        <v>64</v>
      </c>
      <c r="R178" s="1" t="s">
        <v>63</v>
      </c>
      <c r="AV178" s="1" t="s">
        <v>52</v>
      </c>
      <c r="AW178" s="1" t="s">
        <v>1044</v>
      </c>
      <c r="AX178" s="1" t="s">
        <v>52</v>
      </c>
      <c r="AY178" s="1" t="s">
        <v>52</v>
      </c>
      <c r="AZ178" s="1" t="s">
        <v>52</v>
      </c>
    </row>
    <row r="179" spans="1:52" ht="30" customHeight="1" x14ac:dyDescent="0.3">
      <c r="A179" s="18" t="s">
        <v>1045</v>
      </c>
      <c r="B179" s="18" t="s">
        <v>52</v>
      </c>
      <c r="C179" s="18" t="s">
        <v>74</v>
      </c>
      <c r="D179" s="19">
        <v>20.3</v>
      </c>
      <c r="E179" s="21" t="e">
        <f>단가대비표!O100</f>
        <v>#NUM!</v>
      </c>
      <c r="F179" s="24" t="e">
        <f t="shared" si="41"/>
        <v>#NUM!</v>
      </c>
      <c r="G179" s="21">
        <f>단가대비표!P100</f>
        <v>0</v>
      </c>
      <c r="H179" s="24">
        <f t="shared" si="42"/>
        <v>0</v>
      </c>
      <c r="I179" s="21">
        <f>단가대비표!V100</f>
        <v>0</v>
      </c>
      <c r="J179" s="24">
        <f t="shared" si="43"/>
        <v>0</v>
      </c>
      <c r="K179" s="21" t="e">
        <f t="shared" si="44"/>
        <v>#NUM!</v>
      </c>
      <c r="L179" s="24" t="e">
        <f t="shared" si="45"/>
        <v>#NUM!</v>
      </c>
      <c r="M179" s="18" t="s">
        <v>1026</v>
      </c>
      <c r="N179" s="1" t="s">
        <v>236</v>
      </c>
      <c r="O179" s="1" t="s">
        <v>1046</v>
      </c>
      <c r="P179" s="1" t="s">
        <v>64</v>
      </c>
      <c r="Q179" s="1" t="s">
        <v>64</v>
      </c>
      <c r="R179" s="1" t="s">
        <v>63</v>
      </c>
      <c r="AV179" s="1" t="s">
        <v>52</v>
      </c>
      <c r="AW179" s="1" t="s">
        <v>1047</v>
      </c>
      <c r="AX179" s="1" t="s">
        <v>52</v>
      </c>
      <c r="AY179" s="1" t="s">
        <v>52</v>
      </c>
      <c r="AZ179" s="1" t="s">
        <v>52</v>
      </c>
    </row>
    <row r="180" spans="1:52" ht="30" customHeight="1" x14ac:dyDescent="0.3">
      <c r="A180" s="18" t="s">
        <v>1048</v>
      </c>
      <c r="B180" s="18" t="s">
        <v>1049</v>
      </c>
      <c r="C180" s="18" t="s">
        <v>309</v>
      </c>
      <c r="D180" s="19">
        <v>3</v>
      </c>
      <c r="E180" s="21" t="e">
        <f>단가대비표!O101</f>
        <v>#NUM!</v>
      </c>
      <c r="F180" s="24" t="e">
        <f t="shared" si="41"/>
        <v>#NUM!</v>
      </c>
      <c r="G180" s="21">
        <f>단가대비표!P101</f>
        <v>0</v>
      </c>
      <c r="H180" s="24">
        <f t="shared" si="42"/>
        <v>0</v>
      </c>
      <c r="I180" s="21">
        <f>단가대비표!V101</f>
        <v>0</v>
      </c>
      <c r="J180" s="24">
        <f t="shared" si="43"/>
        <v>0</v>
      </c>
      <c r="K180" s="21" t="e">
        <f t="shared" si="44"/>
        <v>#NUM!</v>
      </c>
      <c r="L180" s="24" t="e">
        <f t="shared" si="45"/>
        <v>#NUM!</v>
      </c>
      <c r="M180" s="18" t="s">
        <v>1026</v>
      </c>
      <c r="N180" s="1" t="s">
        <v>236</v>
      </c>
      <c r="O180" s="1" t="s">
        <v>1050</v>
      </c>
      <c r="P180" s="1" t="s">
        <v>64</v>
      </c>
      <c r="Q180" s="1" t="s">
        <v>64</v>
      </c>
      <c r="R180" s="1" t="s">
        <v>63</v>
      </c>
      <c r="AV180" s="1" t="s">
        <v>52</v>
      </c>
      <c r="AW180" s="1" t="s">
        <v>1051</v>
      </c>
      <c r="AX180" s="1" t="s">
        <v>52</v>
      </c>
      <c r="AY180" s="1" t="s">
        <v>52</v>
      </c>
      <c r="AZ180" s="1" t="s">
        <v>52</v>
      </c>
    </row>
    <row r="181" spans="1:52" ht="30" customHeight="1" x14ac:dyDescent="0.3">
      <c r="A181" s="18" t="s">
        <v>1052</v>
      </c>
      <c r="B181" s="18" t="s">
        <v>52</v>
      </c>
      <c r="C181" s="18" t="s">
        <v>1053</v>
      </c>
      <c r="D181" s="19">
        <v>1051.4000000000001</v>
      </c>
      <c r="E181" s="21">
        <f>단가대비표!O102</f>
        <v>0</v>
      </c>
      <c r="F181" s="24">
        <f t="shared" si="41"/>
        <v>0</v>
      </c>
      <c r="G181" s="21">
        <f>단가대비표!P102</f>
        <v>0</v>
      </c>
      <c r="H181" s="24">
        <f t="shared" si="42"/>
        <v>0</v>
      </c>
      <c r="I181" s="21">
        <f>단가대비표!V102</f>
        <v>0</v>
      </c>
      <c r="J181" s="24">
        <f t="shared" si="43"/>
        <v>0</v>
      </c>
      <c r="K181" s="21">
        <f t="shared" si="44"/>
        <v>0</v>
      </c>
      <c r="L181" s="24">
        <f t="shared" si="45"/>
        <v>0</v>
      </c>
      <c r="M181" s="18" t="s">
        <v>1026</v>
      </c>
      <c r="N181" s="1" t="s">
        <v>236</v>
      </c>
      <c r="O181" s="1" t="s">
        <v>1054</v>
      </c>
      <c r="P181" s="1" t="s">
        <v>64</v>
      </c>
      <c r="Q181" s="1" t="s">
        <v>64</v>
      </c>
      <c r="R181" s="1" t="s">
        <v>63</v>
      </c>
      <c r="AV181" s="1" t="s">
        <v>52</v>
      </c>
      <c r="AW181" s="1" t="s">
        <v>1055</v>
      </c>
      <c r="AX181" s="1" t="s">
        <v>52</v>
      </c>
      <c r="AY181" s="1" t="s">
        <v>52</v>
      </c>
      <c r="AZ181" s="1" t="s">
        <v>52</v>
      </c>
    </row>
    <row r="182" spans="1:52" ht="30" customHeight="1" x14ac:dyDescent="0.3">
      <c r="A182" s="18" t="s">
        <v>1056</v>
      </c>
      <c r="B182" s="18" t="s">
        <v>52</v>
      </c>
      <c r="C182" s="18" t="s">
        <v>68</v>
      </c>
      <c r="D182" s="19">
        <v>1</v>
      </c>
      <c r="E182" s="21">
        <f>단가대비표!O103</f>
        <v>0</v>
      </c>
      <c r="F182" s="24">
        <f t="shared" si="41"/>
        <v>0</v>
      </c>
      <c r="G182" s="21">
        <f>단가대비표!P103</f>
        <v>0</v>
      </c>
      <c r="H182" s="24">
        <f t="shared" si="42"/>
        <v>0</v>
      </c>
      <c r="I182" s="21" t="e">
        <f>단가대비표!V103</f>
        <v>#NUM!</v>
      </c>
      <c r="J182" s="24" t="e">
        <f t="shared" si="43"/>
        <v>#NUM!</v>
      </c>
      <c r="K182" s="21" t="e">
        <f t="shared" si="44"/>
        <v>#NUM!</v>
      </c>
      <c r="L182" s="24" t="e">
        <f t="shared" si="45"/>
        <v>#NUM!</v>
      </c>
      <c r="M182" s="18" t="s">
        <v>1026</v>
      </c>
      <c r="N182" s="1" t="s">
        <v>236</v>
      </c>
      <c r="O182" s="1" t="s">
        <v>1057</v>
      </c>
      <c r="P182" s="1" t="s">
        <v>64</v>
      </c>
      <c r="Q182" s="1" t="s">
        <v>64</v>
      </c>
      <c r="R182" s="1" t="s">
        <v>63</v>
      </c>
      <c r="AV182" s="1" t="s">
        <v>52</v>
      </c>
      <c r="AW182" s="1" t="s">
        <v>1058</v>
      </c>
      <c r="AX182" s="1" t="s">
        <v>52</v>
      </c>
      <c r="AY182" s="1" t="s">
        <v>52</v>
      </c>
      <c r="AZ182" s="1" t="s">
        <v>52</v>
      </c>
    </row>
    <row r="183" spans="1:52" ht="30" customHeight="1" x14ac:dyDescent="0.3">
      <c r="A183" s="18" t="s">
        <v>715</v>
      </c>
      <c r="B183" s="18" t="s">
        <v>52</v>
      </c>
      <c r="C183" s="18" t="s">
        <v>52</v>
      </c>
      <c r="D183" s="19"/>
      <c r="E183" s="21"/>
      <c r="F183" s="24" t="e">
        <f>TRUNC(SUMIF(N173:N182, N172, F173:F182),0)</f>
        <v>#NUM!</v>
      </c>
      <c r="G183" s="21"/>
      <c r="H183" s="24">
        <f>TRUNC(SUMIF(N173:N182, N172, H173:H182),0)</f>
        <v>0</v>
      </c>
      <c r="I183" s="21"/>
      <c r="J183" s="24" t="e">
        <f>TRUNC(SUMIF(N173:N182, N172, J173:J182),0)</f>
        <v>#NUM!</v>
      </c>
      <c r="K183" s="21"/>
      <c r="L183" s="24" t="e">
        <f>F183+H183+J183</f>
        <v>#NUM!</v>
      </c>
      <c r="M183" s="18" t="s">
        <v>52</v>
      </c>
      <c r="N183" s="1" t="s">
        <v>88</v>
      </c>
      <c r="O183" s="1" t="s">
        <v>88</v>
      </c>
      <c r="P183" s="1" t="s">
        <v>52</v>
      </c>
      <c r="Q183" s="1" t="s">
        <v>52</v>
      </c>
      <c r="R183" s="1" t="s">
        <v>52</v>
      </c>
      <c r="AV183" s="1" t="s">
        <v>52</v>
      </c>
      <c r="AW183" s="1" t="s">
        <v>52</v>
      </c>
      <c r="AX183" s="1" t="s">
        <v>52</v>
      </c>
      <c r="AY183" s="1" t="s">
        <v>52</v>
      </c>
      <c r="AZ183" s="1" t="s">
        <v>52</v>
      </c>
    </row>
    <row r="184" spans="1:52" ht="30" customHeight="1" x14ac:dyDescent="0.3">
      <c r="A184" s="19"/>
      <c r="B184" s="19"/>
      <c r="C184" s="19"/>
      <c r="D184" s="19"/>
      <c r="E184" s="21"/>
      <c r="F184" s="24"/>
      <c r="G184" s="21"/>
      <c r="H184" s="24"/>
      <c r="I184" s="21"/>
      <c r="J184" s="24"/>
      <c r="K184" s="21"/>
      <c r="L184" s="24"/>
      <c r="M184" s="19"/>
    </row>
    <row r="185" spans="1:52" ht="30" customHeight="1" x14ac:dyDescent="0.3">
      <c r="A185" s="15" t="s">
        <v>1059</v>
      </c>
      <c r="B185" s="16"/>
      <c r="C185" s="16"/>
      <c r="D185" s="16"/>
      <c r="E185" s="20"/>
      <c r="F185" s="23"/>
      <c r="G185" s="20"/>
      <c r="H185" s="23"/>
      <c r="I185" s="20"/>
      <c r="J185" s="23"/>
      <c r="K185" s="20"/>
      <c r="L185" s="23"/>
      <c r="M185" s="17"/>
      <c r="N185" s="1" t="s">
        <v>243</v>
      </c>
    </row>
    <row r="186" spans="1:52" ht="30" customHeight="1" x14ac:dyDescent="0.3">
      <c r="A186" s="18" t="s">
        <v>781</v>
      </c>
      <c r="B186" s="18" t="s">
        <v>782</v>
      </c>
      <c r="C186" s="18" t="s">
        <v>497</v>
      </c>
      <c r="D186" s="19">
        <v>1.7999999999999999E-2</v>
      </c>
      <c r="E186" s="21">
        <f>일위대가목록!E114</f>
        <v>0</v>
      </c>
      <c r="F186" s="24">
        <f>TRUNC(E186*D186,1)</f>
        <v>0</v>
      </c>
      <c r="G186" s="21">
        <f>일위대가목록!F114</f>
        <v>0</v>
      </c>
      <c r="H186" s="24">
        <f>TRUNC(G186*D186,1)</f>
        <v>0</v>
      </c>
      <c r="I186" s="21">
        <f>일위대가목록!G114</f>
        <v>0</v>
      </c>
      <c r="J186" s="24">
        <f>TRUNC(I186*D186,1)</f>
        <v>0</v>
      </c>
      <c r="K186" s="21">
        <f>TRUNC(E186+G186+I186,1)</f>
        <v>0</v>
      </c>
      <c r="L186" s="24">
        <f>TRUNC(F186+H186+J186,1)</f>
        <v>0</v>
      </c>
      <c r="M186" s="18" t="s">
        <v>783</v>
      </c>
      <c r="N186" s="1" t="s">
        <v>243</v>
      </c>
      <c r="O186" s="1" t="s">
        <v>784</v>
      </c>
      <c r="P186" s="1" t="s">
        <v>63</v>
      </c>
      <c r="Q186" s="1" t="s">
        <v>64</v>
      </c>
      <c r="R186" s="1" t="s">
        <v>64</v>
      </c>
      <c r="AV186" s="1" t="s">
        <v>52</v>
      </c>
      <c r="AW186" s="1" t="s">
        <v>1060</v>
      </c>
      <c r="AX186" s="1" t="s">
        <v>52</v>
      </c>
      <c r="AY186" s="1" t="s">
        <v>52</v>
      </c>
      <c r="AZ186" s="1" t="s">
        <v>52</v>
      </c>
    </row>
    <row r="187" spans="1:52" ht="30" customHeight="1" x14ac:dyDescent="0.3">
      <c r="A187" s="18" t="s">
        <v>240</v>
      </c>
      <c r="B187" s="18" t="s">
        <v>1061</v>
      </c>
      <c r="C187" s="18" t="s">
        <v>74</v>
      </c>
      <c r="D187" s="19">
        <v>1</v>
      </c>
      <c r="E187" s="21">
        <f>일위대가목록!E146</f>
        <v>0</v>
      </c>
      <c r="F187" s="24">
        <f>TRUNC(E187*D187,1)</f>
        <v>0</v>
      </c>
      <c r="G187" s="21">
        <f>일위대가목록!F146</f>
        <v>0</v>
      </c>
      <c r="H187" s="24">
        <f>TRUNC(G187*D187,1)</f>
        <v>0</v>
      </c>
      <c r="I187" s="21">
        <f>일위대가목록!G146</f>
        <v>0</v>
      </c>
      <c r="J187" s="24">
        <f>TRUNC(I187*D187,1)</f>
        <v>0</v>
      </c>
      <c r="K187" s="21">
        <f>TRUNC(E187+G187+I187,1)</f>
        <v>0</v>
      </c>
      <c r="L187" s="24">
        <f>TRUNC(F187+H187+J187,1)</f>
        <v>0</v>
      </c>
      <c r="M187" s="18" t="s">
        <v>1062</v>
      </c>
      <c r="N187" s="1" t="s">
        <v>243</v>
      </c>
      <c r="O187" s="1" t="s">
        <v>1063</v>
      </c>
      <c r="P187" s="1" t="s">
        <v>63</v>
      </c>
      <c r="Q187" s="1" t="s">
        <v>64</v>
      </c>
      <c r="R187" s="1" t="s">
        <v>64</v>
      </c>
      <c r="AV187" s="1" t="s">
        <v>52</v>
      </c>
      <c r="AW187" s="1" t="s">
        <v>1064</v>
      </c>
      <c r="AX187" s="1" t="s">
        <v>52</v>
      </c>
      <c r="AY187" s="1" t="s">
        <v>52</v>
      </c>
      <c r="AZ187" s="1" t="s">
        <v>52</v>
      </c>
    </row>
    <row r="188" spans="1:52" ht="30" customHeight="1" x14ac:dyDescent="0.3">
      <c r="A188" s="18" t="s">
        <v>715</v>
      </c>
      <c r="B188" s="18" t="s">
        <v>52</v>
      </c>
      <c r="C188" s="18" t="s">
        <v>52</v>
      </c>
      <c r="D188" s="19"/>
      <c r="E188" s="21"/>
      <c r="F188" s="24">
        <f>TRUNC(SUMIF(N186:N187, N185, F186:F187),0)</f>
        <v>0</v>
      </c>
      <c r="G188" s="21"/>
      <c r="H188" s="24">
        <f>TRUNC(SUMIF(N186:N187, N185, H186:H187),0)</f>
        <v>0</v>
      </c>
      <c r="I188" s="21"/>
      <c r="J188" s="24">
        <f>TRUNC(SUMIF(N186:N187, N185, J186:J187),0)</f>
        <v>0</v>
      </c>
      <c r="K188" s="21"/>
      <c r="L188" s="24">
        <f>F188+H188+J188</f>
        <v>0</v>
      </c>
      <c r="M188" s="18" t="s">
        <v>52</v>
      </c>
      <c r="N188" s="1" t="s">
        <v>88</v>
      </c>
      <c r="O188" s="1" t="s">
        <v>88</v>
      </c>
      <c r="P188" s="1" t="s">
        <v>52</v>
      </c>
      <c r="Q188" s="1" t="s">
        <v>52</v>
      </c>
      <c r="R188" s="1" t="s">
        <v>52</v>
      </c>
      <c r="AV188" s="1" t="s">
        <v>52</v>
      </c>
      <c r="AW188" s="1" t="s">
        <v>52</v>
      </c>
      <c r="AX188" s="1" t="s">
        <v>52</v>
      </c>
      <c r="AY188" s="1" t="s">
        <v>52</v>
      </c>
      <c r="AZ188" s="1" t="s">
        <v>52</v>
      </c>
    </row>
    <row r="189" spans="1:52" ht="30" customHeight="1" x14ac:dyDescent="0.3">
      <c r="A189" s="19"/>
      <c r="B189" s="19"/>
      <c r="C189" s="19"/>
      <c r="D189" s="19"/>
      <c r="E189" s="21"/>
      <c r="F189" s="24"/>
      <c r="G189" s="21"/>
      <c r="H189" s="24"/>
      <c r="I189" s="21"/>
      <c r="J189" s="24"/>
      <c r="K189" s="21"/>
      <c r="L189" s="24"/>
      <c r="M189" s="19"/>
    </row>
    <row r="190" spans="1:52" ht="30" customHeight="1" x14ac:dyDescent="0.3">
      <c r="A190" s="15" t="s">
        <v>1065</v>
      </c>
      <c r="B190" s="16"/>
      <c r="C190" s="16"/>
      <c r="D190" s="16"/>
      <c r="E190" s="20"/>
      <c r="F190" s="23"/>
      <c r="G190" s="20"/>
      <c r="H190" s="23"/>
      <c r="I190" s="20"/>
      <c r="J190" s="23"/>
      <c r="K190" s="20"/>
      <c r="L190" s="23"/>
      <c r="M190" s="17"/>
      <c r="N190" s="1" t="s">
        <v>247</v>
      </c>
    </row>
    <row r="191" spans="1:52" ht="30" customHeight="1" x14ac:dyDescent="0.3">
      <c r="A191" s="18" t="s">
        <v>781</v>
      </c>
      <c r="B191" s="18" t="s">
        <v>782</v>
      </c>
      <c r="C191" s="18" t="s">
        <v>497</v>
      </c>
      <c r="D191" s="19">
        <v>0.01</v>
      </c>
      <c r="E191" s="21">
        <f>일위대가목록!E114</f>
        <v>0</v>
      </c>
      <c r="F191" s="24">
        <f>TRUNC(E191*D191,1)</f>
        <v>0</v>
      </c>
      <c r="G191" s="21">
        <f>일위대가목록!F114</f>
        <v>0</v>
      </c>
      <c r="H191" s="24">
        <f>TRUNC(G191*D191,1)</f>
        <v>0</v>
      </c>
      <c r="I191" s="21">
        <f>일위대가목록!G114</f>
        <v>0</v>
      </c>
      <c r="J191" s="24">
        <f>TRUNC(I191*D191,1)</f>
        <v>0</v>
      </c>
      <c r="K191" s="21">
        <f>TRUNC(E191+G191+I191,1)</f>
        <v>0</v>
      </c>
      <c r="L191" s="24">
        <f>TRUNC(F191+H191+J191,1)</f>
        <v>0</v>
      </c>
      <c r="M191" s="18" t="s">
        <v>783</v>
      </c>
      <c r="N191" s="1" t="s">
        <v>247</v>
      </c>
      <c r="O191" s="1" t="s">
        <v>784</v>
      </c>
      <c r="P191" s="1" t="s">
        <v>63</v>
      </c>
      <c r="Q191" s="1" t="s">
        <v>64</v>
      </c>
      <c r="R191" s="1" t="s">
        <v>64</v>
      </c>
      <c r="AV191" s="1" t="s">
        <v>52</v>
      </c>
      <c r="AW191" s="1" t="s">
        <v>1066</v>
      </c>
      <c r="AX191" s="1" t="s">
        <v>52</v>
      </c>
      <c r="AY191" s="1" t="s">
        <v>52</v>
      </c>
      <c r="AZ191" s="1" t="s">
        <v>52</v>
      </c>
    </row>
    <row r="192" spans="1:52" ht="30" customHeight="1" x14ac:dyDescent="0.3">
      <c r="A192" s="18" t="s">
        <v>826</v>
      </c>
      <c r="B192" s="18" t="s">
        <v>827</v>
      </c>
      <c r="C192" s="18" t="s">
        <v>74</v>
      </c>
      <c r="D192" s="19">
        <v>1</v>
      </c>
      <c r="E192" s="21">
        <f>일위대가목록!E122</f>
        <v>0</v>
      </c>
      <c r="F192" s="24">
        <f>TRUNC(E192*D192,1)</f>
        <v>0</v>
      </c>
      <c r="G192" s="21">
        <f>일위대가목록!F122</f>
        <v>0</v>
      </c>
      <c r="H192" s="24">
        <f>TRUNC(G192*D192,1)</f>
        <v>0</v>
      </c>
      <c r="I192" s="21">
        <f>일위대가목록!G122</f>
        <v>0</v>
      </c>
      <c r="J192" s="24">
        <f>TRUNC(I192*D192,1)</f>
        <v>0</v>
      </c>
      <c r="K192" s="21">
        <f>TRUNC(E192+G192+I192,1)</f>
        <v>0</v>
      </c>
      <c r="L192" s="24">
        <f>TRUNC(F192+H192+J192,1)</f>
        <v>0</v>
      </c>
      <c r="M192" s="18" t="s">
        <v>828</v>
      </c>
      <c r="N192" s="1" t="s">
        <v>247</v>
      </c>
      <c r="O192" s="1" t="s">
        <v>829</v>
      </c>
      <c r="P192" s="1" t="s">
        <v>63</v>
      </c>
      <c r="Q192" s="1" t="s">
        <v>64</v>
      </c>
      <c r="R192" s="1" t="s">
        <v>64</v>
      </c>
      <c r="AV192" s="1" t="s">
        <v>52</v>
      </c>
      <c r="AW192" s="1" t="s">
        <v>1067</v>
      </c>
      <c r="AX192" s="1" t="s">
        <v>52</v>
      </c>
      <c r="AY192" s="1" t="s">
        <v>52</v>
      </c>
      <c r="AZ192" s="1" t="s">
        <v>52</v>
      </c>
    </row>
    <row r="193" spans="1:52" ht="30" customHeight="1" x14ac:dyDescent="0.3">
      <c r="A193" s="18" t="s">
        <v>715</v>
      </c>
      <c r="B193" s="18" t="s">
        <v>52</v>
      </c>
      <c r="C193" s="18" t="s">
        <v>52</v>
      </c>
      <c r="D193" s="19"/>
      <c r="E193" s="21"/>
      <c r="F193" s="24">
        <f>TRUNC(SUMIF(N191:N192, N190, F191:F192),0)</f>
        <v>0</v>
      </c>
      <c r="G193" s="21"/>
      <c r="H193" s="24">
        <f>TRUNC(SUMIF(N191:N192, N190, H191:H192),0)</f>
        <v>0</v>
      </c>
      <c r="I193" s="21"/>
      <c r="J193" s="24">
        <f>TRUNC(SUMIF(N191:N192, N190, J191:J192),0)</f>
        <v>0</v>
      </c>
      <c r="K193" s="21"/>
      <c r="L193" s="24">
        <f>F193+H193+J193</f>
        <v>0</v>
      </c>
      <c r="M193" s="18" t="s">
        <v>52</v>
      </c>
      <c r="N193" s="1" t="s">
        <v>88</v>
      </c>
      <c r="O193" s="1" t="s">
        <v>88</v>
      </c>
      <c r="P193" s="1" t="s">
        <v>52</v>
      </c>
      <c r="Q193" s="1" t="s">
        <v>52</v>
      </c>
      <c r="R193" s="1" t="s">
        <v>52</v>
      </c>
      <c r="AV193" s="1" t="s">
        <v>52</v>
      </c>
      <c r="AW193" s="1" t="s">
        <v>52</v>
      </c>
      <c r="AX193" s="1" t="s">
        <v>52</v>
      </c>
      <c r="AY193" s="1" t="s">
        <v>52</v>
      </c>
      <c r="AZ193" s="1" t="s">
        <v>52</v>
      </c>
    </row>
    <row r="194" spans="1:52" ht="30" customHeight="1" x14ac:dyDescent="0.3">
      <c r="A194" s="19"/>
      <c r="B194" s="19"/>
      <c r="C194" s="19"/>
      <c r="D194" s="19"/>
      <c r="E194" s="21"/>
      <c r="F194" s="24"/>
      <c r="G194" s="21"/>
      <c r="H194" s="24"/>
      <c r="I194" s="21"/>
      <c r="J194" s="24"/>
      <c r="K194" s="21"/>
      <c r="L194" s="24"/>
      <c r="M194" s="19"/>
    </row>
    <row r="195" spans="1:52" ht="30" customHeight="1" x14ac:dyDescent="0.3">
      <c r="A195" s="15" t="s">
        <v>1068</v>
      </c>
      <c r="B195" s="16"/>
      <c r="C195" s="16"/>
      <c r="D195" s="16"/>
      <c r="E195" s="20"/>
      <c r="F195" s="23"/>
      <c r="G195" s="20"/>
      <c r="H195" s="23"/>
      <c r="I195" s="20"/>
      <c r="J195" s="23"/>
      <c r="K195" s="20"/>
      <c r="L195" s="23"/>
      <c r="M195" s="17"/>
      <c r="N195" s="1" t="s">
        <v>251</v>
      </c>
    </row>
    <row r="196" spans="1:52" ht="30" customHeight="1" x14ac:dyDescent="0.3">
      <c r="A196" s="18" t="s">
        <v>781</v>
      </c>
      <c r="B196" s="18" t="s">
        <v>782</v>
      </c>
      <c r="C196" s="18" t="s">
        <v>497</v>
      </c>
      <c r="D196" s="19">
        <v>0.1</v>
      </c>
      <c r="E196" s="21">
        <f>일위대가목록!E114</f>
        <v>0</v>
      </c>
      <c r="F196" s="24">
        <f>TRUNC(E196*D196,1)</f>
        <v>0</v>
      </c>
      <c r="G196" s="21">
        <f>일위대가목록!F114</f>
        <v>0</v>
      </c>
      <c r="H196" s="24">
        <f>TRUNC(G196*D196,1)</f>
        <v>0</v>
      </c>
      <c r="I196" s="21">
        <f>일위대가목록!G114</f>
        <v>0</v>
      </c>
      <c r="J196" s="24">
        <f>TRUNC(I196*D196,1)</f>
        <v>0</v>
      </c>
      <c r="K196" s="21">
        <f>TRUNC(E196+G196+I196,1)</f>
        <v>0</v>
      </c>
      <c r="L196" s="24">
        <f>TRUNC(F196+H196+J196,1)</f>
        <v>0</v>
      </c>
      <c r="M196" s="18" t="s">
        <v>783</v>
      </c>
      <c r="N196" s="1" t="s">
        <v>251</v>
      </c>
      <c r="O196" s="1" t="s">
        <v>784</v>
      </c>
      <c r="P196" s="1" t="s">
        <v>63</v>
      </c>
      <c r="Q196" s="1" t="s">
        <v>64</v>
      </c>
      <c r="R196" s="1" t="s">
        <v>64</v>
      </c>
      <c r="AV196" s="1" t="s">
        <v>52</v>
      </c>
      <c r="AW196" s="1" t="s">
        <v>1069</v>
      </c>
      <c r="AX196" s="1" t="s">
        <v>52</v>
      </c>
      <c r="AY196" s="1" t="s">
        <v>52</v>
      </c>
      <c r="AZ196" s="1" t="s">
        <v>52</v>
      </c>
    </row>
    <row r="197" spans="1:52" ht="30" customHeight="1" x14ac:dyDescent="0.3">
      <c r="A197" s="18" t="s">
        <v>826</v>
      </c>
      <c r="B197" s="18" t="s">
        <v>827</v>
      </c>
      <c r="C197" s="18" t="s">
        <v>74</v>
      </c>
      <c r="D197" s="19">
        <v>1</v>
      </c>
      <c r="E197" s="21">
        <f>일위대가목록!E122</f>
        <v>0</v>
      </c>
      <c r="F197" s="24">
        <f>TRUNC(E197*D197,1)</f>
        <v>0</v>
      </c>
      <c r="G197" s="21">
        <f>일위대가목록!F122</f>
        <v>0</v>
      </c>
      <c r="H197" s="24">
        <f>TRUNC(G197*D197,1)</f>
        <v>0</v>
      </c>
      <c r="I197" s="21">
        <f>일위대가목록!G122</f>
        <v>0</v>
      </c>
      <c r="J197" s="24">
        <f>TRUNC(I197*D197,1)</f>
        <v>0</v>
      </c>
      <c r="K197" s="21">
        <f>TRUNC(E197+G197+I197,1)</f>
        <v>0</v>
      </c>
      <c r="L197" s="24">
        <f>TRUNC(F197+H197+J197,1)</f>
        <v>0</v>
      </c>
      <c r="M197" s="18" t="s">
        <v>828</v>
      </c>
      <c r="N197" s="1" t="s">
        <v>251</v>
      </c>
      <c r="O197" s="1" t="s">
        <v>829</v>
      </c>
      <c r="P197" s="1" t="s">
        <v>63</v>
      </c>
      <c r="Q197" s="1" t="s">
        <v>64</v>
      </c>
      <c r="R197" s="1" t="s">
        <v>64</v>
      </c>
      <c r="AV197" s="1" t="s">
        <v>52</v>
      </c>
      <c r="AW197" s="1" t="s">
        <v>1070</v>
      </c>
      <c r="AX197" s="1" t="s">
        <v>52</v>
      </c>
      <c r="AY197" s="1" t="s">
        <v>52</v>
      </c>
      <c r="AZ197" s="1" t="s">
        <v>52</v>
      </c>
    </row>
    <row r="198" spans="1:52" ht="30" customHeight="1" x14ac:dyDescent="0.3">
      <c r="A198" s="18" t="s">
        <v>715</v>
      </c>
      <c r="B198" s="18" t="s">
        <v>52</v>
      </c>
      <c r="C198" s="18" t="s">
        <v>52</v>
      </c>
      <c r="D198" s="19"/>
      <c r="E198" s="21"/>
      <c r="F198" s="24">
        <f>TRUNC(SUMIF(N196:N197, N195, F196:F197),0)</f>
        <v>0</v>
      </c>
      <c r="G198" s="21"/>
      <c r="H198" s="24">
        <f>TRUNC(SUMIF(N196:N197, N195, H196:H197),0)</f>
        <v>0</v>
      </c>
      <c r="I198" s="21"/>
      <c r="J198" s="24">
        <f>TRUNC(SUMIF(N196:N197, N195, J196:J197),0)</f>
        <v>0</v>
      </c>
      <c r="K198" s="21"/>
      <c r="L198" s="24">
        <f>F198+H198+J198</f>
        <v>0</v>
      </c>
      <c r="M198" s="18" t="s">
        <v>52</v>
      </c>
      <c r="N198" s="1" t="s">
        <v>88</v>
      </c>
      <c r="O198" s="1" t="s">
        <v>88</v>
      </c>
      <c r="P198" s="1" t="s">
        <v>52</v>
      </c>
      <c r="Q198" s="1" t="s">
        <v>52</v>
      </c>
      <c r="R198" s="1" t="s">
        <v>52</v>
      </c>
      <c r="AV198" s="1" t="s">
        <v>52</v>
      </c>
      <c r="AW198" s="1" t="s">
        <v>52</v>
      </c>
      <c r="AX198" s="1" t="s">
        <v>52</v>
      </c>
      <c r="AY198" s="1" t="s">
        <v>52</v>
      </c>
      <c r="AZ198" s="1" t="s">
        <v>52</v>
      </c>
    </row>
    <row r="199" spans="1:52" ht="30" customHeight="1" x14ac:dyDescent="0.3">
      <c r="A199" s="19"/>
      <c r="B199" s="19"/>
      <c r="C199" s="19"/>
      <c r="D199" s="19"/>
      <c r="E199" s="21"/>
      <c r="F199" s="24"/>
      <c r="G199" s="21"/>
      <c r="H199" s="24"/>
      <c r="I199" s="21"/>
      <c r="J199" s="24"/>
      <c r="K199" s="21"/>
      <c r="L199" s="24"/>
      <c r="M199" s="19"/>
    </row>
    <row r="200" spans="1:52" ht="30" customHeight="1" x14ac:dyDescent="0.3">
      <c r="A200" s="15" t="s">
        <v>1071</v>
      </c>
      <c r="B200" s="16"/>
      <c r="C200" s="16"/>
      <c r="D200" s="16"/>
      <c r="E200" s="20"/>
      <c r="F200" s="23"/>
      <c r="G200" s="20"/>
      <c r="H200" s="23"/>
      <c r="I200" s="20"/>
      <c r="J200" s="23"/>
      <c r="K200" s="20"/>
      <c r="L200" s="23"/>
      <c r="M200" s="17"/>
      <c r="N200" s="1" t="s">
        <v>256</v>
      </c>
    </row>
    <row r="201" spans="1:52" ht="30" customHeight="1" x14ac:dyDescent="0.3">
      <c r="A201" s="18" t="s">
        <v>1072</v>
      </c>
      <c r="B201" s="18" t="s">
        <v>759</v>
      </c>
      <c r="C201" s="18" t="s">
        <v>760</v>
      </c>
      <c r="D201" s="19">
        <v>1.0999999999999999E-2</v>
      </c>
      <c r="E201" s="21">
        <f>단가대비표!O132</f>
        <v>0</v>
      </c>
      <c r="F201" s="24">
        <f>TRUNC(E201*D201,1)</f>
        <v>0</v>
      </c>
      <c r="G201" s="21">
        <f>단가대비표!P132</f>
        <v>0</v>
      </c>
      <c r="H201" s="24">
        <f>TRUNC(G201*D201,1)</f>
        <v>0</v>
      </c>
      <c r="I201" s="21">
        <f>단가대비표!V132</f>
        <v>0</v>
      </c>
      <c r="J201" s="24">
        <f>TRUNC(I201*D201,1)</f>
        <v>0</v>
      </c>
      <c r="K201" s="21">
        <f>TRUNC(E201+G201+I201,1)</f>
        <v>0</v>
      </c>
      <c r="L201" s="24">
        <f>TRUNC(F201+H201+J201,1)</f>
        <v>0</v>
      </c>
      <c r="M201" s="18" t="s">
        <v>52</v>
      </c>
      <c r="N201" s="1" t="s">
        <v>256</v>
      </c>
      <c r="O201" s="1" t="s">
        <v>1073</v>
      </c>
      <c r="P201" s="1" t="s">
        <v>64</v>
      </c>
      <c r="Q201" s="1" t="s">
        <v>64</v>
      </c>
      <c r="R201" s="1" t="s">
        <v>63</v>
      </c>
      <c r="V201">
        <v>1</v>
      </c>
      <c r="AV201" s="1" t="s">
        <v>52</v>
      </c>
      <c r="AW201" s="1" t="s">
        <v>1074</v>
      </c>
      <c r="AX201" s="1" t="s">
        <v>52</v>
      </c>
      <c r="AY201" s="1" t="s">
        <v>52</v>
      </c>
      <c r="AZ201" s="1" t="s">
        <v>52</v>
      </c>
    </row>
    <row r="202" spans="1:52" ht="30" customHeight="1" x14ac:dyDescent="0.3">
      <c r="A202" s="18" t="s">
        <v>774</v>
      </c>
      <c r="B202" s="18" t="s">
        <v>919</v>
      </c>
      <c r="C202" s="18" t="s">
        <v>234</v>
      </c>
      <c r="D202" s="19">
        <v>1</v>
      </c>
      <c r="E202" s="21">
        <v>0</v>
      </c>
      <c r="F202" s="24">
        <f>TRUNC(E202*D202,1)</f>
        <v>0</v>
      </c>
      <c r="G202" s="21">
        <v>0</v>
      </c>
      <c r="H202" s="24">
        <f>TRUNC(G202*D202,1)</f>
        <v>0</v>
      </c>
      <c r="I202" s="21">
        <f>TRUNC(SUMIF(V201:V202, RIGHTB(O202, 1), H201:H202)*U202, 2)</f>
        <v>0</v>
      </c>
      <c r="J202" s="24">
        <f>TRUNC(I202*D202,1)</f>
        <v>0</v>
      </c>
      <c r="K202" s="21">
        <f>TRUNC(E202+G202+I202,1)</f>
        <v>0</v>
      </c>
      <c r="L202" s="24">
        <f>TRUNC(F202+H202+J202,1)</f>
        <v>0</v>
      </c>
      <c r="M202" s="18" t="s">
        <v>52</v>
      </c>
      <c r="N202" s="1" t="s">
        <v>256</v>
      </c>
      <c r="O202" s="1" t="s">
        <v>713</v>
      </c>
      <c r="P202" s="1" t="s">
        <v>64</v>
      </c>
      <c r="Q202" s="1" t="s">
        <v>64</v>
      </c>
      <c r="R202" s="1" t="s">
        <v>64</v>
      </c>
      <c r="S202">
        <v>1</v>
      </c>
      <c r="T202">
        <v>2</v>
      </c>
      <c r="U202">
        <v>0.03</v>
      </c>
      <c r="AV202" s="1" t="s">
        <v>52</v>
      </c>
      <c r="AW202" s="1" t="s">
        <v>1075</v>
      </c>
      <c r="AX202" s="1" t="s">
        <v>52</v>
      </c>
      <c r="AY202" s="1" t="s">
        <v>52</v>
      </c>
      <c r="AZ202" s="1" t="s">
        <v>52</v>
      </c>
    </row>
    <row r="203" spans="1:52" ht="30" customHeight="1" x14ac:dyDescent="0.3">
      <c r="A203" s="18" t="s">
        <v>715</v>
      </c>
      <c r="B203" s="18" t="s">
        <v>52</v>
      </c>
      <c r="C203" s="18" t="s">
        <v>52</v>
      </c>
      <c r="D203" s="19"/>
      <c r="E203" s="21"/>
      <c r="F203" s="24">
        <f>TRUNC(SUMIF(N201:N202, N200, F201:F202),0)</f>
        <v>0</v>
      </c>
      <c r="G203" s="21"/>
      <c r="H203" s="24">
        <f>TRUNC(SUMIF(N201:N202, N200, H201:H202),0)</f>
        <v>0</v>
      </c>
      <c r="I203" s="21"/>
      <c r="J203" s="24">
        <f>TRUNC(SUMIF(N201:N202, N200, J201:J202),0)</f>
        <v>0</v>
      </c>
      <c r="K203" s="21"/>
      <c r="L203" s="24">
        <f>F203+H203+J203</f>
        <v>0</v>
      </c>
      <c r="M203" s="18" t="s">
        <v>52</v>
      </c>
      <c r="N203" s="1" t="s">
        <v>88</v>
      </c>
      <c r="O203" s="1" t="s">
        <v>88</v>
      </c>
      <c r="P203" s="1" t="s">
        <v>52</v>
      </c>
      <c r="Q203" s="1" t="s">
        <v>52</v>
      </c>
      <c r="R203" s="1" t="s">
        <v>52</v>
      </c>
      <c r="AV203" s="1" t="s">
        <v>52</v>
      </c>
      <c r="AW203" s="1" t="s">
        <v>52</v>
      </c>
      <c r="AX203" s="1" t="s">
        <v>52</v>
      </c>
      <c r="AY203" s="1" t="s">
        <v>52</v>
      </c>
      <c r="AZ203" s="1" t="s">
        <v>52</v>
      </c>
    </row>
    <row r="204" spans="1:52" ht="30" customHeight="1" x14ac:dyDescent="0.3">
      <c r="A204" s="19"/>
      <c r="B204" s="19"/>
      <c r="C204" s="19"/>
      <c r="D204" s="19"/>
      <c r="E204" s="21"/>
      <c r="F204" s="24"/>
      <c r="G204" s="21"/>
      <c r="H204" s="24"/>
      <c r="I204" s="21"/>
      <c r="J204" s="24"/>
      <c r="K204" s="21"/>
      <c r="L204" s="24"/>
      <c r="M204" s="19"/>
    </row>
    <row r="205" spans="1:52" ht="30" customHeight="1" x14ac:dyDescent="0.3">
      <c r="A205" s="15" t="s">
        <v>1076</v>
      </c>
      <c r="B205" s="16"/>
      <c r="C205" s="16"/>
      <c r="D205" s="16"/>
      <c r="E205" s="20"/>
      <c r="F205" s="23"/>
      <c r="G205" s="20"/>
      <c r="H205" s="23"/>
      <c r="I205" s="20"/>
      <c r="J205" s="23"/>
      <c r="K205" s="20"/>
      <c r="L205" s="23"/>
      <c r="M205" s="17"/>
      <c r="N205" s="1" t="s">
        <v>260</v>
      </c>
    </row>
    <row r="206" spans="1:52" ht="30" customHeight="1" x14ac:dyDescent="0.3">
      <c r="A206" s="18" t="s">
        <v>1072</v>
      </c>
      <c r="B206" s="18" t="s">
        <v>759</v>
      </c>
      <c r="C206" s="18" t="s">
        <v>760</v>
      </c>
      <c r="D206" s="19">
        <v>1.4E-2</v>
      </c>
      <c r="E206" s="21">
        <f>단가대비표!O132</f>
        <v>0</v>
      </c>
      <c r="F206" s="24">
        <f>TRUNC(E206*D206,1)</f>
        <v>0</v>
      </c>
      <c r="G206" s="21">
        <f>단가대비표!P132</f>
        <v>0</v>
      </c>
      <c r="H206" s="24">
        <f>TRUNC(G206*D206,1)</f>
        <v>0</v>
      </c>
      <c r="I206" s="21">
        <f>단가대비표!V132</f>
        <v>0</v>
      </c>
      <c r="J206" s="24">
        <f>TRUNC(I206*D206,1)</f>
        <v>0</v>
      </c>
      <c r="K206" s="21">
        <f>TRUNC(E206+G206+I206,1)</f>
        <v>0</v>
      </c>
      <c r="L206" s="24">
        <f>TRUNC(F206+H206+J206,1)</f>
        <v>0</v>
      </c>
      <c r="M206" s="18" t="s">
        <v>52</v>
      </c>
      <c r="N206" s="1" t="s">
        <v>260</v>
      </c>
      <c r="O206" s="1" t="s">
        <v>1073</v>
      </c>
      <c r="P206" s="1" t="s">
        <v>64</v>
      </c>
      <c r="Q206" s="1" t="s">
        <v>64</v>
      </c>
      <c r="R206" s="1" t="s">
        <v>63</v>
      </c>
      <c r="V206">
        <v>1</v>
      </c>
      <c r="AV206" s="1" t="s">
        <v>52</v>
      </c>
      <c r="AW206" s="1" t="s">
        <v>1077</v>
      </c>
      <c r="AX206" s="1" t="s">
        <v>52</v>
      </c>
      <c r="AY206" s="1" t="s">
        <v>52</v>
      </c>
      <c r="AZ206" s="1" t="s">
        <v>52</v>
      </c>
    </row>
    <row r="207" spans="1:52" ht="30" customHeight="1" x14ac:dyDescent="0.3">
      <c r="A207" s="18" t="s">
        <v>774</v>
      </c>
      <c r="B207" s="18" t="s">
        <v>919</v>
      </c>
      <c r="C207" s="18" t="s">
        <v>234</v>
      </c>
      <c r="D207" s="19">
        <v>1</v>
      </c>
      <c r="E207" s="21">
        <v>0</v>
      </c>
      <c r="F207" s="24">
        <f>TRUNC(E207*D207,1)</f>
        <v>0</v>
      </c>
      <c r="G207" s="21">
        <v>0</v>
      </c>
      <c r="H207" s="24">
        <f>TRUNC(G207*D207,1)</f>
        <v>0</v>
      </c>
      <c r="I207" s="21">
        <f>TRUNC(SUMIF(V206:V207, RIGHTB(O207, 1), H206:H207)*U207, 2)</f>
        <v>0</v>
      </c>
      <c r="J207" s="24">
        <f>TRUNC(I207*D207,1)</f>
        <v>0</v>
      </c>
      <c r="K207" s="21">
        <f>TRUNC(E207+G207+I207,1)</f>
        <v>0</v>
      </c>
      <c r="L207" s="24">
        <f>TRUNC(F207+H207+J207,1)</f>
        <v>0</v>
      </c>
      <c r="M207" s="18" t="s">
        <v>52</v>
      </c>
      <c r="N207" s="1" t="s">
        <v>260</v>
      </c>
      <c r="O207" s="1" t="s">
        <v>713</v>
      </c>
      <c r="P207" s="1" t="s">
        <v>64</v>
      </c>
      <c r="Q207" s="1" t="s">
        <v>64</v>
      </c>
      <c r="R207" s="1" t="s">
        <v>64</v>
      </c>
      <c r="S207">
        <v>1</v>
      </c>
      <c r="T207">
        <v>2</v>
      </c>
      <c r="U207">
        <v>0.03</v>
      </c>
      <c r="AV207" s="1" t="s">
        <v>52</v>
      </c>
      <c r="AW207" s="1" t="s">
        <v>1078</v>
      </c>
      <c r="AX207" s="1" t="s">
        <v>52</v>
      </c>
      <c r="AY207" s="1" t="s">
        <v>52</v>
      </c>
      <c r="AZ207" s="1" t="s">
        <v>52</v>
      </c>
    </row>
    <row r="208" spans="1:52" ht="30" customHeight="1" x14ac:dyDescent="0.3">
      <c r="A208" s="18" t="s">
        <v>715</v>
      </c>
      <c r="B208" s="18" t="s">
        <v>52</v>
      </c>
      <c r="C208" s="18" t="s">
        <v>52</v>
      </c>
      <c r="D208" s="19"/>
      <c r="E208" s="21"/>
      <c r="F208" s="24">
        <f>TRUNC(SUMIF(N206:N207, N205, F206:F207),0)</f>
        <v>0</v>
      </c>
      <c r="G208" s="21"/>
      <c r="H208" s="24">
        <f>TRUNC(SUMIF(N206:N207, N205, H206:H207),0)</f>
        <v>0</v>
      </c>
      <c r="I208" s="21"/>
      <c r="J208" s="24">
        <f>TRUNC(SUMIF(N206:N207, N205, J206:J207),0)</f>
        <v>0</v>
      </c>
      <c r="K208" s="21"/>
      <c r="L208" s="24">
        <f>F208+H208+J208</f>
        <v>0</v>
      </c>
      <c r="M208" s="18" t="s">
        <v>52</v>
      </c>
      <c r="N208" s="1" t="s">
        <v>88</v>
      </c>
      <c r="O208" s="1" t="s">
        <v>88</v>
      </c>
      <c r="P208" s="1" t="s">
        <v>52</v>
      </c>
      <c r="Q208" s="1" t="s">
        <v>52</v>
      </c>
      <c r="R208" s="1" t="s">
        <v>52</v>
      </c>
      <c r="AV208" s="1" t="s">
        <v>52</v>
      </c>
      <c r="AW208" s="1" t="s">
        <v>52</v>
      </c>
      <c r="AX208" s="1" t="s">
        <v>52</v>
      </c>
      <c r="AY208" s="1" t="s">
        <v>52</v>
      </c>
      <c r="AZ208" s="1" t="s">
        <v>52</v>
      </c>
    </row>
    <row r="209" spans="1:52" ht="30" customHeight="1" x14ac:dyDescent="0.3">
      <c r="A209" s="19"/>
      <c r="B209" s="19"/>
      <c r="C209" s="19"/>
      <c r="D209" s="19"/>
      <c r="E209" s="21"/>
      <c r="F209" s="24"/>
      <c r="G209" s="21"/>
      <c r="H209" s="24"/>
      <c r="I209" s="21"/>
      <c r="J209" s="24"/>
      <c r="K209" s="21"/>
      <c r="L209" s="24"/>
      <c r="M209" s="19"/>
    </row>
    <row r="210" spans="1:52" ht="30" customHeight="1" x14ac:dyDescent="0.3">
      <c r="A210" s="15" t="s">
        <v>1079</v>
      </c>
      <c r="B210" s="16"/>
      <c r="C210" s="16"/>
      <c r="D210" s="16"/>
      <c r="E210" s="20"/>
      <c r="F210" s="23"/>
      <c r="G210" s="20"/>
      <c r="H210" s="23"/>
      <c r="I210" s="20"/>
      <c r="J210" s="23"/>
      <c r="K210" s="20"/>
      <c r="L210" s="23"/>
      <c r="M210" s="17"/>
      <c r="N210" s="1" t="s">
        <v>264</v>
      </c>
    </row>
    <row r="211" spans="1:52" ht="30" customHeight="1" x14ac:dyDescent="0.3">
      <c r="A211" s="18" t="s">
        <v>1072</v>
      </c>
      <c r="B211" s="18" t="s">
        <v>759</v>
      </c>
      <c r="C211" s="18" t="s">
        <v>760</v>
      </c>
      <c r="D211" s="19">
        <v>1.6799999999999999E-2</v>
      </c>
      <c r="E211" s="21">
        <f>단가대비표!O132</f>
        <v>0</v>
      </c>
      <c r="F211" s="24">
        <f>TRUNC(E211*D211,1)</f>
        <v>0</v>
      </c>
      <c r="G211" s="21">
        <f>단가대비표!P132</f>
        <v>0</v>
      </c>
      <c r="H211" s="24">
        <f>TRUNC(G211*D211,1)</f>
        <v>0</v>
      </c>
      <c r="I211" s="21">
        <f>단가대비표!V132</f>
        <v>0</v>
      </c>
      <c r="J211" s="24">
        <f>TRUNC(I211*D211,1)</f>
        <v>0</v>
      </c>
      <c r="K211" s="21">
        <f>TRUNC(E211+G211+I211,1)</f>
        <v>0</v>
      </c>
      <c r="L211" s="24">
        <f>TRUNC(F211+H211+J211,1)</f>
        <v>0</v>
      </c>
      <c r="M211" s="18" t="s">
        <v>52</v>
      </c>
      <c r="N211" s="1" t="s">
        <v>264</v>
      </c>
      <c r="O211" s="1" t="s">
        <v>1073</v>
      </c>
      <c r="P211" s="1" t="s">
        <v>64</v>
      </c>
      <c r="Q211" s="1" t="s">
        <v>64</v>
      </c>
      <c r="R211" s="1" t="s">
        <v>63</v>
      </c>
      <c r="V211">
        <v>1</v>
      </c>
      <c r="AV211" s="1" t="s">
        <v>52</v>
      </c>
      <c r="AW211" s="1" t="s">
        <v>1080</v>
      </c>
      <c r="AX211" s="1" t="s">
        <v>52</v>
      </c>
      <c r="AY211" s="1" t="s">
        <v>52</v>
      </c>
      <c r="AZ211" s="1" t="s">
        <v>52</v>
      </c>
    </row>
    <row r="212" spans="1:52" ht="30" customHeight="1" x14ac:dyDescent="0.3">
      <c r="A212" s="18" t="s">
        <v>774</v>
      </c>
      <c r="B212" s="18" t="s">
        <v>919</v>
      </c>
      <c r="C212" s="18" t="s">
        <v>234</v>
      </c>
      <c r="D212" s="19">
        <v>1</v>
      </c>
      <c r="E212" s="21">
        <v>0</v>
      </c>
      <c r="F212" s="24">
        <f>TRUNC(E212*D212,1)</f>
        <v>0</v>
      </c>
      <c r="G212" s="21">
        <v>0</v>
      </c>
      <c r="H212" s="24">
        <f>TRUNC(G212*D212,1)</f>
        <v>0</v>
      </c>
      <c r="I212" s="21">
        <f>TRUNC(SUMIF(V211:V212, RIGHTB(O212, 1), H211:H212)*U212, 2)</f>
        <v>0</v>
      </c>
      <c r="J212" s="24">
        <f>TRUNC(I212*D212,1)</f>
        <v>0</v>
      </c>
      <c r="K212" s="21">
        <f>TRUNC(E212+G212+I212,1)</f>
        <v>0</v>
      </c>
      <c r="L212" s="24">
        <f>TRUNC(F212+H212+J212,1)</f>
        <v>0</v>
      </c>
      <c r="M212" s="18" t="s">
        <v>52</v>
      </c>
      <c r="N212" s="1" t="s">
        <v>264</v>
      </c>
      <c r="O212" s="1" t="s">
        <v>713</v>
      </c>
      <c r="P212" s="1" t="s">
        <v>64</v>
      </c>
      <c r="Q212" s="1" t="s">
        <v>64</v>
      </c>
      <c r="R212" s="1" t="s">
        <v>64</v>
      </c>
      <c r="S212">
        <v>1</v>
      </c>
      <c r="T212">
        <v>2</v>
      </c>
      <c r="U212">
        <v>0.03</v>
      </c>
      <c r="AV212" s="1" t="s">
        <v>52</v>
      </c>
      <c r="AW212" s="1" t="s">
        <v>1081</v>
      </c>
      <c r="AX212" s="1" t="s">
        <v>52</v>
      </c>
      <c r="AY212" s="1" t="s">
        <v>52</v>
      </c>
      <c r="AZ212" s="1" t="s">
        <v>52</v>
      </c>
    </row>
    <row r="213" spans="1:52" ht="30" customHeight="1" x14ac:dyDescent="0.3">
      <c r="A213" s="18" t="s">
        <v>715</v>
      </c>
      <c r="B213" s="18" t="s">
        <v>52</v>
      </c>
      <c r="C213" s="18" t="s">
        <v>52</v>
      </c>
      <c r="D213" s="19"/>
      <c r="E213" s="21"/>
      <c r="F213" s="24">
        <f>TRUNC(SUMIF(N211:N212, N210, F211:F212),0)</f>
        <v>0</v>
      </c>
      <c r="G213" s="21"/>
      <c r="H213" s="24">
        <f>TRUNC(SUMIF(N211:N212, N210, H211:H212),0)</f>
        <v>0</v>
      </c>
      <c r="I213" s="21"/>
      <c r="J213" s="24">
        <f>TRUNC(SUMIF(N211:N212, N210, J211:J212),0)</f>
        <v>0</v>
      </c>
      <c r="K213" s="21"/>
      <c r="L213" s="24">
        <f>F213+H213+J213</f>
        <v>0</v>
      </c>
      <c r="M213" s="18" t="s">
        <v>52</v>
      </c>
      <c r="N213" s="1" t="s">
        <v>88</v>
      </c>
      <c r="O213" s="1" t="s">
        <v>88</v>
      </c>
      <c r="P213" s="1" t="s">
        <v>52</v>
      </c>
      <c r="Q213" s="1" t="s">
        <v>52</v>
      </c>
      <c r="R213" s="1" t="s">
        <v>52</v>
      </c>
      <c r="AV213" s="1" t="s">
        <v>52</v>
      </c>
      <c r="AW213" s="1" t="s">
        <v>52</v>
      </c>
      <c r="AX213" s="1" t="s">
        <v>52</v>
      </c>
      <c r="AY213" s="1" t="s">
        <v>52</v>
      </c>
      <c r="AZ213" s="1" t="s">
        <v>52</v>
      </c>
    </row>
    <row r="214" spans="1:52" ht="30" customHeight="1" x14ac:dyDescent="0.3">
      <c r="A214" s="19"/>
      <c r="B214" s="19"/>
      <c r="C214" s="19"/>
      <c r="D214" s="19"/>
      <c r="E214" s="21"/>
      <c r="F214" s="24"/>
      <c r="G214" s="21"/>
      <c r="H214" s="24"/>
      <c r="I214" s="21"/>
      <c r="J214" s="24"/>
      <c r="K214" s="21"/>
      <c r="L214" s="24"/>
      <c r="M214" s="19"/>
    </row>
    <row r="215" spans="1:52" ht="30" customHeight="1" x14ac:dyDescent="0.3">
      <c r="A215" s="15" t="s">
        <v>1082</v>
      </c>
      <c r="B215" s="16"/>
      <c r="C215" s="16"/>
      <c r="D215" s="16"/>
      <c r="E215" s="20"/>
      <c r="F215" s="23"/>
      <c r="G215" s="20"/>
      <c r="H215" s="23"/>
      <c r="I215" s="20"/>
      <c r="J215" s="23"/>
      <c r="K215" s="20"/>
      <c r="L215" s="23"/>
      <c r="M215" s="17"/>
      <c r="N215" s="1" t="s">
        <v>268</v>
      </c>
    </row>
    <row r="216" spans="1:52" ht="30" customHeight="1" x14ac:dyDescent="0.3">
      <c r="A216" s="18" t="s">
        <v>1083</v>
      </c>
      <c r="B216" s="18" t="s">
        <v>759</v>
      </c>
      <c r="C216" s="18" t="s">
        <v>760</v>
      </c>
      <c r="D216" s="19">
        <v>3.0000000000000001E-3</v>
      </c>
      <c r="E216" s="21">
        <f>단가대비표!O137</f>
        <v>0</v>
      </c>
      <c r="F216" s="24">
        <f>TRUNC(E216*D216,1)</f>
        <v>0</v>
      </c>
      <c r="G216" s="21">
        <f>단가대비표!P137</f>
        <v>0</v>
      </c>
      <c r="H216" s="24">
        <f>TRUNC(G216*D216,1)</f>
        <v>0</v>
      </c>
      <c r="I216" s="21">
        <f>단가대비표!V137</f>
        <v>0</v>
      </c>
      <c r="J216" s="24">
        <f>TRUNC(I216*D216,1)</f>
        <v>0</v>
      </c>
      <c r="K216" s="21">
        <f>TRUNC(E216+G216+I216,1)</f>
        <v>0</v>
      </c>
      <c r="L216" s="24">
        <f>TRUNC(F216+H216+J216,1)</f>
        <v>0</v>
      </c>
      <c r="M216" s="18" t="s">
        <v>52</v>
      </c>
      <c r="N216" s="1" t="s">
        <v>268</v>
      </c>
      <c r="O216" s="1" t="s">
        <v>1084</v>
      </c>
      <c r="P216" s="1" t="s">
        <v>64</v>
      </c>
      <c r="Q216" s="1" t="s">
        <v>64</v>
      </c>
      <c r="R216" s="1" t="s">
        <v>63</v>
      </c>
      <c r="AV216" s="1" t="s">
        <v>52</v>
      </c>
      <c r="AW216" s="1" t="s">
        <v>1085</v>
      </c>
      <c r="AX216" s="1" t="s">
        <v>52</v>
      </c>
      <c r="AY216" s="1" t="s">
        <v>52</v>
      </c>
      <c r="AZ216" s="1" t="s">
        <v>52</v>
      </c>
    </row>
    <row r="217" spans="1:52" ht="30" customHeight="1" x14ac:dyDescent="0.3">
      <c r="A217" s="18" t="s">
        <v>715</v>
      </c>
      <c r="B217" s="18" t="s">
        <v>52</v>
      </c>
      <c r="C217" s="18" t="s">
        <v>52</v>
      </c>
      <c r="D217" s="19"/>
      <c r="E217" s="21"/>
      <c r="F217" s="24">
        <f>TRUNC(SUMIF(N216:N216, N215, F216:F216),0)</f>
        <v>0</v>
      </c>
      <c r="G217" s="21"/>
      <c r="H217" s="24">
        <f>TRUNC(SUMIF(N216:N216, N215, H216:H216),0)</f>
        <v>0</v>
      </c>
      <c r="I217" s="21"/>
      <c r="J217" s="24">
        <f>TRUNC(SUMIF(N216:N216, N215, J216:J216),0)</f>
        <v>0</v>
      </c>
      <c r="K217" s="21"/>
      <c r="L217" s="24">
        <f>F217+H217+J217</f>
        <v>0</v>
      </c>
      <c r="M217" s="18" t="s">
        <v>52</v>
      </c>
      <c r="N217" s="1" t="s">
        <v>88</v>
      </c>
      <c r="O217" s="1" t="s">
        <v>88</v>
      </c>
      <c r="P217" s="1" t="s">
        <v>52</v>
      </c>
      <c r="Q217" s="1" t="s">
        <v>52</v>
      </c>
      <c r="R217" s="1" t="s">
        <v>52</v>
      </c>
      <c r="AV217" s="1" t="s">
        <v>52</v>
      </c>
      <c r="AW217" s="1" t="s">
        <v>52</v>
      </c>
      <c r="AX217" s="1" t="s">
        <v>52</v>
      </c>
      <c r="AY217" s="1" t="s">
        <v>52</v>
      </c>
      <c r="AZ217" s="1" t="s">
        <v>52</v>
      </c>
    </row>
    <row r="218" spans="1:52" ht="30" customHeight="1" x14ac:dyDescent="0.3">
      <c r="A218" s="19"/>
      <c r="B218" s="19"/>
      <c r="C218" s="19"/>
      <c r="D218" s="19"/>
      <c r="E218" s="21"/>
      <c r="F218" s="24"/>
      <c r="G218" s="21"/>
      <c r="H218" s="24"/>
      <c r="I218" s="21"/>
      <c r="J218" s="24"/>
      <c r="K218" s="21"/>
      <c r="L218" s="24"/>
      <c r="M218" s="19"/>
    </row>
    <row r="219" spans="1:52" ht="30" customHeight="1" x14ac:dyDescent="0.3">
      <c r="A219" s="15" t="s">
        <v>1086</v>
      </c>
      <c r="B219" s="16"/>
      <c r="C219" s="16"/>
      <c r="D219" s="16"/>
      <c r="E219" s="20"/>
      <c r="F219" s="23"/>
      <c r="G219" s="20"/>
      <c r="H219" s="23"/>
      <c r="I219" s="20"/>
      <c r="J219" s="23"/>
      <c r="K219" s="20"/>
      <c r="L219" s="23"/>
      <c r="M219" s="17"/>
      <c r="N219" s="1" t="s">
        <v>272</v>
      </c>
    </row>
    <row r="220" spans="1:52" ht="30" customHeight="1" x14ac:dyDescent="0.3">
      <c r="A220" s="18" t="s">
        <v>1083</v>
      </c>
      <c r="B220" s="18" t="s">
        <v>759</v>
      </c>
      <c r="C220" s="18" t="s">
        <v>760</v>
      </c>
      <c r="D220" s="19">
        <v>1.4E-2</v>
      </c>
      <c r="E220" s="21">
        <f>단가대비표!O137</f>
        <v>0</v>
      </c>
      <c r="F220" s="24">
        <f>TRUNC(E220*D220,1)</f>
        <v>0</v>
      </c>
      <c r="G220" s="21">
        <f>단가대비표!P137</f>
        <v>0</v>
      </c>
      <c r="H220" s="24">
        <f>TRUNC(G220*D220,1)</f>
        <v>0</v>
      </c>
      <c r="I220" s="21">
        <f>단가대비표!V137</f>
        <v>0</v>
      </c>
      <c r="J220" s="24">
        <f>TRUNC(I220*D220,1)</f>
        <v>0</v>
      </c>
      <c r="K220" s="21">
        <f t="shared" ref="K220:L224" si="46">TRUNC(E220+G220+I220,1)</f>
        <v>0</v>
      </c>
      <c r="L220" s="24">
        <f t="shared" si="46"/>
        <v>0</v>
      </c>
      <c r="M220" s="18" t="s">
        <v>52</v>
      </c>
      <c r="N220" s="1" t="s">
        <v>272</v>
      </c>
      <c r="O220" s="1" t="s">
        <v>1084</v>
      </c>
      <c r="P220" s="1" t="s">
        <v>64</v>
      </c>
      <c r="Q220" s="1" t="s">
        <v>64</v>
      </c>
      <c r="R220" s="1" t="s">
        <v>63</v>
      </c>
      <c r="V220">
        <v>1</v>
      </c>
      <c r="AV220" s="1" t="s">
        <v>52</v>
      </c>
      <c r="AW220" s="1" t="s">
        <v>1087</v>
      </c>
      <c r="AX220" s="1" t="s">
        <v>52</v>
      </c>
      <c r="AY220" s="1" t="s">
        <v>52</v>
      </c>
      <c r="AZ220" s="1" t="s">
        <v>52</v>
      </c>
    </row>
    <row r="221" spans="1:52" ht="30" customHeight="1" x14ac:dyDescent="0.3">
      <c r="A221" s="18" t="s">
        <v>758</v>
      </c>
      <c r="B221" s="18" t="s">
        <v>759</v>
      </c>
      <c r="C221" s="18" t="s">
        <v>760</v>
      </c>
      <c r="D221" s="19">
        <v>4.0000000000000001E-3</v>
      </c>
      <c r="E221" s="21">
        <f>단가대비표!O121</f>
        <v>0</v>
      </c>
      <c r="F221" s="24">
        <f>TRUNC(E221*D221,1)</f>
        <v>0</v>
      </c>
      <c r="G221" s="21">
        <f>단가대비표!P121</f>
        <v>0</v>
      </c>
      <c r="H221" s="24">
        <f>TRUNC(G221*D221,1)</f>
        <v>0</v>
      </c>
      <c r="I221" s="21">
        <f>단가대비표!V121</f>
        <v>0</v>
      </c>
      <c r="J221" s="24">
        <f>TRUNC(I221*D221,1)</f>
        <v>0</v>
      </c>
      <c r="K221" s="21">
        <f t="shared" si="46"/>
        <v>0</v>
      </c>
      <c r="L221" s="24">
        <f t="shared" si="46"/>
        <v>0</v>
      </c>
      <c r="M221" s="18" t="s">
        <v>52</v>
      </c>
      <c r="N221" s="1" t="s">
        <v>272</v>
      </c>
      <c r="O221" s="1" t="s">
        <v>761</v>
      </c>
      <c r="P221" s="1" t="s">
        <v>64</v>
      </c>
      <c r="Q221" s="1" t="s">
        <v>64</v>
      </c>
      <c r="R221" s="1" t="s">
        <v>63</v>
      </c>
      <c r="V221">
        <v>1</v>
      </c>
      <c r="AV221" s="1" t="s">
        <v>52</v>
      </c>
      <c r="AW221" s="1" t="s">
        <v>1088</v>
      </c>
      <c r="AX221" s="1" t="s">
        <v>52</v>
      </c>
      <c r="AY221" s="1" t="s">
        <v>52</v>
      </c>
      <c r="AZ221" s="1" t="s">
        <v>52</v>
      </c>
    </row>
    <row r="222" spans="1:52" ht="30" customHeight="1" x14ac:dyDescent="0.3">
      <c r="A222" s="18" t="s">
        <v>774</v>
      </c>
      <c r="B222" s="18" t="s">
        <v>775</v>
      </c>
      <c r="C222" s="18" t="s">
        <v>234</v>
      </c>
      <c r="D222" s="19">
        <v>1</v>
      </c>
      <c r="E222" s="21">
        <v>0</v>
      </c>
      <c r="F222" s="24">
        <f>TRUNC(E222*D222,1)</f>
        <v>0</v>
      </c>
      <c r="G222" s="21">
        <v>0</v>
      </c>
      <c r="H222" s="24">
        <f>TRUNC(G222*D222,1)</f>
        <v>0</v>
      </c>
      <c r="I222" s="21">
        <f>TRUNC(SUMIF(V220:V224, RIGHTB(O222, 1), H220:H224)*U222, 2)</f>
        <v>0</v>
      </c>
      <c r="J222" s="24">
        <f>TRUNC(I222*D222,1)</f>
        <v>0</v>
      </c>
      <c r="K222" s="21">
        <f t="shared" si="46"/>
        <v>0</v>
      </c>
      <c r="L222" s="24">
        <f t="shared" si="46"/>
        <v>0</v>
      </c>
      <c r="M222" s="18" t="s">
        <v>52</v>
      </c>
      <c r="N222" s="1" t="s">
        <v>272</v>
      </c>
      <c r="O222" s="1" t="s">
        <v>713</v>
      </c>
      <c r="P222" s="1" t="s">
        <v>64</v>
      </c>
      <c r="Q222" s="1" t="s">
        <v>64</v>
      </c>
      <c r="R222" s="1" t="s">
        <v>64</v>
      </c>
      <c r="S222">
        <v>1</v>
      </c>
      <c r="T222">
        <v>2</v>
      </c>
      <c r="U222">
        <v>0.02</v>
      </c>
      <c r="AV222" s="1" t="s">
        <v>52</v>
      </c>
      <c r="AW222" s="1" t="s">
        <v>1089</v>
      </c>
      <c r="AX222" s="1" t="s">
        <v>52</v>
      </c>
      <c r="AY222" s="1" t="s">
        <v>52</v>
      </c>
      <c r="AZ222" s="1" t="s">
        <v>52</v>
      </c>
    </row>
    <row r="223" spans="1:52" ht="30" customHeight="1" x14ac:dyDescent="0.3">
      <c r="A223" s="18" t="s">
        <v>655</v>
      </c>
      <c r="B223" s="18" t="s">
        <v>1090</v>
      </c>
      <c r="C223" s="18" t="s">
        <v>200</v>
      </c>
      <c r="D223" s="19">
        <v>2.73</v>
      </c>
      <c r="E223" s="21">
        <f>단가대비표!O39</f>
        <v>0</v>
      </c>
      <c r="F223" s="24">
        <f>TRUNC(E223*D223,1)</f>
        <v>0</v>
      </c>
      <c r="G223" s="21">
        <f>단가대비표!P39</f>
        <v>0</v>
      </c>
      <c r="H223" s="24">
        <f>TRUNC(G223*D223,1)</f>
        <v>0</v>
      </c>
      <c r="I223" s="21">
        <f>단가대비표!V39</f>
        <v>0</v>
      </c>
      <c r="J223" s="24">
        <f>TRUNC(I223*D223,1)</f>
        <v>0</v>
      </c>
      <c r="K223" s="21">
        <f t="shared" si="46"/>
        <v>0</v>
      </c>
      <c r="L223" s="24">
        <f t="shared" si="46"/>
        <v>0</v>
      </c>
      <c r="M223" s="18" t="s">
        <v>778</v>
      </c>
      <c r="N223" s="1" t="s">
        <v>272</v>
      </c>
      <c r="O223" s="1" t="s">
        <v>1091</v>
      </c>
      <c r="P223" s="1" t="s">
        <v>64</v>
      </c>
      <c r="Q223" s="1" t="s">
        <v>64</v>
      </c>
      <c r="R223" s="1" t="s">
        <v>63</v>
      </c>
      <c r="AV223" s="1" t="s">
        <v>52</v>
      </c>
      <c r="AW223" s="1" t="s">
        <v>1092</v>
      </c>
      <c r="AX223" s="1" t="s">
        <v>52</v>
      </c>
      <c r="AY223" s="1" t="s">
        <v>52</v>
      </c>
      <c r="AZ223" s="1" t="s">
        <v>52</v>
      </c>
    </row>
    <row r="224" spans="1:52" ht="30" customHeight="1" x14ac:dyDescent="0.3">
      <c r="A224" s="18" t="s">
        <v>665</v>
      </c>
      <c r="B224" s="18" t="s">
        <v>1093</v>
      </c>
      <c r="C224" s="18" t="s">
        <v>497</v>
      </c>
      <c r="D224" s="19">
        <v>6.0000000000000001E-3</v>
      </c>
      <c r="E224" s="21">
        <f>단가대비표!O17</f>
        <v>0</v>
      </c>
      <c r="F224" s="24">
        <f>TRUNC(E224*D224,1)</f>
        <v>0</v>
      </c>
      <c r="G224" s="21">
        <f>단가대비표!P17</f>
        <v>0</v>
      </c>
      <c r="H224" s="24">
        <f>TRUNC(G224*D224,1)</f>
        <v>0</v>
      </c>
      <c r="I224" s="21">
        <f>단가대비표!V17</f>
        <v>0</v>
      </c>
      <c r="J224" s="24">
        <f>TRUNC(I224*D224,1)</f>
        <v>0</v>
      </c>
      <c r="K224" s="21">
        <f t="shared" si="46"/>
        <v>0</v>
      </c>
      <c r="L224" s="24">
        <f t="shared" si="46"/>
        <v>0</v>
      </c>
      <c r="M224" s="18" t="s">
        <v>778</v>
      </c>
      <c r="N224" s="1" t="s">
        <v>272</v>
      </c>
      <c r="O224" s="1" t="s">
        <v>1094</v>
      </c>
      <c r="P224" s="1" t="s">
        <v>64</v>
      </c>
      <c r="Q224" s="1" t="s">
        <v>64</v>
      </c>
      <c r="R224" s="1" t="s">
        <v>63</v>
      </c>
      <c r="AV224" s="1" t="s">
        <v>52</v>
      </c>
      <c r="AW224" s="1" t="s">
        <v>1095</v>
      </c>
      <c r="AX224" s="1" t="s">
        <v>52</v>
      </c>
      <c r="AY224" s="1" t="s">
        <v>52</v>
      </c>
      <c r="AZ224" s="1" t="s">
        <v>52</v>
      </c>
    </row>
    <row r="225" spans="1:52" ht="30" customHeight="1" x14ac:dyDescent="0.3">
      <c r="A225" s="18" t="s">
        <v>715</v>
      </c>
      <c r="B225" s="18" t="s">
        <v>52</v>
      </c>
      <c r="C225" s="18" t="s">
        <v>52</v>
      </c>
      <c r="D225" s="19"/>
      <c r="E225" s="21"/>
      <c r="F225" s="24">
        <f>TRUNC(SUMIF(N220:N224, N219, F220:F224),0)</f>
        <v>0</v>
      </c>
      <c r="G225" s="21"/>
      <c r="H225" s="24">
        <f>TRUNC(SUMIF(N220:N224, N219, H220:H224),0)</f>
        <v>0</v>
      </c>
      <c r="I225" s="21"/>
      <c r="J225" s="24">
        <f>TRUNC(SUMIF(N220:N224, N219, J220:J224),0)</f>
        <v>0</v>
      </c>
      <c r="K225" s="21"/>
      <c r="L225" s="24">
        <f>F225+H225+J225</f>
        <v>0</v>
      </c>
      <c r="M225" s="18" t="s">
        <v>52</v>
      </c>
      <c r="N225" s="1" t="s">
        <v>88</v>
      </c>
      <c r="O225" s="1" t="s">
        <v>88</v>
      </c>
      <c r="P225" s="1" t="s">
        <v>52</v>
      </c>
      <c r="Q225" s="1" t="s">
        <v>52</v>
      </c>
      <c r="R225" s="1" t="s">
        <v>52</v>
      </c>
      <c r="AV225" s="1" t="s">
        <v>52</v>
      </c>
      <c r="AW225" s="1" t="s">
        <v>52</v>
      </c>
      <c r="AX225" s="1" t="s">
        <v>52</v>
      </c>
      <c r="AY225" s="1" t="s">
        <v>52</v>
      </c>
      <c r="AZ225" s="1" t="s">
        <v>52</v>
      </c>
    </row>
    <row r="226" spans="1:52" ht="30" customHeight="1" x14ac:dyDescent="0.3">
      <c r="A226" s="19"/>
      <c r="B226" s="19"/>
      <c r="C226" s="19"/>
      <c r="D226" s="19"/>
      <c r="E226" s="21"/>
      <c r="F226" s="24"/>
      <c r="G226" s="21"/>
      <c r="H226" s="24"/>
      <c r="I226" s="21"/>
      <c r="J226" s="24"/>
      <c r="K226" s="21"/>
      <c r="L226" s="24"/>
      <c r="M226" s="19"/>
    </row>
    <row r="227" spans="1:52" ht="30" customHeight="1" x14ac:dyDescent="0.3">
      <c r="A227" s="15" t="s">
        <v>1096</v>
      </c>
      <c r="B227" s="16"/>
      <c r="C227" s="16"/>
      <c r="D227" s="16"/>
      <c r="E227" s="20"/>
      <c r="F227" s="23"/>
      <c r="G227" s="20"/>
      <c r="H227" s="23"/>
      <c r="I227" s="20"/>
      <c r="J227" s="23"/>
      <c r="K227" s="20"/>
      <c r="L227" s="23"/>
      <c r="M227" s="17"/>
      <c r="N227" s="1" t="s">
        <v>282</v>
      </c>
    </row>
    <row r="228" spans="1:52" ht="30" customHeight="1" x14ac:dyDescent="0.3">
      <c r="A228" s="18" t="s">
        <v>1097</v>
      </c>
      <c r="B228" s="18" t="s">
        <v>1098</v>
      </c>
      <c r="C228" s="18" t="s">
        <v>60</v>
      </c>
      <c r="D228" s="19">
        <v>1</v>
      </c>
      <c r="E228" s="21" t="e">
        <f>단가대비표!O61</f>
        <v>#NUM!</v>
      </c>
      <c r="F228" s="24" t="e">
        <f>TRUNC(E228*D228,1)</f>
        <v>#NUM!</v>
      </c>
      <c r="G228" s="21">
        <f>단가대비표!P61</f>
        <v>0</v>
      </c>
      <c r="H228" s="24">
        <f>TRUNC(G228*D228,1)</f>
        <v>0</v>
      </c>
      <c r="I228" s="21">
        <f>단가대비표!V61</f>
        <v>0</v>
      </c>
      <c r="J228" s="24">
        <f>TRUNC(I228*D228,1)</f>
        <v>0</v>
      </c>
      <c r="K228" s="21" t="e">
        <f>TRUNC(E228+G228+I228,1)</f>
        <v>#NUM!</v>
      </c>
      <c r="L228" s="24" t="e">
        <f>TRUNC(F228+H228+J228,1)</f>
        <v>#NUM!</v>
      </c>
      <c r="M228" s="18" t="s">
        <v>1026</v>
      </c>
      <c r="N228" s="1" t="s">
        <v>282</v>
      </c>
      <c r="O228" s="1" t="s">
        <v>1099</v>
      </c>
      <c r="P228" s="1" t="s">
        <v>64</v>
      </c>
      <c r="Q228" s="1" t="s">
        <v>64</v>
      </c>
      <c r="R228" s="1" t="s">
        <v>63</v>
      </c>
      <c r="AV228" s="1" t="s">
        <v>52</v>
      </c>
      <c r="AW228" s="1" t="s">
        <v>1100</v>
      </c>
      <c r="AX228" s="1" t="s">
        <v>52</v>
      </c>
      <c r="AY228" s="1" t="s">
        <v>52</v>
      </c>
      <c r="AZ228" s="1" t="s">
        <v>52</v>
      </c>
    </row>
    <row r="229" spans="1:52" ht="30" customHeight="1" x14ac:dyDescent="0.3">
      <c r="A229" s="18" t="s">
        <v>1101</v>
      </c>
      <c r="B229" s="18" t="s">
        <v>1102</v>
      </c>
      <c r="C229" s="18" t="s">
        <v>60</v>
      </c>
      <c r="D229" s="19">
        <v>1</v>
      </c>
      <c r="E229" s="21" t="e">
        <f>단가대비표!O62</f>
        <v>#NUM!</v>
      </c>
      <c r="F229" s="24" t="e">
        <f>TRUNC(E229*D229,1)</f>
        <v>#NUM!</v>
      </c>
      <c r="G229" s="21">
        <f>단가대비표!P62</f>
        <v>0</v>
      </c>
      <c r="H229" s="24">
        <f>TRUNC(G229*D229,1)</f>
        <v>0</v>
      </c>
      <c r="I229" s="21" t="e">
        <f>단가대비표!V62</f>
        <v>#NUM!</v>
      </c>
      <c r="J229" s="24" t="e">
        <f>TRUNC(I229*D229,1)</f>
        <v>#NUM!</v>
      </c>
      <c r="K229" s="21" t="e">
        <f>TRUNC(E229+G229+I229,1)</f>
        <v>#NUM!</v>
      </c>
      <c r="L229" s="24" t="e">
        <f>TRUNC(F229+H229+J229,1)</f>
        <v>#NUM!</v>
      </c>
      <c r="M229" s="18" t="s">
        <v>1026</v>
      </c>
      <c r="N229" s="1" t="s">
        <v>282</v>
      </c>
      <c r="O229" s="1" t="s">
        <v>1103</v>
      </c>
      <c r="P229" s="1" t="s">
        <v>64</v>
      </c>
      <c r="Q229" s="1" t="s">
        <v>64</v>
      </c>
      <c r="R229" s="1" t="s">
        <v>63</v>
      </c>
      <c r="AV229" s="1" t="s">
        <v>52</v>
      </c>
      <c r="AW229" s="1" t="s">
        <v>1104</v>
      </c>
      <c r="AX229" s="1" t="s">
        <v>52</v>
      </c>
      <c r="AY229" s="1" t="s">
        <v>52</v>
      </c>
      <c r="AZ229" s="1" t="s">
        <v>52</v>
      </c>
    </row>
    <row r="230" spans="1:52" ht="30" customHeight="1" x14ac:dyDescent="0.3">
      <c r="A230" s="18" t="s">
        <v>715</v>
      </c>
      <c r="B230" s="18" t="s">
        <v>52</v>
      </c>
      <c r="C230" s="18" t="s">
        <v>52</v>
      </c>
      <c r="D230" s="19"/>
      <c r="E230" s="21"/>
      <c r="F230" s="24" t="e">
        <f>TRUNC(SUMIF(N228:N229, N227, F228:F229),0)</f>
        <v>#NUM!</v>
      </c>
      <c r="G230" s="21"/>
      <c r="H230" s="24">
        <f>TRUNC(SUMIF(N228:N229, N227, H228:H229),0)</f>
        <v>0</v>
      </c>
      <c r="I230" s="21"/>
      <c r="J230" s="24" t="e">
        <f>TRUNC(SUMIF(N228:N229, N227, J228:J229),0)</f>
        <v>#NUM!</v>
      </c>
      <c r="K230" s="21"/>
      <c r="L230" s="24" t="e">
        <f>F230+H230+J230</f>
        <v>#NUM!</v>
      </c>
      <c r="M230" s="18" t="s">
        <v>52</v>
      </c>
      <c r="N230" s="1" t="s">
        <v>88</v>
      </c>
      <c r="O230" s="1" t="s">
        <v>88</v>
      </c>
      <c r="P230" s="1" t="s">
        <v>52</v>
      </c>
      <c r="Q230" s="1" t="s">
        <v>52</v>
      </c>
      <c r="R230" s="1" t="s">
        <v>52</v>
      </c>
      <c r="AV230" s="1" t="s">
        <v>52</v>
      </c>
      <c r="AW230" s="1" t="s">
        <v>52</v>
      </c>
      <c r="AX230" s="1" t="s">
        <v>52</v>
      </c>
      <c r="AY230" s="1" t="s">
        <v>52</v>
      </c>
      <c r="AZ230" s="1" t="s">
        <v>52</v>
      </c>
    </row>
    <row r="231" spans="1:52" ht="30" customHeight="1" x14ac:dyDescent="0.3">
      <c r="A231" s="19"/>
      <c r="B231" s="19"/>
      <c r="C231" s="19"/>
      <c r="D231" s="19"/>
      <c r="E231" s="21"/>
      <c r="F231" s="24"/>
      <c r="G231" s="21"/>
      <c r="H231" s="24"/>
      <c r="I231" s="21"/>
      <c r="J231" s="24"/>
      <c r="K231" s="21"/>
      <c r="L231" s="24"/>
      <c r="M231" s="19"/>
    </row>
    <row r="232" spans="1:52" ht="30" customHeight="1" x14ac:dyDescent="0.3">
      <c r="A232" s="15" t="s">
        <v>1105</v>
      </c>
      <c r="B232" s="16"/>
      <c r="C232" s="16"/>
      <c r="D232" s="16"/>
      <c r="E232" s="20"/>
      <c r="F232" s="23"/>
      <c r="G232" s="20"/>
      <c r="H232" s="23"/>
      <c r="I232" s="20"/>
      <c r="J232" s="23"/>
      <c r="K232" s="20"/>
      <c r="L232" s="23"/>
      <c r="M232" s="17"/>
      <c r="N232" s="1" t="s">
        <v>287</v>
      </c>
    </row>
    <row r="233" spans="1:52" ht="30" customHeight="1" x14ac:dyDescent="0.3">
      <c r="A233" s="18" t="s">
        <v>1097</v>
      </c>
      <c r="B233" s="18" t="s">
        <v>1098</v>
      </c>
      <c r="C233" s="18" t="s">
        <v>60</v>
      </c>
      <c r="D233" s="19">
        <v>1</v>
      </c>
      <c r="E233" s="21" t="e">
        <f>단가대비표!O61</f>
        <v>#NUM!</v>
      </c>
      <c r="F233" s="24" t="e">
        <f>TRUNC(E233*D233,1)</f>
        <v>#NUM!</v>
      </c>
      <c r="G233" s="21">
        <f>단가대비표!P61</f>
        <v>0</v>
      </c>
      <c r="H233" s="24">
        <f>TRUNC(G233*D233,1)</f>
        <v>0</v>
      </c>
      <c r="I233" s="21">
        <f>단가대비표!V61</f>
        <v>0</v>
      </c>
      <c r="J233" s="24">
        <f>TRUNC(I233*D233,1)</f>
        <v>0</v>
      </c>
      <c r="K233" s="21" t="e">
        <f>TRUNC(E233+G233+I233,1)</f>
        <v>#NUM!</v>
      </c>
      <c r="L233" s="24" t="e">
        <f>TRUNC(F233+H233+J233,1)</f>
        <v>#NUM!</v>
      </c>
      <c r="M233" s="18" t="s">
        <v>1026</v>
      </c>
      <c r="N233" s="1" t="s">
        <v>287</v>
      </c>
      <c r="O233" s="1" t="s">
        <v>1099</v>
      </c>
      <c r="P233" s="1" t="s">
        <v>64</v>
      </c>
      <c r="Q233" s="1" t="s">
        <v>64</v>
      </c>
      <c r="R233" s="1" t="s">
        <v>63</v>
      </c>
      <c r="AV233" s="1" t="s">
        <v>52</v>
      </c>
      <c r="AW233" s="1" t="s">
        <v>1106</v>
      </c>
      <c r="AX233" s="1" t="s">
        <v>52</v>
      </c>
      <c r="AY233" s="1" t="s">
        <v>52</v>
      </c>
      <c r="AZ233" s="1" t="s">
        <v>52</v>
      </c>
    </row>
    <row r="234" spans="1:52" ht="30" customHeight="1" x14ac:dyDescent="0.3">
      <c r="A234" s="18" t="s">
        <v>1101</v>
      </c>
      <c r="B234" s="18" t="s">
        <v>1102</v>
      </c>
      <c r="C234" s="18" t="s">
        <v>60</v>
      </c>
      <c r="D234" s="19">
        <v>1</v>
      </c>
      <c r="E234" s="21" t="e">
        <f>단가대비표!O62</f>
        <v>#NUM!</v>
      </c>
      <c r="F234" s="24" t="e">
        <f>TRUNC(E234*D234,1)</f>
        <v>#NUM!</v>
      </c>
      <c r="G234" s="21">
        <f>단가대비표!P62</f>
        <v>0</v>
      </c>
      <c r="H234" s="24">
        <f>TRUNC(G234*D234,1)</f>
        <v>0</v>
      </c>
      <c r="I234" s="21" t="e">
        <f>단가대비표!V62</f>
        <v>#NUM!</v>
      </c>
      <c r="J234" s="24" t="e">
        <f>TRUNC(I234*D234,1)</f>
        <v>#NUM!</v>
      </c>
      <c r="K234" s="21" t="e">
        <f>TRUNC(E234+G234+I234,1)</f>
        <v>#NUM!</v>
      </c>
      <c r="L234" s="24" t="e">
        <f>TRUNC(F234+H234+J234,1)</f>
        <v>#NUM!</v>
      </c>
      <c r="M234" s="18" t="s">
        <v>1026</v>
      </c>
      <c r="N234" s="1" t="s">
        <v>287</v>
      </c>
      <c r="O234" s="1" t="s">
        <v>1103</v>
      </c>
      <c r="P234" s="1" t="s">
        <v>64</v>
      </c>
      <c r="Q234" s="1" t="s">
        <v>64</v>
      </c>
      <c r="R234" s="1" t="s">
        <v>63</v>
      </c>
      <c r="AV234" s="1" t="s">
        <v>52</v>
      </c>
      <c r="AW234" s="1" t="s">
        <v>1107</v>
      </c>
      <c r="AX234" s="1" t="s">
        <v>52</v>
      </c>
      <c r="AY234" s="1" t="s">
        <v>52</v>
      </c>
      <c r="AZ234" s="1" t="s">
        <v>52</v>
      </c>
    </row>
    <row r="235" spans="1:52" ht="30" customHeight="1" x14ac:dyDescent="0.3">
      <c r="A235" s="18" t="s">
        <v>715</v>
      </c>
      <c r="B235" s="18" t="s">
        <v>52</v>
      </c>
      <c r="C235" s="18" t="s">
        <v>52</v>
      </c>
      <c r="D235" s="19"/>
      <c r="E235" s="21"/>
      <c r="F235" s="24" t="e">
        <f>TRUNC(SUMIF(N233:N234, N232, F233:F234),0)</f>
        <v>#NUM!</v>
      </c>
      <c r="G235" s="21"/>
      <c r="H235" s="24">
        <f>TRUNC(SUMIF(N233:N234, N232, H233:H234),0)</f>
        <v>0</v>
      </c>
      <c r="I235" s="21"/>
      <c r="J235" s="24" t="e">
        <f>TRUNC(SUMIF(N233:N234, N232, J233:J234),0)</f>
        <v>#NUM!</v>
      </c>
      <c r="K235" s="21"/>
      <c r="L235" s="24" t="e">
        <f>F235+H235+J235</f>
        <v>#NUM!</v>
      </c>
      <c r="M235" s="18" t="s">
        <v>52</v>
      </c>
      <c r="N235" s="1" t="s">
        <v>88</v>
      </c>
      <c r="O235" s="1" t="s">
        <v>88</v>
      </c>
      <c r="P235" s="1" t="s">
        <v>52</v>
      </c>
      <c r="Q235" s="1" t="s">
        <v>52</v>
      </c>
      <c r="R235" s="1" t="s">
        <v>52</v>
      </c>
      <c r="AV235" s="1" t="s">
        <v>52</v>
      </c>
      <c r="AW235" s="1" t="s">
        <v>52</v>
      </c>
      <c r="AX235" s="1" t="s">
        <v>52</v>
      </c>
      <c r="AY235" s="1" t="s">
        <v>52</v>
      </c>
      <c r="AZ235" s="1" t="s">
        <v>52</v>
      </c>
    </row>
    <row r="236" spans="1:52" ht="30" customHeight="1" x14ac:dyDescent="0.3">
      <c r="A236" s="19"/>
      <c r="B236" s="19"/>
      <c r="C236" s="19"/>
      <c r="D236" s="19"/>
      <c r="E236" s="21"/>
      <c r="F236" s="24"/>
      <c r="G236" s="21"/>
      <c r="H236" s="24"/>
      <c r="I236" s="21"/>
      <c r="J236" s="24"/>
      <c r="K236" s="21"/>
      <c r="L236" s="24"/>
      <c r="M236" s="19"/>
    </row>
    <row r="237" spans="1:52" ht="30" customHeight="1" x14ac:dyDescent="0.3">
      <c r="A237" s="15" t="s">
        <v>1108</v>
      </c>
      <c r="B237" s="16"/>
      <c r="C237" s="16"/>
      <c r="D237" s="16"/>
      <c r="E237" s="20"/>
      <c r="F237" s="23"/>
      <c r="G237" s="20"/>
      <c r="H237" s="23"/>
      <c r="I237" s="20"/>
      <c r="J237" s="23"/>
      <c r="K237" s="20"/>
      <c r="L237" s="23"/>
      <c r="M237" s="17"/>
      <c r="N237" s="1" t="s">
        <v>292</v>
      </c>
    </row>
    <row r="238" spans="1:52" ht="30" customHeight="1" x14ac:dyDescent="0.3">
      <c r="A238" s="18" t="s">
        <v>1109</v>
      </c>
      <c r="B238" s="18" t="s">
        <v>1110</v>
      </c>
      <c r="C238" s="18" t="s">
        <v>1111</v>
      </c>
      <c r="D238" s="19">
        <v>1</v>
      </c>
      <c r="E238" s="21" t="e">
        <f>단가대비표!O64</f>
        <v>#NUM!</v>
      </c>
      <c r="F238" s="24" t="e">
        <f>TRUNC(E238*D238,1)</f>
        <v>#NUM!</v>
      </c>
      <c r="G238" s="21">
        <f>단가대비표!P64</f>
        <v>0</v>
      </c>
      <c r="H238" s="24">
        <f>TRUNC(G238*D238,1)</f>
        <v>0</v>
      </c>
      <c r="I238" s="21">
        <f>단가대비표!V64</f>
        <v>0</v>
      </c>
      <c r="J238" s="24">
        <f>TRUNC(I238*D238,1)</f>
        <v>0</v>
      </c>
      <c r="K238" s="21" t="e">
        <f>TRUNC(E238+G238+I238,1)</f>
        <v>#NUM!</v>
      </c>
      <c r="L238" s="24" t="e">
        <f>TRUNC(F238+H238+J238,1)</f>
        <v>#NUM!</v>
      </c>
      <c r="M238" s="18" t="s">
        <v>1026</v>
      </c>
      <c r="N238" s="1" t="s">
        <v>292</v>
      </c>
      <c r="O238" s="1" t="s">
        <v>1112</v>
      </c>
      <c r="P238" s="1" t="s">
        <v>64</v>
      </c>
      <c r="Q238" s="1" t="s">
        <v>64</v>
      </c>
      <c r="R238" s="1" t="s">
        <v>63</v>
      </c>
      <c r="AV238" s="1" t="s">
        <v>52</v>
      </c>
      <c r="AW238" s="1" t="s">
        <v>1113</v>
      </c>
      <c r="AX238" s="1" t="s">
        <v>52</v>
      </c>
      <c r="AY238" s="1" t="s">
        <v>52</v>
      </c>
      <c r="AZ238" s="1" t="s">
        <v>52</v>
      </c>
    </row>
    <row r="239" spans="1:52" ht="30" customHeight="1" x14ac:dyDescent="0.3">
      <c r="A239" s="18" t="s">
        <v>715</v>
      </c>
      <c r="B239" s="18" t="s">
        <v>52</v>
      </c>
      <c r="C239" s="18" t="s">
        <v>52</v>
      </c>
      <c r="D239" s="19"/>
      <c r="E239" s="21"/>
      <c r="F239" s="24" t="e">
        <f>TRUNC(SUMIF(N238:N238, N237, F238:F238),0)</f>
        <v>#NUM!</v>
      </c>
      <c r="G239" s="21"/>
      <c r="H239" s="24">
        <f>TRUNC(SUMIF(N238:N238, N237, H238:H238),0)</f>
        <v>0</v>
      </c>
      <c r="I239" s="21"/>
      <c r="J239" s="24">
        <f>TRUNC(SUMIF(N238:N238, N237, J238:J238),0)</f>
        <v>0</v>
      </c>
      <c r="K239" s="21"/>
      <c r="L239" s="24" t="e">
        <f>F239+H239+J239</f>
        <v>#NUM!</v>
      </c>
      <c r="M239" s="18" t="s">
        <v>52</v>
      </c>
      <c r="N239" s="1" t="s">
        <v>88</v>
      </c>
      <c r="O239" s="1" t="s">
        <v>88</v>
      </c>
      <c r="P239" s="1" t="s">
        <v>52</v>
      </c>
      <c r="Q239" s="1" t="s">
        <v>52</v>
      </c>
      <c r="R239" s="1" t="s">
        <v>52</v>
      </c>
      <c r="AV239" s="1" t="s">
        <v>52</v>
      </c>
      <c r="AW239" s="1" t="s">
        <v>52</v>
      </c>
      <c r="AX239" s="1" t="s">
        <v>52</v>
      </c>
      <c r="AY239" s="1" t="s">
        <v>52</v>
      </c>
      <c r="AZ239" s="1" t="s">
        <v>52</v>
      </c>
    </row>
    <row r="240" spans="1:52" ht="30" customHeight="1" x14ac:dyDescent="0.3">
      <c r="A240" s="19"/>
      <c r="B240" s="19"/>
      <c r="C240" s="19"/>
      <c r="D240" s="19"/>
      <c r="E240" s="21"/>
      <c r="F240" s="24"/>
      <c r="G240" s="21"/>
      <c r="H240" s="24"/>
      <c r="I240" s="21"/>
      <c r="J240" s="24"/>
      <c r="K240" s="21"/>
      <c r="L240" s="24"/>
      <c r="M240" s="19"/>
    </row>
    <row r="241" spans="1:52" ht="30" customHeight="1" x14ac:dyDescent="0.3">
      <c r="A241" s="15" t="s">
        <v>1114</v>
      </c>
      <c r="B241" s="16"/>
      <c r="C241" s="16"/>
      <c r="D241" s="16"/>
      <c r="E241" s="20"/>
      <c r="F241" s="23"/>
      <c r="G241" s="20"/>
      <c r="H241" s="23"/>
      <c r="I241" s="20"/>
      <c r="J241" s="23"/>
      <c r="K241" s="20"/>
      <c r="L241" s="23"/>
      <c r="M241" s="17"/>
      <c r="N241" s="1" t="s">
        <v>297</v>
      </c>
    </row>
    <row r="242" spans="1:52" ht="30" customHeight="1" x14ac:dyDescent="0.3">
      <c r="A242" s="18" t="s">
        <v>1115</v>
      </c>
      <c r="B242" s="18" t="s">
        <v>1116</v>
      </c>
      <c r="C242" s="18" t="s">
        <v>1111</v>
      </c>
      <c r="D242" s="19">
        <v>1</v>
      </c>
      <c r="E242" s="21" t="e">
        <f>단가대비표!O65</f>
        <v>#NUM!</v>
      </c>
      <c r="F242" s="24" t="e">
        <f>TRUNC(E242*D242,1)</f>
        <v>#NUM!</v>
      </c>
      <c r="G242" s="21">
        <f>단가대비표!P65</f>
        <v>0</v>
      </c>
      <c r="H242" s="24">
        <f>TRUNC(G242*D242,1)</f>
        <v>0</v>
      </c>
      <c r="I242" s="21">
        <f>단가대비표!V65</f>
        <v>0</v>
      </c>
      <c r="J242" s="24">
        <f>TRUNC(I242*D242,1)</f>
        <v>0</v>
      </c>
      <c r="K242" s="21" t="e">
        <f>TRUNC(E242+G242+I242,1)</f>
        <v>#NUM!</v>
      </c>
      <c r="L242" s="24" t="e">
        <f>TRUNC(F242+H242+J242,1)</f>
        <v>#NUM!</v>
      </c>
      <c r="M242" s="18" t="s">
        <v>1026</v>
      </c>
      <c r="N242" s="1" t="s">
        <v>297</v>
      </c>
      <c r="O242" s="1" t="s">
        <v>1117</v>
      </c>
      <c r="P242" s="1" t="s">
        <v>64</v>
      </c>
      <c r="Q242" s="1" t="s">
        <v>64</v>
      </c>
      <c r="R242" s="1" t="s">
        <v>63</v>
      </c>
      <c r="AV242" s="1" t="s">
        <v>52</v>
      </c>
      <c r="AW242" s="1" t="s">
        <v>1118</v>
      </c>
      <c r="AX242" s="1" t="s">
        <v>52</v>
      </c>
      <c r="AY242" s="1" t="s">
        <v>52</v>
      </c>
      <c r="AZ242" s="1" t="s">
        <v>52</v>
      </c>
    </row>
    <row r="243" spans="1:52" ht="30" customHeight="1" x14ac:dyDescent="0.3">
      <c r="A243" s="18" t="s">
        <v>715</v>
      </c>
      <c r="B243" s="18" t="s">
        <v>52</v>
      </c>
      <c r="C243" s="18" t="s">
        <v>52</v>
      </c>
      <c r="D243" s="19"/>
      <c r="E243" s="21"/>
      <c r="F243" s="24" t="e">
        <f>TRUNC(SUMIF(N242:N242, N241, F242:F242),0)</f>
        <v>#NUM!</v>
      </c>
      <c r="G243" s="21"/>
      <c r="H243" s="24">
        <f>TRUNC(SUMIF(N242:N242, N241, H242:H242),0)</f>
        <v>0</v>
      </c>
      <c r="I243" s="21"/>
      <c r="J243" s="24">
        <f>TRUNC(SUMIF(N242:N242, N241, J242:J242),0)</f>
        <v>0</v>
      </c>
      <c r="K243" s="21"/>
      <c r="L243" s="24" t="e">
        <f>F243+H243+J243</f>
        <v>#NUM!</v>
      </c>
      <c r="M243" s="18" t="s">
        <v>52</v>
      </c>
      <c r="N243" s="1" t="s">
        <v>88</v>
      </c>
      <c r="O243" s="1" t="s">
        <v>88</v>
      </c>
      <c r="P243" s="1" t="s">
        <v>52</v>
      </c>
      <c r="Q243" s="1" t="s">
        <v>52</v>
      </c>
      <c r="R243" s="1" t="s">
        <v>52</v>
      </c>
      <c r="AV243" s="1" t="s">
        <v>52</v>
      </c>
      <c r="AW243" s="1" t="s">
        <v>52</v>
      </c>
      <c r="AX243" s="1" t="s">
        <v>52</v>
      </c>
      <c r="AY243" s="1" t="s">
        <v>52</v>
      </c>
      <c r="AZ243" s="1" t="s">
        <v>52</v>
      </c>
    </row>
    <row r="244" spans="1:52" ht="30" customHeight="1" x14ac:dyDescent="0.3">
      <c r="A244" s="19"/>
      <c r="B244" s="19"/>
      <c r="C244" s="19"/>
      <c r="D244" s="19"/>
      <c r="E244" s="21"/>
      <c r="F244" s="24"/>
      <c r="G244" s="21"/>
      <c r="H244" s="24"/>
      <c r="I244" s="21"/>
      <c r="J244" s="24"/>
      <c r="K244" s="21"/>
      <c r="L244" s="24"/>
      <c r="M244" s="19"/>
    </row>
    <row r="245" spans="1:52" ht="30" customHeight="1" x14ac:dyDescent="0.3">
      <c r="A245" s="15" t="s">
        <v>1119</v>
      </c>
      <c r="B245" s="16"/>
      <c r="C245" s="16"/>
      <c r="D245" s="16"/>
      <c r="E245" s="20"/>
      <c r="F245" s="23"/>
      <c r="G245" s="20"/>
      <c r="H245" s="23"/>
      <c r="I245" s="20"/>
      <c r="J245" s="23"/>
      <c r="K245" s="20"/>
      <c r="L245" s="23"/>
      <c r="M245" s="17"/>
      <c r="N245" s="1" t="s">
        <v>302</v>
      </c>
    </row>
    <row r="246" spans="1:52" ht="30" customHeight="1" x14ac:dyDescent="0.3">
      <c r="A246" s="18" t="s">
        <v>1120</v>
      </c>
      <c r="B246" s="18" t="s">
        <v>1121</v>
      </c>
      <c r="C246" s="18" t="s">
        <v>1111</v>
      </c>
      <c r="D246" s="19">
        <v>1</v>
      </c>
      <c r="E246" s="21" t="e">
        <f>단가대비표!O66</f>
        <v>#NUM!</v>
      </c>
      <c r="F246" s="24" t="e">
        <f>TRUNC(E246*D246,1)</f>
        <v>#NUM!</v>
      </c>
      <c r="G246" s="21">
        <f>단가대비표!P66</f>
        <v>0</v>
      </c>
      <c r="H246" s="24">
        <f>TRUNC(G246*D246,1)</f>
        <v>0</v>
      </c>
      <c r="I246" s="21">
        <f>단가대비표!V66</f>
        <v>0</v>
      </c>
      <c r="J246" s="24">
        <f>TRUNC(I246*D246,1)</f>
        <v>0</v>
      </c>
      <c r="K246" s="21" t="e">
        <f>TRUNC(E246+G246+I246,1)</f>
        <v>#NUM!</v>
      </c>
      <c r="L246" s="24" t="e">
        <f>TRUNC(F246+H246+J246,1)</f>
        <v>#NUM!</v>
      </c>
      <c r="M246" s="18" t="s">
        <v>1026</v>
      </c>
      <c r="N246" s="1" t="s">
        <v>302</v>
      </c>
      <c r="O246" s="1" t="s">
        <v>1122</v>
      </c>
      <c r="P246" s="1" t="s">
        <v>64</v>
      </c>
      <c r="Q246" s="1" t="s">
        <v>64</v>
      </c>
      <c r="R246" s="1" t="s">
        <v>63</v>
      </c>
      <c r="AV246" s="1" t="s">
        <v>52</v>
      </c>
      <c r="AW246" s="1" t="s">
        <v>1123</v>
      </c>
      <c r="AX246" s="1" t="s">
        <v>52</v>
      </c>
      <c r="AY246" s="1" t="s">
        <v>52</v>
      </c>
      <c r="AZ246" s="1" t="s">
        <v>52</v>
      </c>
    </row>
    <row r="247" spans="1:52" ht="30" customHeight="1" x14ac:dyDescent="0.3">
      <c r="A247" s="18" t="s">
        <v>715</v>
      </c>
      <c r="B247" s="18" t="s">
        <v>52</v>
      </c>
      <c r="C247" s="18" t="s">
        <v>52</v>
      </c>
      <c r="D247" s="19"/>
      <c r="E247" s="21"/>
      <c r="F247" s="24" t="e">
        <f>TRUNC(SUMIF(N246:N246, N245, F246:F246),0)</f>
        <v>#NUM!</v>
      </c>
      <c r="G247" s="21"/>
      <c r="H247" s="24">
        <f>TRUNC(SUMIF(N246:N246, N245, H246:H246),0)</f>
        <v>0</v>
      </c>
      <c r="I247" s="21"/>
      <c r="J247" s="24">
        <f>TRUNC(SUMIF(N246:N246, N245, J246:J246),0)</f>
        <v>0</v>
      </c>
      <c r="K247" s="21"/>
      <c r="L247" s="24" t="e">
        <f>F247+H247+J247</f>
        <v>#NUM!</v>
      </c>
      <c r="M247" s="18" t="s">
        <v>52</v>
      </c>
      <c r="N247" s="1" t="s">
        <v>88</v>
      </c>
      <c r="O247" s="1" t="s">
        <v>88</v>
      </c>
      <c r="P247" s="1" t="s">
        <v>52</v>
      </c>
      <c r="Q247" s="1" t="s">
        <v>52</v>
      </c>
      <c r="R247" s="1" t="s">
        <v>52</v>
      </c>
      <c r="AV247" s="1" t="s">
        <v>52</v>
      </c>
      <c r="AW247" s="1" t="s">
        <v>52</v>
      </c>
      <c r="AX247" s="1" t="s">
        <v>52</v>
      </c>
      <c r="AY247" s="1" t="s">
        <v>52</v>
      </c>
      <c r="AZ247" s="1" t="s">
        <v>52</v>
      </c>
    </row>
    <row r="248" spans="1:52" ht="30" customHeight="1" x14ac:dyDescent="0.3">
      <c r="A248" s="19"/>
      <c r="B248" s="19"/>
      <c r="C248" s="19"/>
      <c r="D248" s="19"/>
      <c r="E248" s="21"/>
      <c r="F248" s="24"/>
      <c r="G248" s="21"/>
      <c r="H248" s="24"/>
      <c r="I248" s="21"/>
      <c r="J248" s="24"/>
      <c r="K248" s="21"/>
      <c r="L248" s="24"/>
      <c r="M248" s="19"/>
    </row>
    <row r="249" spans="1:52" ht="30" customHeight="1" x14ac:dyDescent="0.3">
      <c r="A249" s="15" t="s">
        <v>1124</v>
      </c>
      <c r="B249" s="16"/>
      <c r="C249" s="16"/>
      <c r="D249" s="16"/>
      <c r="E249" s="20"/>
      <c r="F249" s="23"/>
      <c r="G249" s="20"/>
      <c r="H249" s="23"/>
      <c r="I249" s="20"/>
      <c r="J249" s="23"/>
      <c r="K249" s="20"/>
      <c r="L249" s="23"/>
      <c r="M249" s="17"/>
      <c r="N249" s="1" t="s">
        <v>331</v>
      </c>
    </row>
    <row r="250" spans="1:52" ht="30" customHeight="1" x14ac:dyDescent="0.3">
      <c r="A250" s="18" t="s">
        <v>1125</v>
      </c>
      <c r="B250" s="18" t="s">
        <v>759</v>
      </c>
      <c r="C250" s="18" t="s">
        <v>760</v>
      </c>
      <c r="D250" s="19">
        <v>2.4E-2</v>
      </c>
      <c r="E250" s="21">
        <f>단가대비표!O134</f>
        <v>0</v>
      </c>
      <c r="F250" s="24">
        <f>TRUNC(E250*D250,1)</f>
        <v>0</v>
      </c>
      <c r="G250" s="21">
        <f>단가대비표!P134</f>
        <v>0</v>
      </c>
      <c r="H250" s="24">
        <f>TRUNC(G250*D250,1)</f>
        <v>0</v>
      </c>
      <c r="I250" s="21">
        <f>단가대비표!V134</f>
        <v>0</v>
      </c>
      <c r="J250" s="24">
        <f>TRUNC(I250*D250,1)</f>
        <v>0</v>
      </c>
      <c r="K250" s="21">
        <f>TRUNC(E250+G250+I250,1)</f>
        <v>0</v>
      </c>
      <c r="L250" s="24">
        <f>TRUNC(F250+H250+J250,1)</f>
        <v>0</v>
      </c>
      <c r="M250" s="18" t="s">
        <v>52</v>
      </c>
      <c r="N250" s="1" t="s">
        <v>331</v>
      </c>
      <c r="O250" s="1" t="s">
        <v>1126</v>
      </c>
      <c r="P250" s="1" t="s">
        <v>64</v>
      </c>
      <c r="Q250" s="1" t="s">
        <v>64</v>
      </c>
      <c r="R250" s="1" t="s">
        <v>63</v>
      </c>
      <c r="V250">
        <v>1</v>
      </c>
      <c r="AV250" s="1" t="s">
        <v>52</v>
      </c>
      <c r="AW250" s="1" t="s">
        <v>1127</v>
      </c>
      <c r="AX250" s="1" t="s">
        <v>52</v>
      </c>
      <c r="AY250" s="1" t="s">
        <v>52</v>
      </c>
      <c r="AZ250" s="1" t="s">
        <v>52</v>
      </c>
    </row>
    <row r="251" spans="1:52" ht="30" customHeight="1" x14ac:dyDescent="0.3">
      <c r="A251" s="18" t="s">
        <v>774</v>
      </c>
      <c r="B251" s="18" t="s">
        <v>775</v>
      </c>
      <c r="C251" s="18" t="s">
        <v>234</v>
      </c>
      <c r="D251" s="19">
        <v>1</v>
      </c>
      <c r="E251" s="21">
        <v>0</v>
      </c>
      <c r="F251" s="24">
        <f>TRUNC(E251*D251,1)</f>
        <v>0</v>
      </c>
      <c r="G251" s="21">
        <v>0</v>
      </c>
      <c r="H251" s="24">
        <f>TRUNC(G251*D251,1)</f>
        <v>0</v>
      </c>
      <c r="I251" s="21">
        <f>TRUNC(SUMIF(V250:V251, RIGHTB(O251, 1), H250:H251)*U251, 2)</f>
        <v>0</v>
      </c>
      <c r="J251" s="24">
        <f>TRUNC(I251*D251,1)</f>
        <v>0</v>
      </c>
      <c r="K251" s="21">
        <f>TRUNC(E251+G251+I251,1)</f>
        <v>0</v>
      </c>
      <c r="L251" s="24">
        <f>TRUNC(F251+H251+J251,1)</f>
        <v>0</v>
      </c>
      <c r="M251" s="18" t="s">
        <v>52</v>
      </c>
      <c r="N251" s="1" t="s">
        <v>331</v>
      </c>
      <c r="O251" s="1" t="s">
        <v>713</v>
      </c>
      <c r="P251" s="1" t="s">
        <v>64</v>
      </c>
      <c r="Q251" s="1" t="s">
        <v>64</v>
      </c>
      <c r="R251" s="1" t="s">
        <v>64</v>
      </c>
      <c r="S251">
        <v>1</v>
      </c>
      <c r="T251">
        <v>2</v>
      </c>
      <c r="U251">
        <v>0.02</v>
      </c>
      <c r="AV251" s="1" t="s">
        <v>52</v>
      </c>
      <c r="AW251" s="1" t="s">
        <v>1128</v>
      </c>
      <c r="AX251" s="1" t="s">
        <v>52</v>
      </c>
      <c r="AY251" s="1" t="s">
        <v>52</v>
      </c>
      <c r="AZ251" s="1" t="s">
        <v>52</v>
      </c>
    </row>
    <row r="252" spans="1:52" ht="30" customHeight="1" x14ac:dyDescent="0.3">
      <c r="A252" s="18" t="s">
        <v>715</v>
      </c>
      <c r="B252" s="18" t="s">
        <v>52</v>
      </c>
      <c r="C252" s="18" t="s">
        <v>52</v>
      </c>
      <c r="D252" s="19"/>
      <c r="E252" s="21"/>
      <c r="F252" s="24">
        <f>TRUNC(SUMIF(N250:N251, N249, F250:F251),0)</f>
        <v>0</v>
      </c>
      <c r="G252" s="21"/>
      <c r="H252" s="24">
        <f>TRUNC(SUMIF(N250:N251, N249, H250:H251),0)</f>
        <v>0</v>
      </c>
      <c r="I252" s="21"/>
      <c r="J252" s="24">
        <f>TRUNC(SUMIF(N250:N251, N249, J250:J251),0)</f>
        <v>0</v>
      </c>
      <c r="K252" s="21"/>
      <c r="L252" s="24">
        <f>F252+H252+J252</f>
        <v>0</v>
      </c>
      <c r="M252" s="18" t="s">
        <v>52</v>
      </c>
      <c r="N252" s="1" t="s">
        <v>88</v>
      </c>
      <c r="O252" s="1" t="s">
        <v>88</v>
      </c>
      <c r="P252" s="1" t="s">
        <v>52</v>
      </c>
      <c r="Q252" s="1" t="s">
        <v>52</v>
      </c>
      <c r="R252" s="1" t="s">
        <v>52</v>
      </c>
      <c r="AV252" s="1" t="s">
        <v>52</v>
      </c>
      <c r="AW252" s="1" t="s">
        <v>52</v>
      </c>
      <c r="AX252" s="1" t="s">
        <v>52</v>
      </c>
      <c r="AY252" s="1" t="s">
        <v>52</v>
      </c>
      <c r="AZ252" s="1" t="s">
        <v>52</v>
      </c>
    </row>
    <row r="253" spans="1:52" ht="30" customHeight="1" x14ac:dyDescent="0.3">
      <c r="A253" s="19"/>
      <c r="B253" s="19"/>
      <c r="C253" s="19"/>
      <c r="D253" s="19"/>
      <c r="E253" s="21"/>
      <c r="F253" s="24"/>
      <c r="G253" s="21"/>
      <c r="H253" s="24"/>
      <c r="I253" s="21"/>
      <c r="J253" s="24"/>
      <c r="K253" s="21"/>
      <c r="L253" s="24"/>
      <c r="M253" s="19"/>
    </row>
    <row r="254" spans="1:52" ht="30" customHeight="1" x14ac:dyDescent="0.3">
      <c r="A254" s="15" t="s">
        <v>1129</v>
      </c>
      <c r="B254" s="16"/>
      <c r="C254" s="16"/>
      <c r="D254" s="16"/>
      <c r="E254" s="20"/>
      <c r="F254" s="23"/>
      <c r="G254" s="20"/>
      <c r="H254" s="23"/>
      <c r="I254" s="20"/>
      <c r="J254" s="23"/>
      <c r="K254" s="20"/>
      <c r="L254" s="23"/>
      <c r="M254" s="17"/>
      <c r="N254" s="1" t="s">
        <v>335</v>
      </c>
    </row>
    <row r="255" spans="1:52" ht="30" customHeight="1" x14ac:dyDescent="0.3">
      <c r="A255" s="18" t="s">
        <v>1125</v>
      </c>
      <c r="B255" s="18" t="s">
        <v>759</v>
      </c>
      <c r="C255" s="18" t="s">
        <v>760</v>
      </c>
      <c r="D255" s="19">
        <v>6.2E-2</v>
      </c>
      <c r="E255" s="21">
        <f>단가대비표!O134</f>
        <v>0</v>
      </c>
      <c r="F255" s="24">
        <f>TRUNC(E255*D255,1)</f>
        <v>0</v>
      </c>
      <c r="G255" s="21">
        <f>단가대비표!P134</f>
        <v>0</v>
      </c>
      <c r="H255" s="24">
        <f>TRUNC(G255*D255,1)</f>
        <v>0</v>
      </c>
      <c r="I255" s="21">
        <f>단가대비표!V134</f>
        <v>0</v>
      </c>
      <c r="J255" s="24">
        <f>TRUNC(I255*D255,1)</f>
        <v>0</v>
      </c>
      <c r="K255" s="21">
        <f t="shared" ref="K255:L257" si="47">TRUNC(E255+G255+I255,1)</f>
        <v>0</v>
      </c>
      <c r="L255" s="24">
        <f t="shared" si="47"/>
        <v>0</v>
      </c>
      <c r="M255" s="18" t="s">
        <v>52</v>
      </c>
      <c r="N255" s="1" t="s">
        <v>335</v>
      </c>
      <c r="O255" s="1" t="s">
        <v>1126</v>
      </c>
      <c r="P255" s="1" t="s">
        <v>64</v>
      </c>
      <c r="Q255" s="1" t="s">
        <v>64</v>
      </c>
      <c r="R255" s="1" t="s">
        <v>63</v>
      </c>
      <c r="V255">
        <v>1</v>
      </c>
      <c r="AV255" s="1" t="s">
        <v>52</v>
      </c>
      <c r="AW255" s="1" t="s">
        <v>1130</v>
      </c>
      <c r="AX255" s="1" t="s">
        <v>52</v>
      </c>
      <c r="AY255" s="1" t="s">
        <v>52</v>
      </c>
      <c r="AZ255" s="1" t="s">
        <v>52</v>
      </c>
    </row>
    <row r="256" spans="1:52" ht="30" customHeight="1" x14ac:dyDescent="0.3">
      <c r="A256" s="18" t="s">
        <v>758</v>
      </c>
      <c r="B256" s="18" t="s">
        <v>759</v>
      </c>
      <c r="C256" s="18" t="s">
        <v>760</v>
      </c>
      <c r="D256" s="19">
        <v>3.1E-2</v>
      </c>
      <c r="E256" s="21">
        <f>단가대비표!O121</f>
        <v>0</v>
      </c>
      <c r="F256" s="24">
        <f>TRUNC(E256*D256,1)</f>
        <v>0</v>
      </c>
      <c r="G256" s="21">
        <f>단가대비표!P121</f>
        <v>0</v>
      </c>
      <c r="H256" s="24">
        <f>TRUNC(G256*D256,1)</f>
        <v>0</v>
      </c>
      <c r="I256" s="21">
        <f>단가대비표!V121</f>
        <v>0</v>
      </c>
      <c r="J256" s="24">
        <f>TRUNC(I256*D256,1)</f>
        <v>0</v>
      </c>
      <c r="K256" s="21">
        <f t="shared" si="47"/>
        <v>0</v>
      </c>
      <c r="L256" s="24">
        <f t="shared" si="47"/>
        <v>0</v>
      </c>
      <c r="M256" s="18" t="s">
        <v>52</v>
      </c>
      <c r="N256" s="1" t="s">
        <v>335</v>
      </c>
      <c r="O256" s="1" t="s">
        <v>761</v>
      </c>
      <c r="P256" s="1" t="s">
        <v>64</v>
      </c>
      <c r="Q256" s="1" t="s">
        <v>64</v>
      </c>
      <c r="R256" s="1" t="s">
        <v>63</v>
      </c>
      <c r="V256">
        <v>1</v>
      </c>
      <c r="AV256" s="1" t="s">
        <v>52</v>
      </c>
      <c r="AW256" s="1" t="s">
        <v>1131</v>
      </c>
      <c r="AX256" s="1" t="s">
        <v>52</v>
      </c>
      <c r="AY256" s="1" t="s">
        <v>52</v>
      </c>
      <c r="AZ256" s="1" t="s">
        <v>52</v>
      </c>
    </row>
    <row r="257" spans="1:52" ht="30" customHeight="1" x14ac:dyDescent="0.3">
      <c r="A257" s="18" t="s">
        <v>774</v>
      </c>
      <c r="B257" s="18" t="s">
        <v>775</v>
      </c>
      <c r="C257" s="18" t="s">
        <v>234</v>
      </c>
      <c r="D257" s="19">
        <v>1</v>
      </c>
      <c r="E257" s="21">
        <v>0</v>
      </c>
      <c r="F257" s="24">
        <f>TRUNC(E257*D257,1)</f>
        <v>0</v>
      </c>
      <c r="G257" s="21">
        <v>0</v>
      </c>
      <c r="H257" s="24">
        <f>TRUNC(G257*D257,1)</f>
        <v>0</v>
      </c>
      <c r="I257" s="21">
        <f>TRUNC(SUMIF(V255:V257, RIGHTB(O257, 1), H255:H257)*U257, 2)</f>
        <v>0</v>
      </c>
      <c r="J257" s="24">
        <f>TRUNC(I257*D257,1)</f>
        <v>0</v>
      </c>
      <c r="K257" s="21">
        <f t="shared" si="47"/>
        <v>0</v>
      </c>
      <c r="L257" s="24">
        <f t="shared" si="47"/>
        <v>0</v>
      </c>
      <c r="M257" s="18" t="s">
        <v>52</v>
      </c>
      <c r="N257" s="1" t="s">
        <v>335</v>
      </c>
      <c r="O257" s="1" t="s">
        <v>713</v>
      </c>
      <c r="P257" s="1" t="s">
        <v>64</v>
      </c>
      <c r="Q257" s="1" t="s">
        <v>64</v>
      </c>
      <c r="R257" s="1" t="s">
        <v>64</v>
      </c>
      <c r="S257">
        <v>1</v>
      </c>
      <c r="T257">
        <v>2</v>
      </c>
      <c r="U257">
        <v>0.02</v>
      </c>
      <c r="AV257" s="1" t="s">
        <v>52</v>
      </c>
      <c r="AW257" s="1" t="s">
        <v>1132</v>
      </c>
      <c r="AX257" s="1" t="s">
        <v>52</v>
      </c>
      <c r="AY257" s="1" t="s">
        <v>52</v>
      </c>
      <c r="AZ257" s="1" t="s">
        <v>52</v>
      </c>
    </row>
    <row r="258" spans="1:52" ht="30" customHeight="1" x14ac:dyDescent="0.3">
      <c r="A258" s="18" t="s">
        <v>715</v>
      </c>
      <c r="B258" s="18" t="s">
        <v>52</v>
      </c>
      <c r="C258" s="18" t="s">
        <v>52</v>
      </c>
      <c r="D258" s="19"/>
      <c r="E258" s="21"/>
      <c r="F258" s="24">
        <f>TRUNC(SUMIF(N255:N257, N254, F255:F257),0)</f>
        <v>0</v>
      </c>
      <c r="G258" s="21"/>
      <c r="H258" s="24">
        <f>TRUNC(SUMIF(N255:N257, N254, H255:H257),0)</f>
        <v>0</v>
      </c>
      <c r="I258" s="21"/>
      <c r="J258" s="24">
        <f>TRUNC(SUMIF(N255:N257, N254, J255:J257),0)</f>
        <v>0</v>
      </c>
      <c r="K258" s="21"/>
      <c r="L258" s="24">
        <f>F258+H258+J258</f>
        <v>0</v>
      </c>
      <c r="M258" s="18" t="s">
        <v>52</v>
      </c>
      <c r="N258" s="1" t="s">
        <v>88</v>
      </c>
      <c r="O258" s="1" t="s">
        <v>88</v>
      </c>
      <c r="P258" s="1" t="s">
        <v>52</v>
      </c>
      <c r="Q258" s="1" t="s">
        <v>52</v>
      </c>
      <c r="R258" s="1" t="s">
        <v>52</v>
      </c>
      <c r="AV258" s="1" t="s">
        <v>52</v>
      </c>
      <c r="AW258" s="1" t="s">
        <v>52</v>
      </c>
      <c r="AX258" s="1" t="s">
        <v>52</v>
      </c>
      <c r="AY258" s="1" t="s">
        <v>52</v>
      </c>
      <c r="AZ258" s="1" t="s">
        <v>52</v>
      </c>
    </row>
    <row r="259" spans="1:52" ht="30" customHeight="1" x14ac:dyDescent="0.3">
      <c r="A259" s="19"/>
      <c r="B259" s="19"/>
      <c r="C259" s="19"/>
      <c r="D259" s="19"/>
      <c r="E259" s="21"/>
      <c r="F259" s="24"/>
      <c r="G259" s="21"/>
      <c r="H259" s="24"/>
      <c r="I259" s="21"/>
      <c r="J259" s="24"/>
      <c r="K259" s="21"/>
      <c r="L259" s="24"/>
      <c r="M259" s="19"/>
    </row>
    <row r="260" spans="1:52" ht="30" customHeight="1" x14ac:dyDescent="0.3">
      <c r="A260" s="15" t="s">
        <v>1133</v>
      </c>
      <c r="B260" s="16"/>
      <c r="C260" s="16"/>
      <c r="D260" s="16"/>
      <c r="E260" s="20"/>
      <c r="F260" s="23"/>
      <c r="G260" s="20"/>
      <c r="H260" s="23"/>
      <c r="I260" s="20"/>
      <c r="J260" s="23"/>
      <c r="K260" s="20"/>
      <c r="L260" s="23"/>
      <c r="M260" s="17"/>
      <c r="N260" s="1" t="s">
        <v>340</v>
      </c>
    </row>
    <row r="261" spans="1:52" ht="30" customHeight="1" x14ac:dyDescent="0.3">
      <c r="A261" s="18" t="s">
        <v>1134</v>
      </c>
      <c r="B261" s="18" t="s">
        <v>1135</v>
      </c>
      <c r="C261" s="18" t="s">
        <v>1136</v>
      </c>
      <c r="D261" s="19">
        <v>0.06</v>
      </c>
      <c r="E261" s="21" t="e">
        <f>단가대비표!O113</f>
        <v>#NUM!</v>
      </c>
      <c r="F261" s="24" t="e">
        <f>TRUNC(E261*D261,1)</f>
        <v>#NUM!</v>
      </c>
      <c r="G261" s="21">
        <f>단가대비표!P113</f>
        <v>0</v>
      </c>
      <c r="H261" s="24">
        <f>TRUNC(G261*D261,1)</f>
        <v>0</v>
      </c>
      <c r="I261" s="21">
        <f>단가대비표!V113</f>
        <v>0</v>
      </c>
      <c r="J261" s="24">
        <f>TRUNC(I261*D261,1)</f>
        <v>0</v>
      </c>
      <c r="K261" s="21" t="e">
        <f>TRUNC(E261+G261+I261,1)</f>
        <v>#NUM!</v>
      </c>
      <c r="L261" s="24" t="e">
        <f>TRUNC(F261+H261+J261,1)</f>
        <v>#NUM!</v>
      </c>
      <c r="M261" s="18" t="s">
        <v>52</v>
      </c>
      <c r="N261" s="1" t="s">
        <v>340</v>
      </c>
      <c r="O261" s="1" t="s">
        <v>1137</v>
      </c>
      <c r="P261" s="1" t="s">
        <v>64</v>
      </c>
      <c r="Q261" s="1" t="s">
        <v>64</v>
      </c>
      <c r="R261" s="1" t="s">
        <v>63</v>
      </c>
      <c r="AV261" s="1" t="s">
        <v>52</v>
      </c>
      <c r="AW261" s="1" t="s">
        <v>1138</v>
      </c>
      <c r="AX261" s="1" t="s">
        <v>52</v>
      </c>
      <c r="AY261" s="1" t="s">
        <v>52</v>
      </c>
      <c r="AZ261" s="1" t="s">
        <v>52</v>
      </c>
    </row>
    <row r="262" spans="1:52" ht="30" customHeight="1" x14ac:dyDescent="0.3">
      <c r="A262" s="18" t="s">
        <v>1139</v>
      </c>
      <c r="B262" s="18" t="s">
        <v>329</v>
      </c>
      <c r="C262" s="18" t="s">
        <v>109</v>
      </c>
      <c r="D262" s="19">
        <v>1</v>
      </c>
      <c r="E262" s="21">
        <f>일위대가목록!E147</f>
        <v>0</v>
      </c>
      <c r="F262" s="24">
        <f>TRUNC(E262*D262,1)</f>
        <v>0</v>
      </c>
      <c r="G262" s="21">
        <f>일위대가목록!F147</f>
        <v>0</v>
      </c>
      <c r="H262" s="24">
        <f>TRUNC(G262*D262,1)</f>
        <v>0</v>
      </c>
      <c r="I262" s="21">
        <f>일위대가목록!G147</f>
        <v>0</v>
      </c>
      <c r="J262" s="24">
        <f>TRUNC(I262*D262,1)</f>
        <v>0</v>
      </c>
      <c r="K262" s="21">
        <f>TRUNC(E262+G262+I262,1)</f>
        <v>0</v>
      </c>
      <c r="L262" s="24">
        <f>TRUNC(F262+H262+J262,1)</f>
        <v>0</v>
      </c>
      <c r="M262" s="18" t="s">
        <v>1140</v>
      </c>
      <c r="N262" s="1" t="s">
        <v>340</v>
      </c>
      <c r="O262" s="1" t="s">
        <v>1141</v>
      </c>
      <c r="P262" s="1" t="s">
        <v>63</v>
      </c>
      <c r="Q262" s="1" t="s">
        <v>64</v>
      </c>
      <c r="R262" s="1" t="s">
        <v>64</v>
      </c>
      <c r="AV262" s="1" t="s">
        <v>52</v>
      </c>
      <c r="AW262" s="1" t="s">
        <v>1142</v>
      </c>
      <c r="AX262" s="1" t="s">
        <v>52</v>
      </c>
      <c r="AY262" s="1" t="s">
        <v>52</v>
      </c>
      <c r="AZ262" s="1" t="s">
        <v>52</v>
      </c>
    </row>
    <row r="263" spans="1:52" ht="30" customHeight="1" x14ac:dyDescent="0.3">
      <c r="A263" s="18" t="s">
        <v>715</v>
      </c>
      <c r="B263" s="18" t="s">
        <v>52</v>
      </c>
      <c r="C263" s="18" t="s">
        <v>52</v>
      </c>
      <c r="D263" s="19"/>
      <c r="E263" s="21"/>
      <c r="F263" s="24" t="e">
        <f>TRUNC(SUMIF(N261:N262, N260, F261:F262),0)</f>
        <v>#NUM!</v>
      </c>
      <c r="G263" s="21"/>
      <c r="H263" s="24">
        <f>TRUNC(SUMIF(N261:N262, N260, H261:H262),0)</f>
        <v>0</v>
      </c>
      <c r="I263" s="21"/>
      <c r="J263" s="24">
        <f>TRUNC(SUMIF(N261:N262, N260, J261:J262),0)</f>
        <v>0</v>
      </c>
      <c r="K263" s="21"/>
      <c r="L263" s="24" t="e">
        <f>F263+H263+J263</f>
        <v>#NUM!</v>
      </c>
      <c r="M263" s="18" t="s">
        <v>52</v>
      </c>
      <c r="N263" s="1" t="s">
        <v>88</v>
      </c>
      <c r="O263" s="1" t="s">
        <v>88</v>
      </c>
      <c r="P263" s="1" t="s">
        <v>52</v>
      </c>
      <c r="Q263" s="1" t="s">
        <v>52</v>
      </c>
      <c r="R263" s="1" t="s">
        <v>52</v>
      </c>
      <c r="AV263" s="1" t="s">
        <v>52</v>
      </c>
      <c r="AW263" s="1" t="s">
        <v>52</v>
      </c>
      <c r="AX263" s="1" t="s">
        <v>52</v>
      </c>
      <c r="AY263" s="1" t="s">
        <v>52</v>
      </c>
      <c r="AZ263" s="1" t="s">
        <v>52</v>
      </c>
    </row>
    <row r="264" spans="1:52" ht="30" customHeight="1" x14ac:dyDescent="0.3">
      <c r="A264" s="19"/>
      <c r="B264" s="19"/>
      <c r="C264" s="19"/>
      <c r="D264" s="19"/>
      <c r="E264" s="21"/>
      <c r="F264" s="24"/>
      <c r="G264" s="21"/>
      <c r="H264" s="24"/>
      <c r="I264" s="21"/>
      <c r="J264" s="24"/>
      <c r="K264" s="21"/>
      <c r="L264" s="24"/>
      <c r="M264" s="19"/>
    </row>
    <row r="265" spans="1:52" ht="30" customHeight="1" x14ac:dyDescent="0.3">
      <c r="A265" s="15" t="s">
        <v>1143</v>
      </c>
      <c r="B265" s="16"/>
      <c r="C265" s="16"/>
      <c r="D265" s="16"/>
      <c r="E265" s="20"/>
      <c r="F265" s="23"/>
      <c r="G265" s="20"/>
      <c r="H265" s="23"/>
      <c r="I265" s="20"/>
      <c r="J265" s="23"/>
      <c r="K265" s="20"/>
      <c r="L265" s="23"/>
      <c r="M265" s="17"/>
      <c r="N265" s="1" t="s">
        <v>347</v>
      </c>
    </row>
    <row r="266" spans="1:52" ht="30" customHeight="1" x14ac:dyDescent="0.3">
      <c r="A266" s="18" t="s">
        <v>1144</v>
      </c>
      <c r="B266" s="18" t="s">
        <v>1145</v>
      </c>
      <c r="C266" s="18" t="s">
        <v>74</v>
      </c>
      <c r="D266" s="19">
        <v>1</v>
      </c>
      <c r="E266" s="21">
        <f>일위대가목록!E143</f>
        <v>0</v>
      </c>
      <c r="F266" s="24">
        <f>TRUNC(E266*D266,1)</f>
        <v>0</v>
      </c>
      <c r="G266" s="21">
        <f>일위대가목록!F143</f>
        <v>0</v>
      </c>
      <c r="H266" s="24">
        <f>TRUNC(G266*D266,1)</f>
        <v>0</v>
      </c>
      <c r="I266" s="21">
        <f>일위대가목록!G143</f>
        <v>0</v>
      </c>
      <c r="J266" s="24">
        <f>TRUNC(I266*D266,1)</f>
        <v>0</v>
      </c>
      <c r="K266" s="21">
        <f>TRUNC(E266+G266+I266,1)</f>
        <v>0</v>
      </c>
      <c r="L266" s="24">
        <f>TRUNC(F266+H266+J266,1)</f>
        <v>0</v>
      </c>
      <c r="M266" s="18" t="s">
        <v>1146</v>
      </c>
      <c r="N266" s="1" t="s">
        <v>347</v>
      </c>
      <c r="O266" s="1" t="s">
        <v>1147</v>
      </c>
      <c r="P266" s="1" t="s">
        <v>63</v>
      </c>
      <c r="Q266" s="1" t="s">
        <v>64</v>
      </c>
      <c r="R266" s="1" t="s">
        <v>64</v>
      </c>
      <c r="AV266" s="1" t="s">
        <v>52</v>
      </c>
      <c r="AW266" s="1" t="s">
        <v>1148</v>
      </c>
      <c r="AX266" s="1" t="s">
        <v>52</v>
      </c>
      <c r="AY266" s="1" t="s">
        <v>52</v>
      </c>
      <c r="AZ266" s="1" t="s">
        <v>52</v>
      </c>
    </row>
    <row r="267" spans="1:52" ht="30" customHeight="1" x14ac:dyDescent="0.3">
      <c r="A267" s="18" t="s">
        <v>1149</v>
      </c>
      <c r="B267" s="18" t="s">
        <v>1150</v>
      </c>
      <c r="C267" s="18" t="s">
        <v>74</v>
      </c>
      <c r="D267" s="19">
        <v>1</v>
      </c>
      <c r="E267" s="21" t="e">
        <f>일위대가목록!E148</f>
        <v>#NUM!</v>
      </c>
      <c r="F267" s="24" t="e">
        <f>TRUNC(E267*D267,1)</f>
        <v>#NUM!</v>
      </c>
      <c r="G267" s="21">
        <f>일위대가목록!F148</f>
        <v>0</v>
      </c>
      <c r="H267" s="24">
        <f>TRUNC(G267*D267,1)</f>
        <v>0</v>
      </c>
      <c r="I267" s="21">
        <f>일위대가목록!G148</f>
        <v>0</v>
      </c>
      <c r="J267" s="24">
        <f>TRUNC(I267*D267,1)</f>
        <v>0</v>
      </c>
      <c r="K267" s="21" t="e">
        <f>TRUNC(E267+G267+I267,1)</f>
        <v>#NUM!</v>
      </c>
      <c r="L267" s="24" t="e">
        <f>TRUNC(F267+H267+J267,1)</f>
        <v>#NUM!</v>
      </c>
      <c r="M267" s="18" t="s">
        <v>1151</v>
      </c>
      <c r="N267" s="1" t="s">
        <v>347</v>
      </c>
      <c r="O267" s="1" t="s">
        <v>1152</v>
      </c>
      <c r="P267" s="1" t="s">
        <v>63</v>
      </c>
      <c r="Q267" s="1" t="s">
        <v>64</v>
      </c>
      <c r="R267" s="1" t="s">
        <v>64</v>
      </c>
      <c r="AV267" s="1" t="s">
        <v>52</v>
      </c>
      <c r="AW267" s="1" t="s">
        <v>1153</v>
      </c>
      <c r="AX267" s="1" t="s">
        <v>52</v>
      </c>
      <c r="AY267" s="1" t="s">
        <v>52</v>
      </c>
      <c r="AZ267" s="1" t="s">
        <v>52</v>
      </c>
    </row>
    <row r="268" spans="1:52" ht="30" customHeight="1" x14ac:dyDescent="0.3">
      <c r="A268" s="18" t="s">
        <v>715</v>
      </c>
      <c r="B268" s="18" t="s">
        <v>52</v>
      </c>
      <c r="C268" s="18" t="s">
        <v>52</v>
      </c>
      <c r="D268" s="19"/>
      <c r="E268" s="21"/>
      <c r="F268" s="24" t="e">
        <f>TRUNC(SUMIF(N266:N267, N265, F266:F267),0)</f>
        <v>#NUM!</v>
      </c>
      <c r="G268" s="21"/>
      <c r="H268" s="24">
        <f>TRUNC(SUMIF(N266:N267, N265, H266:H267),0)</f>
        <v>0</v>
      </c>
      <c r="I268" s="21"/>
      <c r="J268" s="24">
        <f>TRUNC(SUMIF(N266:N267, N265, J266:J267),0)</f>
        <v>0</v>
      </c>
      <c r="K268" s="21"/>
      <c r="L268" s="24" t="e">
        <f>F268+H268+J268</f>
        <v>#NUM!</v>
      </c>
      <c r="M268" s="18" t="s">
        <v>52</v>
      </c>
      <c r="N268" s="1" t="s">
        <v>88</v>
      </c>
      <c r="O268" s="1" t="s">
        <v>88</v>
      </c>
      <c r="P268" s="1" t="s">
        <v>52</v>
      </c>
      <c r="Q268" s="1" t="s">
        <v>52</v>
      </c>
      <c r="R268" s="1" t="s">
        <v>52</v>
      </c>
      <c r="AV268" s="1" t="s">
        <v>52</v>
      </c>
      <c r="AW268" s="1" t="s">
        <v>52</v>
      </c>
      <c r="AX268" s="1" t="s">
        <v>52</v>
      </c>
      <c r="AY268" s="1" t="s">
        <v>52</v>
      </c>
      <c r="AZ268" s="1" t="s">
        <v>52</v>
      </c>
    </row>
    <row r="269" spans="1:52" ht="30" customHeight="1" x14ac:dyDescent="0.3">
      <c r="A269" s="19"/>
      <c r="B269" s="19"/>
      <c r="C269" s="19"/>
      <c r="D269" s="19"/>
      <c r="E269" s="21"/>
      <c r="F269" s="24"/>
      <c r="G269" s="21"/>
      <c r="H269" s="24"/>
      <c r="I269" s="21"/>
      <c r="J269" s="24"/>
      <c r="K269" s="21"/>
      <c r="L269" s="24"/>
      <c r="M269" s="19"/>
    </row>
    <row r="270" spans="1:52" ht="30" customHeight="1" x14ac:dyDescent="0.3">
      <c r="A270" s="15" t="s">
        <v>1154</v>
      </c>
      <c r="B270" s="16"/>
      <c r="C270" s="16"/>
      <c r="D270" s="16"/>
      <c r="E270" s="20"/>
      <c r="F270" s="23"/>
      <c r="G270" s="20"/>
      <c r="H270" s="23"/>
      <c r="I270" s="20"/>
      <c r="J270" s="23"/>
      <c r="K270" s="20"/>
      <c r="L270" s="23"/>
      <c r="M270" s="17"/>
      <c r="N270" s="1" t="s">
        <v>351</v>
      </c>
    </row>
    <row r="271" spans="1:52" ht="30" customHeight="1" x14ac:dyDescent="0.3">
      <c r="A271" s="18" t="s">
        <v>1144</v>
      </c>
      <c r="B271" s="18" t="s">
        <v>1145</v>
      </c>
      <c r="C271" s="18" t="s">
        <v>74</v>
      </c>
      <c r="D271" s="19">
        <v>1</v>
      </c>
      <c r="E271" s="21">
        <f>일위대가목록!E143</f>
        <v>0</v>
      </c>
      <c r="F271" s="24">
        <f>TRUNC(E271*D271,1)</f>
        <v>0</v>
      </c>
      <c r="G271" s="21">
        <f>일위대가목록!F143</f>
        <v>0</v>
      </c>
      <c r="H271" s="24">
        <f>TRUNC(G271*D271,1)</f>
        <v>0</v>
      </c>
      <c r="I271" s="21">
        <f>일위대가목록!G143</f>
        <v>0</v>
      </c>
      <c r="J271" s="24">
        <f>TRUNC(I271*D271,1)</f>
        <v>0</v>
      </c>
      <c r="K271" s="21">
        <f>TRUNC(E271+G271+I271,1)</f>
        <v>0</v>
      </c>
      <c r="L271" s="24">
        <f>TRUNC(F271+H271+J271,1)</f>
        <v>0</v>
      </c>
      <c r="M271" s="18" t="s">
        <v>1146</v>
      </c>
      <c r="N271" s="1" t="s">
        <v>351</v>
      </c>
      <c r="O271" s="1" t="s">
        <v>1147</v>
      </c>
      <c r="P271" s="1" t="s">
        <v>63</v>
      </c>
      <c r="Q271" s="1" t="s">
        <v>64</v>
      </c>
      <c r="R271" s="1" t="s">
        <v>64</v>
      </c>
      <c r="AV271" s="1" t="s">
        <v>52</v>
      </c>
      <c r="AW271" s="1" t="s">
        <v>1155</v>
      </c>
      <c r="AX271" s="1" t="s">
        <v>52</v>
      </c>
      <c r="AY271" s="1" t="s">
        <v>52</v>
      </c>
      <c r="AZ271" s="1" t="s">
        <v>52</v>
      </c>
    </row>
    <row r="272" spans="1:52" ht="30" customHeight="1" x14ac:dyDescent="0.3">
      <c r="A272" s="18" t="s">
        <v>1149</v>
      </c>
      <c r="B272" s="18" t="s">
        <v>1150</v>
      </c>
      <c r="C272" s="18" t="s">
        <v>74</v>
      </c>
      <c r="D272" s="19">
        <v>1</v>
      </c>
      <c r="E272" s="21" t="e">
        <f>일위대가목록!E148</f>
        <v>#NUM!</v>
      </c>
      <c r="F272" s="24" t="e">
        <f>TRUNC(E272*D272,1)</f>
        <v>#NUM!</v>
      </c>
      <c r="G272" s="21">
        <f>일위대가목록!F148</f>
        <v>0</v>
      </c>
      <c r="H272" s="24">
        <f>TRUNC(G272*D272,1)</f>
        <v>0</v>
      </c>
      <c r="I272" s="21">
        <f>일위대가목록!G148</f>
        <v>0</v>
      </c>
      <c r="J272" s="24">
        <f>TRUNC(I272*D272,1)</f>
        <v>0</v>
      </c>
      <c r="K272" s="21" t="e">
        <f>TRUNC(E272+G272+I272,1)</f>
        <v>#NUM!</v>
      </c>
      <c r="L272" s="24" t="e">
        <f>TRUNC(F272+H272+J272,1)</f>
        <v>#NUM!</v>
      </c>
      <c r="M272" s="18" t="s">
        <v>1151</v>
      </c>
      <c r="N272" s="1" t="s">
        <v>351</v>
      </c>
      <c r="O272" s="1" t="s">
        <v>1152</v>
      </c>
      <c r="P272" s="1" t="s">
        <v>63</v>
      </c>
      <c r="Q272" s="1" t="s">
        <v>64</v>
      </c>
      <c r="R272" s="1" t="s">
        <v>64</v>
      </c>
      <c r="AV272" s="1" t="s">
        <v>52</v>
      </c>
      <c r="AW272" s="1" t="s">
        <v>1156</v>
      </c>
      <c r="AX272" s="1" t="s">
        <v>52</v>
      </c>
      <c r="AY272" s="1" t="s">
        <v>52</v>
      </c>
      <c r="AZ272" s="1" t="s">
        <v>52</v>
      </c>
    </row>
    <row r="273" spans="1:52" ht="30" customHeight="1" x14ac:dyDescent="0.3">
      <c r="A273" s="18" t="s">
        <v>715</v>
      </c>
      <c r="B273" s="18" t="s">
        <v>52</v>
      </c>
      <c r="C273" s="18" t="s">
        <v>52</v>
      </c>
      <c r="D273" s="19"/>
      <c r="E273" s="21"/>
      <c r="F273" s="24" t="e">
        <f>TRUNC(SUMIF(N271:N272, N270, F271:F272),0)</f>
        <v>#NUM!</v>
      </c>
      <c r="G273" s="21"/>
      <c r="H273" s="24">
        <f>TRUNC(SUMIF(N271:N272, N270, H271:H272),0)</f>
        <v>0</v>
      </c>
      <c r="I273" s="21"/>
      <c r="J273" s="24">
        <f>TRUNC(SUMIF(N271:N272, N270, J271:J272),0)</f>
        <v>0</v>
      </c>
      <c r="K273" s="21"/>
      <c r="L273" s="24" t="e">
        <f>F273+H273+J273</f>
        <v>#NUM!</v>
      </c>
      <c r="M273" s="18" t="s">
        <v>52</v>
      </c>
      <c r="N273" s="1" t="s">
        <v>88</v>
      </c>
      <c r="O273" s="1" t="s">
        <v>88</v>
      </c>
      <c r="P273" s="1" t="s">
        <v>52</v>
      </c>
      <c r="Q273" s="1" t="s">
        <v>52</v>
      </c>
      <c r="R273" s="1" t="s">
        <v>52</v>
      </c>
      <c r="AV273" s="1" t="s">
        <v>52</v>
      </c>
      <c r="AW273" s="1" t="s">
        <v>52</v>
      </c>
      <c r="AX273" s="1" t="s">
        <v>52</v>
      </c>
      <c r="AY273" s="1" t="s">
        <v>52</v>
      </c>
      <c r="AZ273" s="1" t="s">
        <v>52</v>
      </c>
    </row>
    <row r="274" spans="1:52" ht="30" customHeight="1" x14ac:dyDescent="0.3">
      <c r="A274" s="19"/>
      <c r="B274" s="19"/>
      <c r="C274" s="19"/>
      <c r="D274" s="19"/>
      <c r="E274" s="21"/>
      <c r="F274" s="24"/>
      <c r="G274" s="21"/>
      <c r="H274" s="24"/>
      <c r="I274" s="21"/>
      <c r="J274" s="24"/>
      <c r="K274" s="21"/>
      <c r="L274" s="24"/>
      <c r="M274" s="19"/>
    </row>
    <row r="275" spans="1:52" ht="30" customHeight="1" x14ac:dyDescent="0.3">
      <c r="A275" s="15" t="s">
        <v>1157</v>
      </c>
      <c r="B275" s="16"/>
      <c r="C275" s="16"/>
      <c r="D275" s="16"/>
      <c r="E275" s="20"/>
      <c r="F275" s="23"/>
      <c r="G275" s="20"/>
      <c r="H275" s="23"/>
      <c r="I275" s="20"/>
      <c r="J275" s="23"/>
      <c r="K275" s="20"/>
      <c r="L275" s="23"/>
      <c r="M275" s="17"/>
      <c r="N275" s="1" t="s">
        <v>356</v>
      </c>
    </row>
    <row r="276" spans="1:52" ht="30" customHeight="1" x14ac:dyDescent="0.3">
      <c r="A276" s="18" t="s">
        <v>1158</v>
      </c>
      <c r="B276" s="18" t="s">
        <v>1159</v>
      </c>
      <c r="C276" s="18" t="s">
        <v>74</v>
      </c>
      <c r="D276" s="19">
        <v>1</v>
      </c>
      <c r="E276" s="21" t="e">
        <f>일위대가목록!E149</f>
        <v>#NUM!</v>
      </c>
      <c r="F276" s="24" t="e">
        <f>TRUNC(E276*D276,1)</f>
        <v>#NUM!</v>
      </c>
      <c r="G276" s="21">
        <f>일위대가목록!F149</f>
        <v>0</v>
      </c>
      <c r="H276" s="24">
        <f>TRUNC(G276*D276,1)</f>
        <v>0</v>
      </c>
      <c r="I276" s="21">
        <f>일위대가목록!G149</f>
        <v>0</v>
      </c>
      <c r="J276" s="24">
        <f>TRUNC(I276*D276,1)</f>
        <v>0</v>
      </c>
      <c r="K276" s="21" t="e">
        <f>TRUNC(E276+G276+I276,1)</f>
        <v>#NUM!</v>
      </c>
      <c r="L276" s="24" t="e">
        <f>TRUNC(F276+H276+J276,1)</f>
        <v>#NUM!</v>
      </c>
      <c r="M276" s="18" t="s">
        <v>1160</v>
      </c>
      <c r="N276" s="1" t="s">
        <v>356</v>
      </c>
      <c r="O276" s="1" t="s">
        <v>1161</v>
      </c>
      <c r="P276" s="1" t="s">
        <v>63</v>
      </c>
      <c r="Q276" s="1" t="s">
        <v>64</v>
      </c>
      <c r="R276" s="1" t="s">
        <v>64</v>
      </c>
      <c r="AV276" s="1" t="s">
        <v>52</v>
      </c>
      <c r="AW276" s="1" t="s">
        <v>1162</v>
      </c>
      <c r="AX276" s="1" t="s">
        <v>52</v>
      </c>
      <c r="AY276" s="1" t="s">
        <v>52</v>
      </c>
      <c r="AZ276" s="1" t="s">
        <v>52</v>
      </c>
    </row>
    <row r="277" spans="1:52" ht="30" customHeight="1" x14ac:dyDescent="0.3">
      <c r="A277" s="18" t="s">
        <v>1163</v>
      </c>
      <c r="B277" s="18" t="s">
        <v>1164</v>
      </c>
      <c r="C277" s="18" t="s">
        <v>74</v>
      </c>
      <c r="D277" s="19">
        <v>1</v>
      </c>
      <c r="E277" s="21">
        <f>일위대가목록!E150</f>
        <v>0</v>
      </c>
      <c r="F277" s="24">
        <f>TRUNC(E277*D277,1)</f>
        <v>0</v>
      </c>
      <c r="G277" s="21">
        <f>일위대가목록!F150</f>
        <v>0</v>
      </c>
      <c r="H277" s="24">
        <f>TRUNC(G277*D277,1)</f>
        <v>0</v>
      </c>
      <c r="I277" s="21">
        <f>일위대가목록!G150</f>
        <v>0</v>
      </c>
      <c r="J277" s="24">
        <f>TRUNC(I277*D277,1)</f>
        <v>0</v>
      </c>
      <c r="K277" s="21">
        <f>TRUNC(E277+G277+I277,1)</f>
        <v>0</v>
      </c>
      <c r="L277" s="24">
        <f>TRUNC(F277+H277+J277,1)</f>
        <v>0</v>
      </c>
      <c r="M277" s="18" t="s">
        <v>1165</v>
      </c>
      <c r="N277" s="1" t="s">
        <v>356</v>
      </c>
      <c r="O277" s="1" t="s">
        <v>1166</v>
      </c>
      <c r="P277" s="1" t="s">
        <v>63</v>
      </c>
      <c r="Q277" s="1" t="s">
        <v>64</v>
      </c>
      <c r="R277" s="1" t="s">
        <v>64</v>
      </c>
      <c r="AV277" s="1" t="s">
        <v>52</v>
      </c>
      <c r="AW277" s="1" t="s">
        <v>1167</v>
      </c>
      <c r="AX277" s="1" t="s">
        <v>52</v>
      </c>
      <c r="AY277" s="1" t="s">
        <v>52</v>
      </c>
      <c r="AZ277" s="1" t="s">
        <v>52</v>
      </c>
    </row>
    <row r="278" spans="1:52" ht="30" customHeight="1" x14ac:dyDescent="0.3">
      <c r="A278" s="18" t="s">
        <v>715</v>
      </c>
      <c r="B278" s="18" t="s">
        <v>52</v>
      </c>
      <c r="C278" s="18" t="s">
        <v>52</v>
      </c>
      <c r="D278" s="19"/>
      <c r="E278" s="21"/>
      <c r="F278" s="24" t="e">
        <f>TRUNC(SUMIF(N276:N277, N275, F276:F277),0)</f>
        <v>#NUM!</v>
      </c>
      <c r="G278" s="21"/>
      <c r="H278" s="24">
        <f>TRUNC(SUMIF(N276:N277, N275, H276:H277),0)</f>
        <v>0</v>
      </c>
      <c r="I278" s="21"/>
      <c r="J278" s="24">
        <f>TRUNC(SUMIF(N276:N277, N275, J276:J277),0)</f>
        <v>0</v>
      </c>
      <c r="K278" s="21"/>
      <c r="L278" s="24" t="e">
        <f>F278+H278+J278</f>
        <v>#NUM!</v>
      </c>
      <c r="M278" s="18" t="s">
        <v>52</v>
      </c>
      <c r="N278" s="1" t="s">
        <v>88</v>
      </c>
      <c r="O278" s="1" t="s">
        <v>88</v>
      </c>
      <c r="P278" s="1" t="s">
        <v>52</v>
      </c>
      <c r="Q278" s="1" t="s">
        <v>52</v>
      </c>
      <c r="R278" s="1" t="s">
        <v>52</v>
      </c>
      <c r="AV278" s="1" t="s">
        <v>52</v>
      </c>
      <c r="AW278" s="1" t="s">
        <v>52</v>
      </c>
      <c r="AX278" s="1" t="s">
        <v>52</v>
      </c>
      <c r="AY278" s="1" t="s">
        <v>52</v>
      </c>
      <c r="AZ278" s="1" t="s">
        <v>52</v>
      </c>
    </row>
    <row r="279" spans="1:52" ht="30" customHeight="1" x14ac:dyDescent="0.3">
      <c r="A279" s="19"/>
      <c r="B279" s="19"/>
      <c r="C279" s="19"/>
      <c r="D279" s="19"/>
      <c r="E279" s="21"/>
      <c r="F279" s="24"/>
      <c r="G279" s="21"/>
      <c r="H279" s="24"/>
      <c r="I279" s="21"/>
      <c r="J279" s="24"/>
      <c r="K279" s="21"/>
      <c r="L279" s="24"/>
      <c r="M279" s="19"/>
    </row>
    <row r="280" spans="1:52" ht="30" customHeight="1" x14ac:dyDescent="0.3">
      <c r="A280" s="15" t="s">
        <v>1168</v>
      </c>
      <c r="B280" s="16"/>
      <c r="C280" s="16"/>
      <c r="D280" s="16"/>
      <c r="E280" s="20"/>
      <c r="F280" s="23"/>
      <c r="G280" s="20"/>
      <c r="H280" s="23"/>
      <c r="I280" s="20"/>
      <c r="J280" s="23"/>
      <c r="K280" s="20"/>
      <c r="L280" s="23"/>
      <c r="M280" s="17"/>
      <c r="N280" s="1" t="s">
        <v>361</v>
      </c>
    </row>
    <row r="281" spans="1:52" ht="30" customHeight="1" x14ac:dyDescent="0.3">
      <c r="A281" s="18" t="s">
        <v>1169</v>
      </c>
      <c r="B281" s="18" t="s">
        <v>1170</v>
      </c>
      <c r="C281" s="18" t="s">
        <v>74</v>
      </c>
      <c r="D281" s="19">
        <v>1</v>
      </c>
      <c r="E281" s="21" t="e">
        <f>일위대가목록!E151</f>
        <v>#NUM!</v>
      </c>
      <c r="F281" s="24" t="e">
        <f>TRUNC(E281*D281,1)</f>
        <v>#NUM!</v>
      </c>
      <c r="G281" s="21">
        <f>일위대가목록!F151</f>
        <v>0</v>
      </c>
      <c r="H281" s="24">
        <f>TRUNC(G281*D281,1)</f>
        <v>0</v>
      </c>
      <c r="I281" s="21">
        <f>일위대가목록!G151</f>
        <v>0</v>
      </c>
      <c r="J281" s="24">
        <f>TRUNC(I281*D281,1)</f>
        <v>0</v>
      </c>
      <c r="K281" s="21" t="e">
        <f>TRUNC(E281+G281+I281,1)</f>
        <v>#NUM!</v>
      </c>
      <c r="L281" s="24" t="e">
        <f>TRUNC(F281+H281+J281,1)</f>
        <v>#NUM!</v>
      </c>
      <c r="M281" s="18" t="s">
        <v>1171</v>
      </c>
      <c r="N281" s="1" t="s">
        <v>361</v>
      </c>
      <c r="O281" s="1" t="s">
        <v>1172</v>
      </c>
      <c r="P281" s="1" t="s">
        <v>63</v>
      </c>
      <c r="Q281" s="1" t="s">
        <v>64</v>
      </c>
      <c r="R281" s="1" t="s">
        <v>64</v>
      </c>
      <c r="AV281" s="1" t="s">
        <v>52</v>
      </c>
      <c r="AW281" s="1" t="s">
        <v>1173</v>
      </c>
      <c r="AX281" s="1" t="s">
        <v>52</v>
      </c>
      <c r="AY281" s="1" t="s">
        <v>52</v>
      </c>
      <c r="AZ281" s="1" t="s">
        <v>52</v>
      </c>
    </row>
    <row r="282" spans="1:52" ht="30" customHeight="1" x14ac:dyDescent="0.3">
      <c r="A282" s="18" t="s">
        <v>358</v>
      </c>
      <c r="B282" s="18" t="s">
        <v>1174</v>
      </c>
      <c r="C282" s="18" t="s">
        <v>74</v>
      </c>
      <c r="D282" s="19">
        <v>1</v>
      </c>
      <c r="E282" s="21">
        <f>일위대가목록!E152</f>
        <v>0</v>
      </c>
      <c r="F282" s="24">
        <f>TRUNC(E282*D282,1)</f>
        <v>0</v>
      </c>
      <c r="G282" s="21">
        <f>일위대가목록!F152</f>
        <v>0</v>
      </c>
      <c r="H282" s="24">
        <f>TRUNC(G282*D282,1)</f>
        <v>0</v>
      </c>
      <c r="I282" s="21">
        <f>일위대가목록!G152</f>
        <v>0</v>
      </c>
      <c r="J282" s="24">
        <f>TRUNC(I282*D282,1)</f>
        <v>0</v>
      </c>
      <c r="K282" s="21">
        <f>TRUNC(E282+G282+I282,1)</f>
        <v>0</v>
      </c>
      <c r="L282" s="24">
        <f>TRUNC(F282+H282+J282,1)</f>
        <v>0</v>
      </c>
      <c r="M282" s="18" t="s">
        <v>1175</v>
      </c>
      <c r="N282" s="1" t="s">
        <v>361</v>
      </c>
      <c r="O282" s="1" t="s">
        <v>1176</v>
      </c>
      <c r="P282" s="1" t="s">
        <v>63</v>
      </c>
      <c r="Q282" s="1" t="s">
        <v>64</v>
      </c>
      <c r="R282" s="1" t="s">
        <v>64</v>
      </c>
      <c r="AV282" s="1" t="s">
        <v>52</v>
      </c>
      <c r="AW282" s="1" t="s">
        <v>1177</v>
      </c>
      <c r="AX282" s="1" t="s">
        <v>52</v>
      </c>
      <c r="AY282" s="1" t="s">
        <v>52</v>
      </c>
      <c r="AZ282" s="1" t="s">
        <v>52</v>
      </c>
    </row>
    <row r="283" spans="1:52" ht="30" customHeight="1" x14ac:dyDescent="0.3">
      <c r="A283" s="18" t="s">
        <v>715</v>
      </c>
      <c r="B283" s="18" t="s">
        <v>52</v>
      </c>
      <c r="C283" s="18" t="s">
        <v>52</v>
      </c>
      <c r="D283" s="19"/>
      <c r="E283" s="21"/>
      <c r="F283" s="24" t="e">
        <f>TRUNC(SUMIF(N281:N282, N280, F281:F282),0)</f>
        <v>#NUM!</v>
      </c>
      <c r="G283" s="21"/>
      <c r="H283" s="24">
        <f>TRUNC(SUMIF(N281:N282, N280, H281:H282),0)</f>
        <v>0</v>
      </c>
      <c r="I283" s="21"/>
      <c r="J283" s="24">
        <f>TRUNC(SUMIF(N281:N282, N280, J281:J282),0)</f>
        <v>0</v>
      </c>
      <c r="K283" s="21"/>
      <c r="L283" s="24" t="e">
        <f>F283+H283+J283</f>
        <v>#NUM!</v>
      </c>
      <c r="M283" s="18" t="s">
        <v>52</v>
      </c>
      <c r="N283" s="1" t="s">
        <v>88</v>
      </c>
      <c r="O283" s="1" t="s">
        <v>88</v>
      </c>
      <c r="P283" s="1" t="s">
        <v>52</v>
      </c>
      <c r="Q283" s="1" t="s">
        <v>52</v>
      </c>
      <c r="R283" s="1" t="s">
        <v>52</v>
      </c>
      <c r="AV283" s="1" t="s">
        <v>52</v>
      </c>
      <c r="AW283" s="1" t="s">
        <v>52</v>
      </c>
      <c r="AX283" s="1" t="s">
        <v>52</v>
      </c>
      <c r="AY283" s="1" t="s">
        <v>52</v>
      </c>
      <c r="AZ283" s="1" t="s">
        <v>52</v>
      </c>
    </row>
    <row r="284" spans="1:52" ht="30" customHeight="1" x14ac:dyDescent="0.3">
      <c r="A284" s="19"/>
      <c r="B284" s="19"/>
      <c r="C284" s="19"/>
      <c r="D284" s="19"/>
      <c r="E284" s="21"/>
      <c r="F284" s="24"/>
      <c r="G284" s="21"/>
      <c r="H284" s="24"/>
      <c r="I284" s="21"/>
      <c r="J284" s="24"/>
      <c r="K284" s="21"/>
      <c r="L284" s="24"/>
      <c r="M284" s="19"/>
    </row>
    <row r="285" spans="1:52" ht="30" customHeight="1" x14ac:dyDescent="0.3">
      <c r="A285" s="15" t="s">
        <v>1178</v>
      </c>
      <c r="B285" s="16"/>
      <c r="C285" s="16"/>
      <c r="D285" s="16"/>
      <c r="E285" s="20"/>
      <c r="F285" s="23"/>
      <c r="G285" s="20"/>
      <c r="H285" s="23"/>
      <c r="I285" s="20"/>
      <c r="J285" s="23"/>
      <c r="K285" s="20"/>
      <c r="L285" s="23"/>
      <c r="M285" s="17"/>
      <c r="N285" s="1" t="s">
        <v>366</v>
      </c>
    </row>
    <row r="286" spans="1:52" ht="30" customHeight="1" x14ac:dyDescent="0.3">
      <c r="A286" s="18" t="s">
        <v>1179</v>
      </c>
      <c r="B286" s="18" t="s">
        <v>1180</v>
      </c>
      <c r="C286" s="18" t="s">
        <v>74</v>
      </c>
      <c r="D286" s="19">
        <v>1</v>
      </c>
      <c r="E286" s="21" t="e">
        <f>일위대가목록!E153</f>
        <v>#NUM!</v>
      </c>
      <c r="F286" s="24" t="e">
        <f>TRUNC(E286*D286,1)</f>
        <v>#NUM!</v>
      </c>
      <c r="G286" s="21">
        <f>일위대가목록!F153</f>
        <v>0</v>
      </c>
      <c r="H286" s="24">
        <f>TRUNC(G286*D286,1)</f>
        <v>0</v>
      </c>
      <c r="I286" s="21">
        <f>일위대가목록!G153</f>
        <v>0</v>
      </c>
      <c r="J286" s="24">
        <f>TRUNC(I286*D286,1)</f>
        <v>0</v>
      </c>
      <c r="K286" s="21" t="e">
        <f>TRUNC(E286+G286+I286,1)</f>
        <v>#NUM!</v>
      </c>
      <c r="L286" s="24" t="e">
        <f>TRUNC(F286+H286+J286,1)</f>
        <v>#NUM!</v>
      </c>
      <c r="M286" s="18" t="s">
        <v>1181</v>
      </c>
      <c r="N286" s="1" t="s">
        <v>366</v>
      </c>
      <c r="O286" s="1" t="s">
        <v>1182</v>
      </c>
      <c r="P286" s="1" t="s">
        <v>63</v>
      </c>
      <c r="Q286" s="1" t="s">
        <v>64</v>
      </c>
      <c r="R286" s="1" t="s">
        <v>64</v>
      </c>
      <c r="AV286" s="1" t="s">
        <v>52</v>
      </c>
      <c r="AW286" s="1" t="s">
        <v>1183</v>
      </c>
      <c r="AX286" s="1" t="s">
        <v>52</v>
      </c>
      <c r="AY286" s="1" t="s">
        <v>52</v>
      </c>
      <c r="AZ286" s="1" t="s">
        <v>52</v>
      </c>
    </row>
    <row r="287" spans="1:52" ht="30" customHeight="1" x14ac:dyDescent="0.3">
      <c r="A287" s="18" t="s">
        <v>1184</v>
      </c>
      <c r="B287" s="18" t="s">
        <v>1185</v>
      </c>
      <c r="C287" s="18" t="s">
        <v>74</v>
      </c>
      <c r="D287" s="19">
        <v>1</v>
      </c>
      <c r="E287" s="21" t="e">
        <f>일위대가목록!E154</f>
        <v>#NUM!</v>
      </c>
      <c r="F287" s="24" t="e">
        <f>TRUNC(E287*D287,1)</f>
        <v>#NUM!</v>
      </c>
      <c r="G287" s="21">
        <f>일위대가목록!F154</f>
        <v>0</v>
      </c>
      <c r="H287" s="24">
        <f>TRUNC(G287*D287,1)</f>
        <v>0</v>
      </c>
      <c r="I287" s="21">
        <f>일위대가목록!G154</f>
        <v>0</v>
      </c>
      <c r="J287" s="24">
        <f>TRUNC(I287*D287,1)</f>
        <v>0</v>
      </c>
      <c r="K287" s="21" t="e">
        <f>TRUNC(E287+G287+I287,1)</f>
        <v>#NUM!</v>
      </c>
      <c r="L287" s="24" t="e">
        <f>TRUNC(F287+H287+J287,1)</f>
        <v>#NUM!</v>
      </c>
      <c r="M287" s="18" t="s">
        <v>1186</v>
      </c>
      <c r="N287" s="1" t="s">
        <v>366</v>
      </c>
      <c r="O287" s="1" t="s">
        <v>1187</v>
      </c>
      <c r="P287" s="1" t="s">
        <v>63</v>
      </c>
      <c r="Q287" s="1" t="s">
        <v>64</v>
      </c>
      <c r="R287" s="1" t="s">
        <v>64</v>
      </c>
      <c r="AV287" s="1" t="s">
        <v>52</v>
      </c>
      <c r="AW287" s="1" t="s">
        <v>1188</v>
      </c>
      <c r="AX287" s="1" t="s">
        <v>52</v>
      </c>
      <c r="AY287" s="1" t="s">
        <v>52</v>
      </c>
      <c r="AZ287" s="1" t="s">
        <v>52</v>
      </c>
    </row>
    <row r="288" spans="1:52" ht="30" customHeight="1" x14ac:dyDescent="0.3">
      <c r="A288" s="18" t="s">
        <v>715</v>
      </c>
      <c r="B288" s="18" t="s">
        <v>52</v>
      </c>
      <c r="C288" s="18" t="s">
        <v>52</v>
      </c>
      <c r="D288" s="19"/>
      <c r="E288" s="21"/>
      <c r="F288" s="24" t="e">
        <f>TRUNC(SUMIF(N286:N287, N285, F286:F287),0)</f>
        <v>#NUM!</v>
      </c>
      <c r="G288" s="21"/>
      <c r="H288" s="24">
        <f>TRUNC(SUMIF(N286:N287, N285, H286:H287),0)</f>
        <v>0</v>
      </c>
      <c r="I288" s="21"/>
      <c r="J288" s="24">
        <f>TRUNC(SUMIF(N286:N287, N285, J286:J287),0)</f>
        <v>0</v>
      </c>
      <c r="K288" s="21"/>
      <c r="L288" s="24" t="e">
        <f>F288+H288+J288</f>
        <v>#NUM!</v>
      </c>
      <c r="M288" s="18" t="s">
        <v>52</v>
      </c>
      <c r="N288" s="1" t="s">
        <v>88</v>
      </c>
      <c r="O288" s="1" t="s">
        <v>88</v>
      </c>
      <c r="P288" s="1" t="s">
        <v>52</v>
      </c>
      <c r="Q288" s="1" t="s">
        <v>52</v>
      </c>
      <c r="R288" s="1" t="s">
        <v>52</v>
      </c>
      <c r="AV288" s="1" t="s">
        <v>52</v>
      </c>
      <c r="AW288" s="1" t="s">
        <v>52</v>
      </c>
      <c r="AX288" s="1" t="s">
        <v>52</v>
      </c>
      <c r="AY288" s="1" t="s">
        <v>52</v>
      </c>
      <c r="AZ288" s="1" t="s">
        <v>52</v>
      </c>
    </row>
    <row r="289" spans="1:52" ht="30" customHeight="1" x14ac:dyDescent="0.3">
      <c r="A289" s="19"/>
      <c r="B289" s="19"/>
      <c r="C289" s="19"/>
      <c r="D289" s="19"/>
      <c r="E289" s="21"/>
      <c r="F289" s="24"/>
      <c r="G289" s="21"/>
      <c r="H289" s="24"/>
      <c r="I289" s="21"/>
      <c r="J289" s="24"/>
      <c r="K289" s="21"/>
      <c r="L289" s="24"/>
      <c r="M289" s="19"/>
    </row>
    <row r="290" spans="1:52" ht="30" customHeight="1" x14ac:dyDescent="0.3">
      <c r="A290" s="15" t="s">
        <v>1189</v>
      </c>
      <c r="B290" s="16"/>
      <c r="C290" s="16"/>
      <c r="D290" s="16"/>
      <c r="E290" s="20"/>
      <c r="F290" s="23"/>
      <c r="G290" s="20"/>
      <c r="H290" s="23"/>
      <c r="I290" s="20"/>
      <c r="J290" s="23"/>
      <c r="K290" s="20"/>
      <c r="L290" s="23"/>
      <c r="M290" s="17"/>
      <c r="N290" s="1" t="s">
        <v>370</v>
      </c>
    </row>
    <row r="291" spans="1:52" ht="30" customHeight="1" x14ac:dyDescent="0.3">
      <c r="A291" s="18" t="s">
        <v>1179</v>
      </c>
      <c r="B291" s="18" t="s">
        <v>1180</v>
      </c>
      <c r="C291" s="18" t="s">
        <v>74</v>
      </c>
      <c r="D291" s="19">
        <v>1</v>
      </c>
      <c r="E291" s="21" t="e">
        <f>일위대가목록!E153</f>
        <v>#NUM!</v>
      </c>
      <c r="F291" s="24" t="e">
        <f>TRUNC(E291*D291,1)</f>
        <v>#NUM!</v>
      </c>
      <c r="G291" s="21">
        <f>일위대가목록!F153</f>
        <v>0</v>
      </c>
      <c r="H291" s="24">
        <f>TRUNC(G291*D291,1)</f>
        <v>0</v>
      </c>
      <c r="I291" s="21">
        <f>일위대가목록!G153</f>
        <v>0</v>
      </c>
      <c r="J291" s="24">
        <f>TRUNC(I291*D291,1)</f>
        <v>0</v>
      </c>
      <c r="K291" s="21" t="e">
        <f>TRUNC(E291+G291+I291,1)</f>
        <v>#NUM!</v>
      </c>
      <c r="L291" s="24" t="e">
        <f>TRUNC(F291+H291+J291,1)</f>
        <v>#NUM!</v>
      </c>
      <c r="M291" s="18" t="s">
        <v>1181</v>
      </c>
      <c r="N291" s="1" t="s">
        <v>370</v>
      </c>
      <c r="O291" s="1" t="s">
        <v>1182</v>
      </c>
      <c r="P291" s="1" t="s">
        <v>63</v>
      </c>
      <c r="Q291" s="1" t="s">
        <v>64</v>
      </c>
      <c r="R291" s="1" t="s">
        <v>64</v>
      </c>
      <c r="AV291" s="1" t="s">
        <v>52</v>
      </c>
      <c r="AW291" s="1" t="s">
        <v>1190</v>
      </c>
      <c r="AX291" s="1" t="s">
        <v>52</v>
      </c>
      <c r="AY291" s="1" t="s">
        <v>52</v>
      </c>
      <c r="AZ291" s="1" t="s">
        <v>52</v>
      </c>
    </row>
    <row r="292" spans="1:52" ht="30" customHeight="1" x14ac:dyDescent="0.3">
      <c r="A292" s="18" t="s">
        <v>1184</v>
      </c>
      <c r="B292" s="18" t="s">
        <v>1191</v>
      </c>
      <c r="C292" s="18" t="s">
        <v>74</v>
      </c>
      <c r="D292" s="19">
        <v>1</v>
      </c>
      <c r="E292" s="21" t="e">
        <f>일위대가목록!E158</f>
        <v>#NUM!</v>
      </c>
      <c r="F292" s="24" t="e">
        <f>TRUNC(E292*D292,1)</f>
        <v>#NUM!</v>
      </c>
      <c r="G292" s="21">
        <f>일위대가목록!F158</f>
        <v>0</v>
      </c>
      <c r="H292" s="24">
        <f>TRUNC(G292*D292,1)</f>
        <v>0</v>
      </c>
      <c r="I292" s="21">
        <f>일위대가목록!G158</f>
        <v>0</v>
      </c>
      <c r="J292" s="24">
        <f>TRUNC(I292*D292,1)</f>
        <v>0</v>
      </c>
      <c r="K292" s="21" t="e">
        <f>TRUNC(E292+G292+I292,1)</f>
        <v>#NUM!</v>
      </c>
      <c r="L292" s="24" t="e">
        <f>TRUNC(F292+H292+J292,1)</f>
        <v>#NUM!</v>
      </c>
      <c r="M292" s="18" t="s">
        <v>1192</v>
      </c>
      <c r="N292" s="1" t="s">
        <v>370</v>
      </c>
      <c r="O292" s="1" t="s">
        <v>1193</v>
      </c>
      <c r="P292" s="1" t="s">
        <v>63</v>
      </c>
      <c r="Q292" s="1" t="s">
        <v>64</v>
      </c>
      <c r="R292" s="1" t="s">
        <v>64</v>
      </c>
      <c r="AV292" s="1" t="s">
        <v>52</v>
      </c>
      <c r="AW292" s="1" t="s">
        <v>1194</v>
      </c>
      <c r="AX292" s="1" t="s">
        <v>52</v>
      </c>
      <c r="AY292" s="1" t="s">
        <v>52</v>
      </c>
      <c r="AZ292" s="1" t="s">
        <v>52</v>
      </c>
    </row>
    <row r="293" spans="1:52" ht="30" customHeight="1" x14ac:dyDescent="0.3">
      <c r="A293" s="18" t="s">
        <v>715</v>
      </c>
      <c r="B293" s="18" t="s">
        <v>52</v>
      </c>
      <c r="C293" s="18" t="s">
        <v>52</v>
      </c>
      <c r="D293" s="19"/>
      <c r="E293" s="21"/>
      <c r="F293" s="24" t="e">
        <f>TRUNC(SUMIF(N291:N292, N290, F291:F292),0)</f>
        <v>#NUM!</v>
      </c>
      <c r="G293" s="21"/>
      <c r="H293" s="24">
        <f>TRUNC(SUMIF(N291:N292, N290, H291:H292),0)</f>
        <v>0</v>
      </c>
      <c r="I293" s="21"/>
      <c r="J293" s="24">
        <f>TRUNC(SUMIF(N291:N292, N290, J291:J292),0)</f>
        <v>0</v>
      </c>
      <c r="K293" s="21"/>
      <c r="L293" s="24" t="e">
        <f>F293+H293+J293</f>
        <v>#NUM!</v>
      </c>
      <c r="M293" s="18" t="s">
        <v>52</v>
      </c>
      <c r="N293" s="1" t="s">
        <v>88</v>
      </c>
      <c r="O293" s="1" t="s">
        <v>88</v>
      </c>
      <c r="P293" s="1" t="s">
        <v>52</v>
      </c>
      <c r="Q293" s="1" t="s">
        <v>52</v>
      </c>
      <c r="R293" s="1" t="s">
        <v>52</v>
      </c>
      <c r="AV293" s="1" t="s">
        <v>52</v>
      </c>
      <c r="AW293" s="1" t="s">
        <v>52</v>
      </c>
      <c r="AX293" s="1" t="s">
        <v>52</v>
      </c>
      <c r="AY293" s="1" t="s">
        <v>52</v>
      </c>
      <c r="AZ293" s="1" t="s">
        <v>52</v>
      </c>
    </row>
    <row r="294" spans="1:52" ht="30" customHeight="1" x14ac:dyDescent="0.3">
      <c r="A294" s="19"/>
      <c r="B294" s="19"/>
      <c r="C294" s="19"/>
      <c r="D294" s="19"/>
      <c r="E294" s="21"/>
      <c r="F294" s="24"/>
      <c r="G294" s="21"/>
      <c r="H294" s="24"/>
      <c r="I294" s="21"/>
      <c r="J294" s="24"/>
      <c r="K294" s="21"/>
      <c r="L294" s="24"/>
      <c r="M294" s="19"/>
    </row>
    <row r="295" spans="1:52" ht="30" customHeight="1" x14ac:dyDescent="0.3">
      <c r="A295" s="15" t="s">
        <v>1195</v>
      </c>
      <c r="B295" s="16"/>
      <c r="C295" s="16"/>
      <c r="D295" s="16"/>
      <c r="E295" s="20"/>
      <c r="F295" s="23"/>
      <c r="G295" s="20"/>
      <c r="H295" s="23"/>
      <c r="I295" s="20"/>
      <c r="J295" s="23"/>
      <c r="K295" s="20"/>
      <c r="L295" s="23"/>
      <c r="M295" s="17"/>
      <c r="N295" s="1" t="s">
        <v>374</v>
      </c>
    </row>
    <row r="296" spans="1:52" ht="30" customHeight="1" x14ac:dyDescent="0.3">
      <c r="A296" s="18" t="s">
        <v>1179</v>
      </c>
      <c r="B296" s="18" t="s">
        <v>1180</v>
      </c>
      <c r="C296" s="18" t="s">
        <v>74</v>
      </c>
      <c r="D296" s="19">
        <v>1</v>
      </c>
      <c r="E296" s="21" t="e">
        <f>일위대가목록!E153</f>
        <v>#NUM!</v>
      </c>
      <c r="F296" s="24" t="e">
        <f>TRUNC(E296*D296,1)</f>
        <v>#NUM!</v>
      </c>
      <c r="G296" s="21">
        <f>일위대가목록!F153</f>
        <v>0</v>
      </c>
      <c r="H296" s="24">
        <f>TRUNC(G296*D296,1)</f>
        <v>0</v>
      </c>
      <c r="I296" s="21">
        <f>일위대가목록!G153</f>
        <v>0</v>
      </c>
      <c r="J296" s="24">
        <f>TRUNC(I296*D296,1)</f>
        <v>0</v>
      </c>
      <c r="K296" s="21" t="e">
        <f>TRUNC(E296+G296+I296,1)</f>
        <v>#NUM!</v>
      </c>
      <c r="L296" s="24" t="e">
        <f>TRUNC(F296+H296+J296,1)</f>
        <v>#NUM!</v>
      </c>
      <c r="M296" s="18" t="s">
        <v>1181</v>
      </c>
      <c r="N296" s="1" t="s">
        <v>374</v>
      </c>
      <c r="O296" s="1" t="s">
        <v>1182</v>
      </c>
      <c r="P296" s="1" t="s">
        <v>63</v>
      </c>
      <c r="Q296" s="1" t="s">
        <v>64</v>
      </c>
      <c r="R296" s="1" t="s">
        <v>64</v>
      </c>
      <c r="AV296" s="1" t="s">
        <v>52</v>
      </c>
      <c r="AW296" s="1" t="s">
        <v>1196</v>
      </c>
      <c r="AX296" s="1" t="s">
        <v>52</v>
      </c>
      <c r="AY296" s="1" t="s">
        <v>52</v>
      </c>
      <c r="AZ296" s="1" t="s">
        <v>52</v>
      </c>
    </row>
    <row r="297" spans="1:52" ht="30" customHeight="1" x14ac:dyDescent="0.3">
      <c r="A297" s="18" t="s">
        <v>1184</v>
      </c>
      <c r="B297" s="18" t="s">
        <v>1197</v>
      </c>
      <c r="C297" s="18" t="s">
        <v>74</v>
      </c>
      <c r="D297" s="19">
        <v>1</v>
      </c>
      <c r="E297" s="21" t="e">
        <f>일위대가목록!E160</f>
        <v>#NUM!</v>
      </c>
      <c r="F297" s="24" t="e">
        <f>TRUNC(E297*D297,1)</f>
        <v>#NUM!</v>
      </c>
      <c r="G297" s="21">
        <f>일위대가목록!F160</f>
        <v>0</v>
      </c>
      <c r="H297" s="24">
        <f>TRUNC(G297*D297,1)</f>
        <v>0</v>
      </c>
      <c r="I297" s="21">
        <f>일위대가목록!G160</f>
        <v>0</v>
      </c>
      <c r="J297" s="24">
        <f>TRUNC(I297*D297,1)</f>
        <v>0</v>
      </c>
      <c r="K297" s="21" t="e">
        <f>TRUNC(E297+G297+I297,1)</f>
        <v>#NUM!</v>
      </c>
      <c r="L297" s="24" t="e">
        <f>TRUNC(F297+H297+J297,1)</f>
        <v>#NUM!</v>
      </c>
      <c r="M297" s="18" t="s">
        <v>1198</v>
      </c>
      <c r="N297" s="1" t="s">
        <v>374</v>
      </c>
      <c r="O297" s="1" t="s">
        <v>1199</v>
      </c>
      <c r="P297" s="1" t="s">
        <v>63</v>
      </c>
      <c r="Q297" s="1" t="s">
        <v>64</v>
      </c>
      <c r="R297" s="1" t="s">
        <v>64</v>
      </c>
      <c r="AV297" s="1" t="s">
        <v>52</v>
      </c>
      <c r="AW297" s="1" t="s">
        <v>1200</v>
      </c>
      <c r="AX297" s="1" t="s">
        <v>52</v>
      </c>
      <c r="AY297" s="1" t="s">
        <v>52</v>
      </c>
      <c r="AZ297" s="1" t="s">
        <v>52</v>
      </c>
    </row>
    <row r="298" spans="1:52" ht="30" customHeight="1" x14ac:dyDescent="0.3">
      <c r="A298" s="18" t="s">
        <v>715</v>
      </c>
      <c r="B298" s="18" t="s">
        <v>52</v>
      </c>
      <c r="C298" s="18" t="s">
        <v>52</v>
      </c>
      <c r="D298" s="19"/>
      <c r="E298" s="21"/>
      <c r="F298" s="24" t="e">
        <f>TRUNC(SUMIF(N296:N297, N295, F296:F297),0)</f>
        <v>#NUM!</v>
      </c>
      <c r="G298" s="21"/>
      <c r="H298" s="24">
        <f>TRUNC(SUMIF(N296:N297, N295, H296:H297),0)</f>
        <v>0</v>
      </c>
      <c r="I298" s="21"/>
      <c r="J298" s="24">
        <f>TRUNC(SUMIF(N296:N297, N295, J296:J297),0)</f>
        <v>0</v>
      </c>
      <c r="K298" s="21"/>
      <c r="L298" s="24" t="e">
        <f>F298+H298+J298</f>
        <v>#NUM!</v>
      </c>
      <c r="M298" s="18" t="s">
        <v>52</v>
      </c>
      <c r="N298" s="1" t="s">
        <v>88</v>
      </c>
      <c r="O298" s="1" t="s">
        <v>88</v>
      </c>
      <c r="P298" s="1" t="s">
        <v>52</v>
      </c>
      <c r="Q298" s="1" t="s">
        <v>52</v>
      </c>
      <c r="R298" s="1" t="s">
        <v>52</v>
      </c>
      <c r="AV298" s="1" t="s">
        <v>52</v>
      </c>
      <c r="AW298" s="1" t="s">
        <v>52</v>
      </c>
      <c r="AX298" s="1" t="s">
        <v>52</v>
      </c>
      <c r="AY298" s="1" t="s">
        <v>52</v>
      </c>
      <c r="AZ298" s="1" t="s">
        <v>52</v>
      </c>
    </row>
    <row r="299" spans="1:52" ht="30" customHeight="1" x14ac:dyDescent="0.3">
      <c r="A299" s="19"/>
      <c r="B299" s="19"/>
      <c r="C299" s="19"/>
      <c r="D299" s="19"/>
      <c r="E299" s="21"/>
      <c r="F299" s="24"/>
      <c r="G299" s="21"/>
      <c r="H299" s="24"/>
      <c r="I299" s="21"/>
      <c r="J299" s="24"/>
      <c r="K299" s="21"/>
      <c r="L299" s="24"/>
      <c r="M299" s="19"/>
    </row>
    <row r="300" spans="1:52" ht="30" customHeight="1" x14ac:dyDescent="0.3">
      <c r="A300" s="15" t="s">
        <v>1201</v>
      </c>
      <c r="B300" s="16"/>
      <c r="C300" s="16"/>
      <c r="D300" s="16"/>
      <c r="E300" s="20"/>
      <c r="F300" s="23"/>
      <c r="G300" s="20"/>
      <c r="H300" s="23"/>
      <c r="I300" s="20"/>
      <c r="J300" s="23"/>
      <c r="K300" s="20"/>
      <c r="L300" s="23"/>
      <c r="M300" s="17"/>
      <c r="N300" s="1" t="s">
        <v>388</v>
      </c>
    </row>
    <row r="301" spans="1:52" ht="30" customHeight="1" x14ac:dyDescent="0.3">
      <c r="A301" s="18" t="s">
        <v>1202</v>
      </c>
      <c r="B301" s="18" t="s">
        <v>1203</v>
      </c>
      <c r="C301" s="18" t="s">
        <v>60</v>
      </c>
      <c r="D301" s="19">
        <v>1</v>
      </c>
      <c r="E301" s="21">
        <f>단가산출목록!E8</f>
        <v>0</v>
      </c>
      <c r="F301" s="24">
        <f>TRUNC(E301*D301,1)</f>
        <v>0</v>
      </c>
      <c r="G301" s="21">
        <f>단가산출목록!F8</f>
        <v>0</v>
      </c>
      <c r="H301" s="24">
        <f>TRUNC(G301*D301,1)</f>
        <v>0</v>
      </c>
      <c r="I301" s="21">
        <f>단가산출목록!G8</f>
        <v>0</v>
      </c>
      <c r="J301" s="24">
        <f>TRUNC(I301*D301,1)</f>
        <v>0</v>
      </c>
      <c r="K301" s="21">
        <f t="shared" ref="K301:L303" si="48">TRUNC(E301+G301+I301,1)</f>
        <v>0</v>
      </c>
      <c r="L301" s="24">
        <f t="shared" si="48"/>
        <v>0</v>
      </c>
      <c r="M301" s="18" t="s">
        <v>1204</v>
      </c>
      <c r="N301" s="1" t="s">
        <v>388</v>
      </c>
      <c r="O301" s="1" t="s">
        <v>1205</v>
      </c>
      <c r="P301" s="1" t="s">
        <v>64</v>
      </c>
      <c r="Q301" s="1" t="s">
        <v>63</v>
      </c>
      <c r="R301" s="1" t="s">
        <v>64</v>
      </c>
      <c r="AV301" s="1" t="s">
        <v>52</v>
      </c>
      <c r="AW301" s="1" t="s">
        <v>1206</v>
      </c>
      <c r="AX301" s="1" t="s">
        <v>52</v>
      </c>
      <c r="AY301" s="1" t="s">
        <v>52</v>
      </c>
      <c r="AZ301" s="1" t="s">
        <v>52</v>
      </c>
    </row>
    <row r="302" spans="1:52" ht="30" customHeight="1" x14ac:dyDescent="0.3">
      <c r="A302" s="18" t="s">
        <v>915</v>
      </c>
      <c r="B302" s="18" t="s">
        <v>759</v>
      </c>
      <c r="C302" s="18" t="s">
        <v>760</v>
      </c>
      <c r="D302" s="19">
        <v>1.4999999999999999E-2</v>
      </c>
      <c r="E302" s="21">
        <f>단가대비표!O122</f>
        <v>0</v>
      </c>
      <c r="F302" s="24">
        <f>TRUNC(E302*D302,1)</f>
        <v>0</v>
      </c>
      <c r="G302" s="21">
        <f>단가대비표!P122</f>
        <v>0</v>
      </c>
      <c r="H302" s="24">
        <f>TRUNC(G302*D302,1)</f>
        <v>0</v>
      </c>
      <c r="I302" s="21">
        <f>단가대비표!V122</f>
        <v>0</v>
      </c>
      <c r="J302" s="24">
        <f>TRUNC(I302*D302,1)</f>
        <v>0</v>
      </c>
      <c r="K302" s="21">
        <f t="shared" si="48"/>
        <v>0</v>
      </c>
      <c r="L302" s="24">
        <f t="shared" si="48"/>
        <v>0</v>
      </c>
      <c r="M302" s="18" t="s">
        <v>52</v>
      </c>
      <c r="N302" s="1" t="s">
        <v>388</v>
      </c>
      <c r="O302" s="1" t="s">
        <v>916</v>
      </c>
      <c r="P302" s="1" t="s">
        <v>64</v>
      </c>
      <c r="Q302" s="1" t="s">
        <v>64</v>
      </c>
      <c r="R302" s="1" t="s">
        <v>63</v>
      </c>
      <c r="AV302" s="1" t="s">
        <v>52</v>
      </c>
      <c r="AW302" s="1" t="s">
        <v>1207</v>
      </c>
      <c r="AX302" s="1" t="s">
        <v>52</v>
      </c>
      <c r="AY302" s="1" t="s">
        <v>52</v>
      </c>
      <c r="AZ302" s="1" t="s">
        <v>52</v>
      </c>
    </row>
    <row r="303" spans="1:52" ht="30" customHeight="1" x14ac:dyDescent="0.3">
      <c r="A303" s="18" t="s">
        <v>758</v>
      </c>
      <c r="B303" s="18" t="s">
        <v>759</v>
      </c>
      <c r="C303" s="18" t="s">
        <v>760</v>
      </c>
      <c r="D303" s="19">
        <v>0.01</v>
      </c>
      <c r="E303" s="21">
        <f>단가대비표!O121</f>
        <v>0</v>
      </c>
      <c r="F303" s="24">
        <f>TRUNC(E303*D303,1)</f>
        <v>0</v>
      </c>
      <c r="G303" s="21">
        <f>단가대비표!P121</f>
        <v>0</v>
      </c>
      <c r="H303" s="24">
        <f>TRUNC(G303*D303,1)</f>
        <v>0</v>
      </c>
      <c r="I303" s="21">
        <f>단가대비표!V121</f>
        <v>0</v>
      </c>
      <c r="J303" s="24">
        <f>TRUNC(I303*D303,1)</f>
        <v>0</v>
      </c>
      <c r="K303" s="21">
        <f t="shared" si="48"/>
        <v>0</v>
      </c>
      <c r="L303" s="24">
        <f t="shared" si="48"/>
        <v>0</v>
      </c>
      <c r="M303" s="18" t="s">
        <v>52</v>
      </c>
      <c r="N303" s="1" t="s">
        <v>388</v>
      </c>
      <c r="O303" s="1" t="s">
        <v>761</v>
      </c>
      <c r="P303" s="1" t="s">
        <v>64</v>
      </c>
      <c r="Q303" s="1" t="s">
        <v>64</v>
      </c>
      <c r="R303" s="1" t="s">
        <v>63</v>
      </c>
      <c r="AV303" s="1" t="s">
        <v>52</v>
      </c>
      <c r="AW303" s="1" t="s">
        <v>1208</v>
      </c>
      <c r="AX303" s="1" t="s">
        <v>52</v>
      </c>
      <c r="AY303" s="1" t="s">
        <v>52</v>
      </c>
      <c r="AZ303" s="1" t="s">
        <v>52</v>
      </c>
    </row>
    <row r="304" spans="1:52" ht="30" customHeight="1" x14ac:dyDescent="0.3">
      <c r="A304" s="18" t="s">
        <v>715</v>
      </c>
      <c r="B304" s="18" t="s">
        <v>52</v>
      </c>
      <c r="C304" s="18" t="s">
        <v>52</v>
      </c>
      <c r="D304" s="19"/>
      <c r="E304" s="21"/>
      <c r="F304" s="24">
        <f>TRUNC(SUMIF(N301:N303, N300, F301:F303),0)</f>
        <v>0</v>
      </c>
      <c r="G304" s="21"/>
      <c r="H304" s="24">
        <f>TRUNC(SUMIF(N301:N303, N300, H301:H303),0)</f>
        <v>0</v>
      </c>
      <c r="I304" s="21"/>
      <c r="J304" s="24">
        <f>TRUNC(SUMIF(N301:N303, N300, J301:J303),0)</f>
        <v>0</v>
      </c>
      <c r="K304" s="21"/>
      <c r="L304" s="24">
        <f>F304+H304+J304</f>
        <v>0</v>
      </c>
      <c r="M304" s="18" t="s">
        <v>52</v>
      </c>
      <c r="N304" s="1" t="s">
        <v>88</v>
      </c>
      <c r="O304" s="1" t="s">
        <v>88</v>
      </c>
      <c r="P304" s="1" t="s">
        <v>52</v>
      </c>
      <c r="Q304" s="1" t="s">
        <v>52</v>
      </c>
      <c r="R304" s="1" t="s">
        <v>52</v>
      </c>
      <c r="AV304" s="1" t="s">
        <v>52</v>
      </c>
      <c r="AW304" s="1" t="s">
        <v>52</v>
      </c>
      <c r="AX304" s="1" t="s">
        <v>52</v>
      </c>
      <c r="AY304" s="1" t="s">
        <v>52</v>
      </c>
      <c r="AZ304" s="1" t="s">
        <v>52</v>
      </c>
    </row>
    <row r="305" spans="1:52" ht="30" customHeight="1" x14ac:dyDescent="0.3">
      <c r="A305" s="19"/>
      <c r="B305" s="19"/>
      <c r="C305" s="19"/>
      <c r="D305" s="19"/>
      <c r="E305" s="21"/>
      <c r="F305" s="24"/>
      <c r="G305" s="21"/>
      <c r="H305" s="24"/>
      <c r="I305" s="21"/>
      <c r="J305" s="24"/>
      <c r="K305" s="21"/>
      <c r="L305" s="24"/>
      <c r="M305" s="19"/>
    </row>
    <row r="306" spans="1:52" ht="30" customHeight="1" x14ac:dyDescent="0.3">
      <c r="A306" s="15" t="s">
        <v>1209</v>
      </c>
      <c r="B306" s="16"/>
      <c r="C306" s="16"/>
      <c r="D306" s="16"/>
      <c r="E306" s="20"/>
      <c r="F306" s="23"/>
      <c r="G306" s="20"/>
      <c r="H306" s="23"/>
      <c r="I306" s="20"/>
      <c r="J306" s="23"/>
      <c r="K306" s="20"/>
      <c r="L306" s="23"/>
      <c r="M306" s="17"/>
      <c r="N306" s="1" t="s">
        <v>393</v>
      </c>
    </row>
    <row r="307" spans="1:52" ht="30" customHeight="1" x14ac:dyDescent="0.3">
      <c r="A307" s="18" t="s">
        <v>1210</v>
      </c>
      <c r="B307" s="18" t="s">
        <v>52</v>
      </c>
      <c r="C307" s="18" t="s">
        <v>74</v>
      </c>
      <c r="D307" s="19">
        <v>75</v>
      </c>
      <c r="E307" s="21">
        <f>단가산출목록!E9</f>
        <v>0</v>
      </c>
      <c r="F307" s="24">
        <f>TRUNC(E307*D307,1)</f>
        <v>0</v>
      </c>
      <c r="G307" s="21">
        <f>단가산출목록!F9</f>
        <v>0</v>
      </c>
      <c r="H307" s="24">
        <f>TRUNC(G307*D307,1)</f>
        <v>0</v>
      </c>
      <c r="I307" s="21">
        <f>단가산출목록!G9</f>
        <v>0</v>
      </c>
      <c r="J307" s="24">
        <f>TRUNC(I307*D307,1)</f>
        <v>0</v>
      </c>
      <c r="K307" s="21">
        <f>TRUNC(E307+G307+I307,1)</f>
        <v>0</v>
      </c>
      <c r="L307" s="24">
        <f>TRUNC(F307+H307+J307,1)</f>
        <v>0</v>
      </c>
      <c r="M307" s="18" t="s">
        <v>1211</v>
      </c>
      <c r="N307" s="1" t="s">
        <v>393</v>
      </c>
      <c r="O307" s="1" t="s">
        <v>1212</v>
      </c>
      <c r="P307" s="1" t="s">
        <v>64</v>
      </c>
      <c r="Q307" s="1" t="s">
        <v>63</v>
      </c>
      <c r="R307" s="1" t="s">
        <v>64</v>
      </c>
      <c r="AV307" s="1" t="s">
        <v>52</v>
      </c>
      <c r="AW307" s="1" t="s">
        <v>1213</v>
      </c>
      <c r="AX307" s="1" t="s">
        <v>52</v>
      </c>
      <c r="AY307" s="1" t="s">
        <v>52</v>
      </c>
      <c r="AZ307" s="1" t="s">
        <v>52</v>
      </c>
    </row>
    <row r="308" spans="1:52" ht="30" customHeight="1" x14ac:dyDescent="0.3">
      <c r="A308" s="18" t="s">
        <v>715</v>
      </c>
      <c r="B308" s="18" t="s">
        <v>52</v>
      </c>
      <c r="C308" s="18" t="s">
        <v>52</v>
      </c>
      <c r="D308" s="19"/>
      <c r="E308" s="21"/>
      <c r="F308" s="24">
        <f>TRUNC(SUMIF(N307:N307, N306, F307:F307),0)</f>
        <v>0</v>
      </c>
      <c r="G308" s="21"/>
      <c r="H308" s="24">
        <f>TRUNC(SUMIF(N307:N307, N306, H307:H307),0)</f>
        <v>0</v>
      </c>
      <c r="I308" s="21"/>
      <c r="J308" s="24">
        <f>TRUNC(SUMIF(N307:N307, N306, J307:J307),0)</f>
        <v>0</v>
      </c>
      <c r="K308" s="21"/>
      <c r="L308" s="24">
        <f>F308+H308+J308</f>
        <v>0</v>
      </c>
      <c r="M308" s="18" t="s">
        <v>52</v>
      </c>
      <c r="N308" s="1" t="s">
        <v>88</v>
      </c>
      <c r="O308" s="1" t="s">
        <v>88</v>
      </c>
      <c r="P308" s="1" t="s">
        <v>52</v>
      </c>
      <c r="Q308" s="1" t="s">
        <v>52</v>
      </c>
      <c r="R308" s="1" t="s">
        <v>52</v>
      </c>
      <c r="AV308" s="1" t="s">
        <v>52</v>
      </c>
      <c r="AW308" s="1" t="s">
        <v>52</v>
      </c>
      <c r="AX308" s="1" t="s">
        <v>52</v>
      </c>
      <c r="AY308" s="1" t="s">
        <v>52</v>
      </c>
      <c r="AZ308" s="1" t="s">
        <v>52</v>
      </c>
    </row>
    <row r="309" spans="1:52" ht="30" customHeight="1" x14ac:dyDescent="0.3">
      <c r="A309" s="19"/>
      <c r="B309" s="19"/>
      <c r="C309" s="19"/>
      <c r="D309" s="19"/>
      <c r="E309" s="21"/>
      <c r="F309" s="24"/>
      <c r="G309" s="21"/>
      <c r="H309" s="24"/>
      <c r="I309" s="21"/>
      <c r="J309" s="24"/>
      <c r="K309" s="21"/>
      <c r="L309" s="24"/>
      <c r="M309" s="19"/>
    </row>
    <row r="310" spans="1:52" ht="30" customHeight="1" x14ac:dyDescent="0.3">
      <c r="A310" s="15" t="s">
        <v>1214</v>
      </c>
      <c r="B310" s="16"/>
      <c r="C310" s="16"/>
      <c r="D310" s="16"/>
      <c r="E310" s="20"/>
      <c r="F310" s="23"/>
      <c r="G310" s="20"/>
      <c r="H310" s="23"/>
      <c r="I310" s="20"/>
      <c r="J310" s="23"/>
      <c r="K310" s="20"/>
      <c r="L310" s="23"/>
      <c r="M310" s="17"/>
      <c r="N310" s="1" t="s">
        <v>398</v>
      </c>
    </row>
    <row r="311" spans="1:52" ht="30" customHeight="1" x14ac:dyDescent="0.3">
      <c r="A311" s="18" t="s">
        <v>1215</v>
      </c>
      <c r="B311" s="18" t="s">
        <v>1216</v>
      </c>
      <c r="C311" s="18" t="s">
        <v>74</v>
      </c>
      <c r="D311" s="19">
        <v>4.16</v>
      </c>
      <c r="E311" s="21" t="e">
        <f>일위대가목록!E166</f>
        <v>#NUM!</v>
      </c>
      <c r="F311" s="24" t="e">
        <f>TRUNC(E311*D311,1)</f>
        <v>#NUM!</v>
      </c>
      <c r="G311" s="21">
        <f>일위대가목록!F166</f>
        <v>0</v>
      </c>
      <c r="H311" s="24">
        <f>TRUNC(G311*D311,1)</f>
        <v>0</v>
      </c>
      <c r="I311" s="21">
        <f>일위대가목록!G166</f>
        <v>0</v>
      </c>
      <c r="J311" s="24">
        <f>TRUNC(I311*D311,1)</f>
        <v>0</v>
      </c>
      <c r="K311" s="21" t="e">
        <f>TRUNC(E311+G311+I311,1)</f>
        <v>#NUM!</v>
      </c>
      <c r="L311" s="24" t="e">
        <f>TRUNC(F311+H311+J311,1)</f>
        <v>#NUM!</v>
      </c>
      <c r="M311" s="18" t="s">
        <v>1217</v>
      </c>
      <c r="N311" s="1" t="s">
        <v>398</v>
      </c>
      <c r="O311" s="1" t="s">
        <v>1218</v>
      </c>
      <c r="P311" s="1" t="s">
        <v>63</v>
      </c>
      <c r="Q311" s="1" t="s">
        <v>64</v>
      </c>
      <c r="R311" s="1" t="s">
        <v>64</v>
      </c>
      <c r="AV311" s="1" t="s">
        <v>52</v>
      </c>
      <c r="AW311" s="1" t="s">
        <v>1219</v>
      </c>
      <c r="AX311" s="1" t="s">
        <v>52</v>
      </c>
      <c r="AY311" s="1" t="s">
        <v>52</v>
      </c>
      <c r="AZ311" s="1" t="s">
        <v>52</v>
      </c>
    </row>
    <row r="312" spans="1:52" ht="30" customHeight="1" x14ac:dyDescent="0.3">
      <c r="A312" s="18" t="s">
        <v>1215</v>
      </c>
      <c r="B312" s="18" t="s">
        <v>1220</v>
      </c>
      <c r="C312" s="18" t="s">
        <v>74</v>
      </c>
      <c r="D312" s="19">
        <v>12.34</v>
      </c>
      <c r="E312" s="21" t="e">
        <f>일위대가목록!E167</f>
        <v>#NUM!</v>
      </c>
      <c r="F312" s="24" t="e">
        <f>TRUNC(E312*D312,1)</f>
        <v>#NUM!</v>
      </c>
      <c r="G312" s="21">
        <f>일위대가목록!F167</f>
        <v>0</v>
      </c>
      <c r="H312" s="24">
        <f>TRUNC(G312*D312,1)</f>
        <v>0</v>
      </c>
      <c r="I312" s="21">
        <f>일위대가목록!G167</f>
        <v>0</v>
      </c>
      <c r="J312" s="24">
        <f>TRUNC(I312*D312,1)</f>
        <v>0</v>
      </c>
      <c r="K312" s="21" t="e">
        <f>TRUNC(E312+G312+I312,1)</f>
        <v>#NUM!</v>
      </c>
      <c r="L312" s="24" t="e">
        <f>TRUNC(F312+H312+J312,1)</f>
        <v>#NUM!</v>
      </c>
      <c r="M312" s="18" t="s">
        <v>1221</v>
      </c>
      <c r="N312" s="1" t="s">
        <v>398</v>
      </c>
      <c r="O312" s="1" t="s">
        <v>1222</v>
      </c>
      <c r="P312" s="1" t="s">
        <v>63</v>
      </c>
      <c r="Q312" s="1" t="s">
        <v>64</v>
      </c>
      <c r="R312" s="1" t="s">
        <v>64</v>
      </c>
      <c r="AV312" s="1" t="s">
        <v>52</v>
      </c>
      <c r="AW312" s="1" t="s">
        <v>1223</v>
      </c>
      <c r="AX312" s="1" t="s">
        <v>52</v>
      </c>
      <c r="AY312" s="1" t="s">
        <v>52</v>
      </c>
      <c r="AZ312" s="1" t="s">
        <v>52</v>
      </c>
    </row>
    <row r="313" spans="1:52" ht="30" customHeight="1" x14ac:dyDescent="0.3">
      <c r="A313" s="18" t="s">
        <v>715</v>
      </c>
      <c r="B313" s="18" t="s">
        <v>52</v>
      </c>
      <c r="C313" s="18" t="s">
        <v>52</v>
      </c>
      <c r="D313" s="19"/>
      <c r="E313" s="21"/>
      <c r="F313" s="24" t="e">
        <f>TRUNC(SUMIF(N311:N312, N310, F311:F312),0)</f>
        <v>#NUM!</v>
      </c>
      <c r="G313" s="21"/>
      <c r="H313" s="24">
        <f>TRUNC(SUMIF(N311:N312, N310, H311:H312),0)</f>
        <v>0</v>
      </c>
      <c r="I313" s="21"/>
      <c r="J313" s="24">
        <f>TRUNC(SUMIF(N311:N312, N310, J311:J312),0)</f>
        <v>0</v>
      </c>
      <c r="K313" s="21"/>
      <c r="L313" s="24" t="e">
        <f>F313+H313+J313</f>
        <v>#NUM!</v>
      </c>
      <c r="M313" s="18" t="s">
        <v>52</v>
      </c>
      <c r="N313" s="1" t="s">
        <v>88</v>
      </c>
      <c r="O313" s="1" t="s">
        <v>88</v>
      </c>
      <c r="P313" s="1" t="s">
        <v>52</v>
      </c>
      <c r="Q313" s="1" t="s">
        <v>52</v>
      </c>
      <c r="R313" s="1" t="s">
        <v>52</v>
      </c>
      <c r="AV313" s="1" t="s">
        <v>52</v>
      </c>
      <c r="AW313" s="1" t="s">
        <v>52</v>
      </c>
      <c r="AX313" s="1" t="s">
        <v>52</v>
      </c>
      <c r="AY313" s="1" t="s">
        <v>52</v>
      </c>
      <c r="AZ313" s="1" t="s">
        <v>52</v>
      </c>
    </row>
    <row r="314" spans="1:52" ht="30" customHeight="1" x14ac:dyDescent="0.3">
      <c r="A314" s="19"/>
      <c r="B314" s="19"/>
      <c r="C314" s="19"/>
      <c r="D314" s="19"/>
      <c r="E314" s="21"/>
      <c r="F314" s="24"/>
      <c r="G314" s="21"/>
      <c r="H314" s="24"/>
      <c r="I314" s="21"/>
      <c r="J314" s="24"/>
      <c r="K314" s="21"/>
      <c r="L314" s="24"/>
      <c r="M314" s="19"/>
    </row>
    <row r="315" spans="1:52" ht="30" customHeight="1" x14ac:dyDescent="0.3">
      <c r="A315" s="15" t="s">
        <v>1224</v>
      </c>
      <c r="B315" s="16"/>
      <c r="C315" s="16"/>
      <c r="D315" s="16"/>
      <c r="E315" s="20"/>
      <c r="F315" s="23"/>
      <c r="G315" s="20"/>
      <c r="H315" s="23"/>
      <c r="I315" s="20"/>
      <c r="J315" s="23"/>
      <c r="K315" s="20"/>
      <c r="L315" s="23"/>
      <c r="M315" s="17"/>
      <c r="N315" s="1" t="s">
        <v>402</v>
      </c>
    </row>
    <row r="316" spans="1:52" ht="30" customHeight="1" x14ac:dyDescent="0.3">
      <c r="A316" s="18" t="s">
        <v>1215</v>
      </c>
      <c r="B316" s="18" t="s">
        <v>1225</v>
      </c>
      <c r="C316" s="18" t="s">
        <v>1226</v>
      </c>
      <c r="D316" s="19">
        <v>0.1</v>
      </c>
      <c r="E316" s="21" t="e">
        <f>일위대가목록!E171</f>
        <v>#NUM!</v>
      </c>
      <c r="F316" s="24" t="e">
        <f>TRUNC(E316*D316,1)</f>
        <v>#NUM!</v>
      </c>
      <c r="G316" s="21">
        <f>일위대가목록!F171</f>
        <v>0</v>
      </c>
      <c r="H316" s="24">
        <f>TRUNC(G316*D316,1)</f>
        <v>0</v>
      </c>
      <c r="I316" s="21">
        <f>일위대가목록!G171</f>
        <v>0</v>
      </c>
      <c r="J316" s="24">
        <f>TRUNC(I316*D316,1)</f>
        <v>0</v>
      </c>
      <c r="K316" s="21" t="e">
        <f>TRUNC(E316+G316+I316,1)</f>
        <v>#NUM!</v>
      </c>
      <c r="L316" s="24" t="e">
        <f>TRUNC(F316+H316+J316,1)</f>
        <v>#NUM!</v>
      </c>
      <c r="M316" s="18" t="s">
        <v>1227</v>
      </c>
      <c r="N316" s="1" t="s">
        <v>402</v>
      </c>
      <c r="O316" s="1" t="s">
        <v>1228</v>
      </c>
      <c r="P316" s="1" t="s">
        <v>63</v>
      </c>
      <c r="Q316" s="1" t="s">
        <v>64</v>
      </c>
      <c r="R316" s="1" t="s">
        <v>64</v>
      </c>
      <c r="AV316" s="1" t="s">
        <v>52</v>
      </c>
      <c r="AW316" s="1" t="s">
        <v>1229</v>
      </c>
      <c r="AX316" s="1" t="s">
        <v>52</v>
      </c>
      <c r="AY316" s="1" t="s">
        <v>52</v>
      </c>
      <c r="AZ316" s="1" t="s">
        <v>52</v>
      </c>
    </row>
    <row r="317" spans="1:52" ht="30" customHeight="1" x14ac:dyDescent="0.3">
      <c r="A317" s="18" t="s">
        <v>715</v>
      </c>
      <c r="B317" s="18" t="s">
        <v>52</v>
      </c>
      <c r="C317" s="18" t="s">
        <v>52</v>
      </c>
      <c r="D317" s="19"/>
      <c r="E317" s="21"/>
      <c r="F317" s="24" t="e">
        <f>TRUNC(SUMIF(N316:N316, N315, F316:F316),0)</f>
        <v>#NUM!</v>
      </c>
      <c r="G317" s="21"/>
      <c r="H317" s="24">
        <f>TRUNC(SUMIF(N316:N316, N315, H316:H316),0)</f>
        <v>0</v>
      </c>
      <c r="I317" s="21"/>
      <c r="J317" s="24">
        <f>TRUNC(SUMIF(N316:N316, N315, J316:J316),0)</f>
        <v>0</v>
      </c>
      <c r="K317" s="21"/>
      <c r="L317" s="24" t="e">
        <f>F317+H317+J317</f>
        <v>#NUM!</v>
      </c>
      <c r="M317" s="18" t="s">
        <v>52</v>
      </c>
      <c r="N317" s="1" t="s">
        <v>88</v>
      </c>
      <c r="O317" s="1" t="s">
        <v>88</v>
      </c>
      <c r="P317" s="1" t="s">
        <v>52</v>
      </c>
      <c r="Q317" s="1" t="s">
        <v>52</v>
      </c>
      <c r="R317" s="1" t="s">
        <v>52</v>
      </c>
      <c r="AV317" s="1" t="s">
        <v>52</v>
      </c>
      <c r="AW317" s="1" t="s">
        <v>52</v>
      </c>
      <c r="AX317" s="1" t="s">
        <v>52</v>
      </c>
      <c r="AY317" s="1" t="s">
        <v>52</v>
      </c>
      <c r="AZ317" s="1" t="s">
        <v>52</v>
      </c>
    </row>
    <row r="318" spans="1:52" ht="30" customHeight="1" x14ac:dyDescent="0.3">
      <c r="A318" s="19"/>
      <c r="B318" s="19"/>
      <c r="C318" s="19"/>
      <c r="D318" s="19"/>
      <c r="E318" s="21"/>
      <c r="F318" s="24"/>
      <c r="G318" s="21"/>
      <c r="H318" s="24"/>
      <c r="I318" s="21"/>
      <c r="J318" s="24"/>
      <c r="K318" s="21"/>
      <c r="L318" s="24"/>
      <c r="M318" s="19"/>
    </row>
    <row r="319" spans="1:52" ht="30" customHeight="1" x14ac:dyDescent="0.3">
      <c r="A319" s="15" t="s">
        <v>1230</v>
      </c>
      <c r="B319" s="16"/>
      <c r="C319" s="16"/>
      <c r="D319" s="16"/>
      <c r="E319" s="20"/>
      <c r="F319" s="23"/>
      <c r="G319" s="20"/>
      <c r="H319" s="23"/>
      <c r="I319" s="20"/>
      <c r="J319" s="23"/>
      <c r="K319" s="20"/>
      <c r="L319" s="23"/>
      <c r="M319" s="17"/>
      <c r="N319" s="1" t="s">
        <v>407</v>
      </c>
    </row>
    <row r="320" spans="1:52" ht="30" customHeight="1" x14ac:dyDescent="0.3">
      <c r="A320" s="18" t="s">
        <v>404</v>
      </c>
      <c r="B320" s="18" t="s">
        <v>405</v>
      </c>
      <c r="C320" s="18" t="s">
        <v>139</v>
      </c>
      <c r="D320" s="19">
        <v>1</v>
      </c>
      <c r="E320" s="21" t="e">
        <f>단가대비표!O84</f>
        <v>#NUM!</v>
      </c>
      <c r="F320" s="24" t="e">
        <f>TRUNC(E320*D320,1)</f>
        <v>#NUM!</v>
      </c>
      <c r="G320" s="21">
        <f>단가대비표!P84</f>
        <v>0</v>
      </c>
      <c r="H320" s="24">
        <f>TRUNC(G320*D320,1)</f>
        <v>0</v>
      </c>
      <c r="I320" s="21">
        <f>단가대비표!V84</f>
        <v>0</v>
      </c>
      <c r="J320" s="24">
        <f>TRUNC(I320*D320,1)</f>
        <v>0</v>
      </c>
      <c r="K320" s="21" t="e">
        <f t="shared" ref="K320:L323" si="49">TRUNC(E320+G320+I320,1)</f>
        <v>#NUM!</v>
      </c>
      <c r="L320" s="24" t="e">
        <f t="shared" si="49"/>
        <v>#NUM!</v>
      </c>
      <c r="M320" s="18" t="s">
        <v>52</v>
      </c>
      <c r="N320" s="1" t="s">
        <v>407</v>
      </c>
      <c r="O320" s="1" t="s">
        <v>1231</v>
      </c>
      <c r="P320" s="1" t="s">
        <v>64</v>
      </c>
      <c r="Q320" s="1" t="s">
        <v>64</v>
      </c>
      <c r="R320" s="1" t="s">
        <v>63</v>
      </c>
      <c r="V320">
        <v>1</v>
      </c>
      <c r="AV320" s="1" t="s">
        <v>52</v>
      </c>
      <c r="AW320" s="1" t="s">
        <v>1232</v>
      </c>
      <c r="AX320" s="1" t="s">
        <v>52</v>
      </c>
      <c r="AY320" s="1" t="s">
        <v>52</v>
      </c>
      <c r="AZ320" s="1" t="s">
        <v>52</v>
      </c>
    </row>
    <row r="321" spans="1:52" ht="30" customHeight="1" x14ac:dyDescent="0.3">
      <c r="A321" s="18" t="s">
        <v>872</v>
      </c>
      <c r="B321" s="18" t="s">
        <v>873</v>
      </c>
      <c r="C321" s="18" t="s">
        <v>234</v>
      </c>
      <c r="D321" s="19">
        <v>1</v>
      </c>
      <c r="E321" s="21" t="e">
        <f>TRUNC(SUMIF(V320:V323, RIGHTB(O321, 1), F320:F323)*U321, 2)</f>
        <v>#NUM!</v>
      </c>
      <c r="F321" s="24" t="e">
        <f>TRUNC(E321*D321,1)</f>
        <v>#NUM!</v>
      </c>
      <c r="G321" s="21">
        <v>0</v>
      </c>
      <c r="H321" s="24">
        <f>TRUNC(G321*D321,1)</f>
        <v>0</v>
      </c>
      <c r="I321" s="21">
        <v>0</v>
      </c>
      <c r="J321" s="24">
        <f>TRUNC(I321*D321,1)</f>
        <v>0</v>
      </c>
      <c r="K321" s="21" t="e">
        <f t="shared" si="49"/>
        <v>#NUM!</v>
      </c>
      <c r="L321" s="24" t="e">
        <f t="shared" si="49"/>
        <v>#NUM!</v>
      </c>
      <c r="M321" s="18" t="s">
        <v>52</v>
      </c>
      <c r="N321" s="1" t="s">
        <v>407</v>
      </c>
      <c r="O321" s="1" t="s">
        <v>713</v>
      </c>
      <c r="P321" s="1" t="s">
        <v>64</v>
      </c>
      <c r="Q321" s="1" t="s">
        <v>64</v>
      </c>
      <c r="R321" s="1" t="s">
        <v>64</v>
      </c>
      <c r="S321">
        <v>0</v>
      </c>
      <c r="T321">
        <v>0</v>
      </c>
      <c r="U321">
        <v>0.05</v>
      </c>
      <c r="AV321" s="1" t="s">
        <v>52</v>
      </c>
      <c r="AW321" s="1" t="s">
        <v>1233</v>
      </c>
      <c r="AX321" s="1" t="s">
        <v>52</v>
      </c>
      <c r="AY321" s="1" t="s">
        <v>52</v>
      </c>
      <c r="AZ321" s="1" t="s">
        <v>52</v>
      </c>
    </row>
    <row r="322" spans="1:52" ht="30" customHeight="1" x14ac:dyDescent="0.3">
      <c r="A322" s="18" t="s">
        <v>915</v>
      </c>
      <c r="B322" s="18" t="s">
        <v>759</v>
      </c>
      <c r="C322" s="18" t="s">
        <v>760</v>
      </c>
      <c r="D322" s="19">
        <v>0.2</v>
      </c>
      <c r="E322" s="21">
        <f>단가대비표!O122</f>
        <v>0</v>
      </c>
      <c r="F322" s="24">
        <f>TRUNC(E322*D322,1)</f>
        <v>0</v>
      </c>
      <c r="G322" s="21">
        <f>단가대비표!P122</f>
        <v>0</v>
      </c>
      <c r="H322" s="24">
        <f>TRUNC(G322*D322,1)</f>
        <v>0</v>
      </c>
      <c r="I322" s="21">
        <f>단가대비표!V122</f>
        <v>0</v>
      </c>
      <c r="J322" s="24">
        <f>TRUNC(I322*D322,1)</f>
        <v>0</v>
      </c>
      <c r="K322" s="21">
        <f t="shared" si="49"/>
        <v>0</v>
      </c>
      <c r="L322" s="24">
        <f t="shared" si="49"/>
        <v>0</v>
      </c>
      <c r="M322" s="18" t="s">
        <v>52</v>
      </c>
      <c r="N322" s="1" t="s">
        <v>407</v>
      </c>
      <c r="O322" s="1" t="s">
        <v>916</v>
      </c>
      <c r="P322" s="1" t="s">
        <v>64</v>
      </c>
      <c r="Q322" s="1" t="s">
        <v>64</v>
      </c>
      <c r="R322" s="1" t="s">
        <v>63</v>
      </c>
      <c r="AV322" s="1" t="s">
        <v>52</v>
      </c>
      <c r="AW322" s="1" t="s">
        <v>1234</v>
      </c>
      <c r="AX322" s="1" t="s">
        <v>52</v>
      </c>
      <c r="AY322" s="1" t="s">
        <v>52</v>
      </c>
      <c r="AZ322" s="1" t="s">
        <v>52</v>
      </c>
    </row>
    <row r="323" spans="1:52" ht="30" customHeight="1" x14ac:dyDescent="0.3">
      <c r="A323" s="18" t="s">
        <v>758</v>
      </c>
      <c r="B323" s="18" t="s">
        <v>759</v>
      </c>
      <c r="C323" s="18" t="s">
        <v>760</v>
      </c>
      <c r="D323" s="19">
        <v>0.1</v>
      </c>
      <c r="E323" s="21">
        <f>단가대비표!O121</f>
        <v>0</v>
      </c>
      <c r="F323" s="24">
        <f>TRUNC(E323*D323,1)</f>
        <v>0</v>
      </c>
      <c r="G323" s="21">
        <f>단가대비표!P121</f>
        <v>0</v>
      </c>
      <c r="H323" s="24">
        <f>TRUNC(G323*D323,1)</f>
        <v>0</v>
      </c>
      <c r="I323" s="21">
        <f>단가대비표!V121</f>
        <v>0</v>
      </c>
      <c r="J323" s="24">
        <f>TRUNC(I323*D323,1)</f>
        <v>0</v>
      </c>
      <c r="K323" s="21">
        <f t="shared" si="49"/>
        <v>0</v>
      </c>
      <c r="L323" s="24">
        <f t="shared" si="49"/>
        <v>0</v>
      </c>
      <c r="M323" s="18" t="s">
        <v>52</v>
      </c>
      <c r="N323" s="1" t="s">
        <v>407</v>
      </c>
      <c r="O323" s="1" t="s">
        <v>761</v>
      </c>
      <c r="P323" s="1" t="s">
        <v>64</v>
      </c>
      <c r="Q323" s="1" t="s">
        <v>64</v>
      </c>
      <c r="R323" s="1" t="s">
        <v>63</v>
      </c>
      <c r="AV323" s="1" t="s">
        <v>52</v>
      </c>
      <c r="AW323" s="1" t="s">
        <v>1235</v>
      </c>
      <c r="AX323" s="1" t="s">
        <v>52</v>
      </c>
      <c r="AY323" s="1" t="s">
        <v>52</v>
      </c>
      <c r="AZ323" s="1" t="s">
        <v>52</v>
      </c>
    </row>
    <row r="324" spans="1:52" ht="30" customHeight="1" x14ac:dyDescent="0.3">
      <c r="A324" s="18" t="s">
        <v>715</v>
      </c>
      <c r="B324" s="18" t="s">
        <v>52</v>
      </c>
      <c r="C324" s="18" t="s">
        <v>52</v>
      </c>
      <c r="D324" s="19"/>
      <c r="E324" s="21"/>
      <c r="F324" s="24" t="e">
        <f>TRUNC(SUMIF(N320:N323, N319, F320:F323),0)</f>
        <v>#NUM!</v>
      </c>
      <c r="G324" s="21"/>
      <c r="H324" s="24">
        <f>TRUNC(SUMIF(N320:N323, N319, H320:H323),0)</f>
        <v>0</v>
      </c>
      <c r="I324" s="21"/>
      <c r="J324" s="24">
        <f>TRUNC(SUMIF(N320:N323, N319, J320:J323),0)</f>
        <v>0</v>
      </c>
      <c r="K324" s="21"/>
      <c r="L324" s="24" t="e">
        <f>F324+H324+J324</f>
        <v>#NUM!</v>
      </c>
      <c r="M324" s="18" t="s">
        <v>52</v>
      </c>
      <c r="N324" s="1" t="s">
        <v>88</v>
      </c>
      <c r="O324" s="1" t="s">
        <v>88</v>
      </c>
      <c r="P324" s="1" t="s">
        <v>52</v>
      </c>
      <c r="Q324" s="1" t="s">
        <v>52</v>
      </c>
      <c r="R324" s="1" t="s">
        <v>52</v>
      </c>
      <c r="AV324" s="1" t="s">
        <v>52</v>
      </c>
      <c r="AW324" s="1" t="s">
        <v>52</v>
      </c>
      <c r="AX324" s="1" t="s">
        <v>52</v>
      </c>
      <c r="AY324" s="1" t="s">
        <v>52</v>
      </c>
      <c r="AZ324" s="1" t="s">
        <v>52</v>
      </c>
    </row>
    <row r="325" spans="1:52" ht="30" customHeight="1" x14ac:dyDescent="0.3">
      <c r="A325" s="19"/>
      <c r="B325" s="19"/>
      <c r="C325" s="19"/>
      <c r="D325" s="19"/>
      <c r="E325" s="21"/>
      <c r="F325" s="24"/>
      <c r="G325" s="21"/>
      <c r="H325" s="24"/>
      <c r="I325" s="21"/>
      <c r="J325" s="24"/>
      <c r="K325" s="21"/>
      <c r="L325" s="24"/>
      <c r="M325" s="19"/>
    </row>
    <row r="326" spans="1:52" ht="30" customHeight="1" x14ac:dyDescent="0.3">
      <c r="A326" s="15" t="s">
        <v>1236</v>
      </c>
      <c r="B326" s="16"/>
      <c r="C326" s="16"/>
      <c r="D326" s="16"/>
      <c r="E326" s="20"/>
      <c r="F326" s="23"/>
      <c r="G326" s="20"/>
      <c r="H326" s="23"/>
      <c r="I326" s="20"/>
      <c r="J326" s="23"/>
      <c r="K326" s="20"/>
      <c r="L326" s="23"/>
      <c r="M326" s="17"/>
      <c r="N326" s="1" t="s">
        <v>412</v>
      </c>
    </row>
    <row r="327" spans="1:52" ht="30" customHeight="1" x14ac:dyDescent="0.3">
      <c r="A327" s="18" t="s">
        <v>409</v>
      </c>
      <c r="B327" s="18" t="s">
        <v>410</v>
      </c>
      <c r="C327" s="18" t="s">
        <v>139</v>
      </c>
      <c r="D327" s="19">
        <v>1</v>
      </c>
      <c r="E327" s="21" t="e">
        <f>단가대비표!O85</f>
        <v>#NUM!</v>
      </c>
      <c r="F327" s="24" t="e">
        <f>TRUNC(E327*D327,1)</f>
        <v>#NUM!</v>
      </c>
      <c r="G327" s="21">
        <f>단가대비표!P85</f>
        <v>0</v>
      </c>
      <c r="H327" s="24">
        <f>TRUNC(G327*D327,1)</f>
        <v>0</v>
      </c>
      <c r="I327" s="21">
        <f>단가대비표!V85</f>
        <v>0</v>
      </c>
      <c r="J327" s="24">
        <f>TRUNC(I327*D327,1)</f>
        <v>0</v>
      </c>
      <c r="K327" s="21" t="e">
        <f t="shared" ref="K327:L330" si="50">TRUNC(E327+G327+I327,1)</f>
        <v>#NUM!</v>
      </c>
      <c r="L327" s="24" t="e">
        <f t="shared" si="50"/>
        <v>#NUM!</v>
      </c>
      <c r="M327" s="18" t="s">
        <v>52</v>
      </c>
      <c r="N327" s="1" t="s">
        <v>412</v>
      </c>
      <c r="O327" s="1" t="s">
        <v>1237</v>
      </c>
      <c r="P327" s="1" t="s">
        <v>64</v>
      </c>
      <c r="Q327" s="1" t="s">
        <v>64</v>
      </c>
      <c r="R327" s="1" t="s">
        <v>63</v>
      </c>
      <c r="V327">
        <v>1</v>
      </c>
      <c r="AV327" s="1" t="s">
        <v>52</v>
      </c>
      <c r="AW327" s="1" t="s">
        <v>1238</v>
      </c>
      <c r="AX327" s="1" t="s">
        <v>52</v>
      </c>
      <c r="AY327" s="1" t="s">
        <v>52</v>
      </c>
      <c r="AZ327" s="1" t="s">
        <v>52</v>
      </c>
    </row>
    <row r="328" spans="1:52" ht="30" customHeight="1" x14ac:dyDescent="0.3">
      <c r="A328" s="18" t="s">
        <v>872</v>
      </c>
      <c r="B328" s="18" t="s">
        <v>873</v>
      </c>
      <c r="C328" s="18" t="s">
        <v>234</v>
      </c>
      <c r="D328" s="19">
        <v>1</v>
      </c>
      <c r="E328" s="21" t="e">
        <f>TRUNC(SUMIF(V327:V330, RIGHTB(O328, 1), F327:F330)*U328, 2)</f>
        <v>#NUM!</v>
      </c>
      <c r="F328" s="24" t="e">
        <f>TRUNC(E328*D328,1)</f>
        <v>#NUM!</v>
      </c>
      <c r="G328" s="21">
        <v>0</v>
      </c>
      <c r="H328" s="24">
        <f>TRUNC(G328*D328,1)</f>
        <v>0</v>
      </c>
      <c r="I328" s="21">
        <v>0</v>
      </c>
      <c r="J328" s="24">
        <f>TRUNC(I328*D328,1)</f>
        <v>0</v>
      </c>
      <c r="K328" s="21" t="e">
        <f t="shared" si="50"/>
        <v>#NUM!</v>
      </c>
      <c r="L328" s="24" t="e">
        <f t="shared" si="50"/>
        <v>#NUM!</v>
      </c>
      <c r="M328" s="18" t="s">
        <v>52</v>
      </c>
      <c r="N328" s="1" t="s">
        <v>412</v>
      </c>
      <c r="O328" s="1" t="s">
        <v>713</v>
      </c>
      <c r="P328" s="1" t="s">
        <v>64</v>
      </c>
      <c r="Q328" s="1" t="s">
        <v>64</v>
      </c>
      <c r="R328" s="1" t="s">
        <v>64</v>
      </c>
      <c r="S328">
        <v>0</v>
      </c>
      <c r="T328">
        <v>0</v>
      </c>
      <c r="U328">
        <v>0.05</v>
      </c>
      <c r="AV328" s="1" t="s">
        <v>52</v>
      </c>
      <c r="AW328" s="1" t="s">
        <v>1239</v>
      </c>
      <c r="AX328" s="1" t="s">
        <v>52</v>
      </c>
      <c r="AY328" s="1" t="s">
        <v>52</v>
      </c>
      <c r="AZ328" s="1" t="s">
        <v>52</v>
      </c>
    </row>
    <row r="329" spans="1:52" ht="30" customHeight="1" x14ac:dyDescent="0.3">
      <c r="A329" s="18" t="s">
        <v>915</v>
      </c>
      <c r="B329" s="18" t="s">
        <v>759</v>
      </c>
      <c r="C329" s="18" t="s">
        <v>760</v>
      </c>
      <c r="D329" s="19">
        <v>0.2</v>
      </c>
      <c r="E329" s="21">
        <f>단가대비표!O122</f>
        <v>0</v>
      </c>
      <c r="F329" s="24">
        <f>TRUNC(E329*D329,1)</f>
        <v>0</v>
      </c>
      <c r="G329" s="21">
        <f>단가대비표!P122</f>
        <v>0</v>
      </c>
      <c r="H329" s="24">
        <f>TRUNC(G329*D329,1)</f>
        <v>0</v>
      </c>
      <c r="I329" s="21">
        <f>단가대비표!V122</f>
        <v>0</v>
      </c>
      <c r="J329" s="24">
        <f>TRUNC(I329*D329,1)</f>
        <v>0</v>
      </c>
      <c r="K329" s="21">
        <f t="shared" si="50"/>
        <v>0</v>
      </c>
      <c r="L329" s="24">
        <f t="shared" si="50"/>
        <v>0</v>
      </c>
      <c r="M329" s="18" t="s">
        <v>52</v>
      </c>
      <c r="N329" s="1" t="s">
        <v>412</v>
      </c>
      <c r="O329" s="1" t="s">
        <v>916</v>
      </c>
      <c r="P329" s="1" t="s">
        <v>64</v>
      </c>
      <c r="Q329" s="1" t="s">
        <v>64</v>
      </c>
      <c r="R329" s="1" t="s">
        <v>63</v>
      </c>
      <c r="AV329" s="1" t="s">
        <v>52</v>
      </c>
      <c r="AW329" s="1" t="s">
        <v>1240</v>
      </c>
      <c r="AX329" s="1" t="s">
        <v>52</v>
      </c>
      <c r="AY329" s="1" t="s">
        <v>52</v>
      </c>
      <c r="AZ329" s="1" t="s">
        <v>52</v>
      </c>
    </row>
    <row r="330" spans="1:52" ht="30" customHeight="1" x14ac:dyDescent="0.3">
      <c r="A330" s="18" t="s">
        <v>758</v>
      </c>
      <c r="B330" s="18" t="s">
        <v>759</v>
      </c>
      <c r="C330" s="18" t="s">
        <v>760</v>
      </c>
      <c r="D330" s="19">
        <v>0.1</v>
      </c>
      <c r="E330" s="21">
        <f>단가대비표!O121</f>
        <v>0</v>
      </c>
      <c r="F330" s="24">
        <f>TRUNC(E330*D330,1)</f>
        <v>0</v>
      </c>
      <c r="G330" s="21">
        <f>단가대비표!P121</f>
        <v>0</v>
      </c>
      <c r="H330" s="24">
        <f>TRUNC(G330*D330,1)</f>
        <v>0</v>
      </c>
      <c r="I330" s="21">
        <f>단가대비표!V121</f>
        <v>0</v>
      </c>
      <c r="J330" s="24">
        <f>TRUNC(I330*D330,1)</f>
        <v>0</v>
      </c>
      <c r="K330" s="21">
        <f t="shared" si="50"/>
        <v>0</v>
      </c>
      <c r="L330" s="24">
        <f t="shared" si="50"/>
        <v>0</v>
      </c>
      <c r="M330" s="18" t="s">
        <v>52</v>
      </c>
      <c r="N330" s="1" t="s">
        <v>412</v>
      </c>
      <c r="O330" s="1" t="s">
        <v>761</v>
      </c>
      <c r="P330" s="1" t="s">
        <v>64</v>
      </c>
      <c r="Q330" s="1" t="s">
        <v>64</v>
      </c>
      <c r="R330" s="1" t="s">
        <v>63</v>
      </c>
      <c r="AV330" s="1" t="s">
        <v>52</v>
      </c>
      <c r="AW330" s="1" t="s">
        <v>1241</v>
      </c>
      <c r="AX330" s="1" t="s">
        <v>52</v>
      </c>
      <c r="AY330" s="1" t="s">
        <v>52</v>
      </c>
      <c r="AZ330" s="1" t="s">
        <v>52</v>
      </c>
    </row>
    <row r="331" spans="1:52" ht="30" customHeight="1" x14ac:dyDescent="0.3">
      <c r="A331" s="18" t="s">
        <v>715</v>
      </c>
      <c r="B331" s="18" t="s">
        <v>52</v>
      </c>
      <c r="C331" s="18" t="s">
        <v>52</v>
      </c>
      <c r="D331" s="19"/>
      <c r="E331" s="21"/>
      <c r="F331" s="24" t="e">
        <f>TRUNC(SUMIF(N327:N330, N326, F327:F330),0)</f>
        <v>#NUM!</v>
      </c>
      <c r="G331" s="21"/>
      <c r="H331" s="24">
        <f>TRUNC(SUMIF(N327:N330, N326, H327:H330),0)</f>
        <v>0</v>
      </c>
      <c r="I331" s="21"/>
      <c r="J331" s="24">
        <f>TRUNC(SUMIF(N327:N330, N326, J327:J330),0)</f>
        <v>0</v>
      </c>
      <c r="K331" s="21"/>
      <c r="L331" s="24" t="e">
        <f>F331+H331+J331</f>
        <v>#NUM!</v>
      </c>
      <c r="M331" s="18" t="s">
        <v>52</v>
      </c>
      <c r="N331" s="1" t="s">
        <v>88</v>
      </c>
      <c r="O331" s="1" t="s">
        <v>88</v>
      </c>
      <c r="P331" s="1" t="s">
        <v>52</v>
      </c>
      <c r="Q331" s="1" t="s">
        <v>52</v>
      </c>
      <c r="R331" s="1" t="s">
        <v>52</v>
      </c>
      <c r="AV331" s="1" t="s">
        <v>52</v>
      </c>
      <c r="AW331" s="1" t="s">
        <v>52</v>
      </c>
      <c r="AX331" s="1" t="s">
        <v>52</v>
      </c>
      <c r="AY331" s="1" t="s">
        <v>52</v>
      </c>
      <c r="AZ331" s="1" t="s">
        <v>52</v>
      </c>
    </row>
    <row r="332" spans="1:52" ht="30" customHeight="1" x14ac:dyDescent="0.3">
      <c r="A332" s="19"/>
      <c r="B332" s="19"/>
      <c r="C332" s="19"/>
      <c r="D332" s="19"/>
      <c r="E332" s="21"/>
      <c r="F332" s="24"/>
      <c r="G332" s="21"/>
      <c r="H332" s="24"/>
      <c r="I332" s="21"/>
      <c r="J332" s="24"/>
      <c r="K332" s="21"/>
      <c r="L332" s="24"/>
      <c r="M332" s="19"/>
    </row>
    <row r="333" spans="1:52" ht="30" customHeight="1" x14ac:dyDescent="0.3">
      <c r="A333" s="15" t="s">
        <v>1242</v>
      </c>
      <c r="B333" s="16"/>
      <c r="C333" s="16"/>
      <c r="D333" s="16"/>
      <c r="E333" s="20"/>
      <c r="F333" s="23"/>
      <c r="G333" s="20"/>
      <c r="H333" s="23"/>
      <c r="I333" s="20"/>
      <c r="J333" s="23"/>
      <c r="K333" s="20"/>
      <c r="L333" s="23"/>
      <c r="M333" s="17"/>
      <c r="N333" s="1" t="s">
        <v>416</v>
      </c>
    </row>
    <row r="334" spans="1:52" ht="30" customHeight="1" x14ac:dyDescent="0.3">
      <c r="A334" s="18" t="s">
        <v>414</v>
      </c>
      <c r="B334" s="18" t="s">
        <v>1243</v>
      </c>
      <c r="C334" s="18" t="s">
        <v>139</v>
      </c>
      <c r="D334" s="19">
        <v>1</v>
      </c>
      <c r="E334" s="21" t="e">
        <f>단가대비표!O88</f>
        <v>#NUM!</v>
      </c>
      <c r="F334" s="24" t="e">
        <f>TRUNC(E334*D334,1)</f>
        <v>#NUM!</v>
      </c>
      <c r="G334" s="21">
        <f>단가대비표!P88</f>
        <v>0</v>
      </c>
      <c r="H334" s="24">
        <f>TRUNC(G334*D334,1)</f>
        <v>0</v>
      </c>
      <c r="I334" s="21">
        <f>단가대비표!V88</f>
        <v>0</v>
      </c>
      <c r="J334" s="24">
        <f>TRUNC(I334*D334,1)</f>
        <v>0</v>
      </c>
      <c r="K334" s="21" t="e">
        <f t="shared" ref="K334:L336" si="51">TRUNC(E334+G334+I334,1)</f>
        <v>#NUM!</v>
      </c>
      <c r="L334" s="24" t="e">
        <f t="shared" si="51"/>
        <v>#NUM!</v>
      </c>
      <c r="M334" s="18" t="s">
        <v>52</v>
      </c>
      <c r="N334" s="1" t="s">
        <v>416</v>
      </c>
      <c r="O334" s="1" t="s">
        <v>1244</v>
      </c>
      <c r="P334" s="1" t="s">
        <v>64</v>
      </c>
      <c r="Q334" s="1" t="s">
        <v>64</v>
      </c>
      <c r="R334" s="1" t="s">
        <v>63</v>
      </c>
      <c r="AV334" s="1" t="s">
        <v>52</v>
      </c>
      <c r="AW334" s="1" t="s">
        <v>1245</v>
      </c>
      <c r="AX334" s="1" t="s">
        <v>52</v>
      </c>
      <c r="AY334" s="1" t="s">
        <v>52</v>
      </c>
      <c r="AZ334" s="1" t="s">
        <v>52</v>
      </c>
    </row>
    <row r="335" spans="1:52" ht="30" customHeight="1" x14ac:dyDescent="0.3">
      <c r="A335" s="18" t="s">
        <v>915</v>
      </c>
      <c r="B335" s="18" t="s">
        <v>759</v>
      </c>
      <c r="C335" s="18" t="s">
        <v>760</v>
      </c>
      <c r="D335" s="19">
        <v>1.4999999999999999E-2</v>
      </c>
      <c r="E335" s="21">
        <f>단가대비표!O122</f>
        <v>0</v>
      </c>
      <c r="F335" s="24">
        <f>TRUNC(E335*D335,1)</f>
        <v>0</v>
      </c>
      <c r="G335" s="21">
        <f>단가대비표!P122</f>
        <v>0</v>
      </c>
      <c r="H335" s="24">
        <f>TRUNC(G335*D335,1)</f>
        <v>0</v>
      </c>
      <c r="I335" s="21">
        <f>단가대비표!V122</f>
        <v>0</v>
      </c>
      <c r="J335" s="24">
        <f>TRUNC(I335*D335,1)</f>
        <v>0</v>
      </c>
      <c r="K335" s="21">
        <f t="shared" si="51"/>
        <v>0</v>
      </c>
      <c r="L335" s="24">
        <f t="shared" si="51"/>
        <v>0</v>
      </c>
      <c r="M335" s="18" t="s">
        <v>52</v>
      </c>
      <c r="N335" s="1" t="s">
        <v>416</v>
      </c>
      <c r="O335" s="1" t="s">
        <v>916</v>
      </c>
      <c r="P335" s="1" t="s">
        <v>64</v>
      </c>
      <c r="Q335" s="1" t="s">
        <v>64</v>
      </c>
      <c r="R335" s="1" t="s">
        <v>63</v>
      </c>
      <c r="AV335" s="1" t="s">
        <v>52</v>
      </c>
      <c r="AW335" s="1" t="s">
        <v>1246</v>
      </c>
      <c r="AX335" s="1" t="s">
        <v>52</v>
      </c>
      <c r="AY335" s="1" t="s">
        <v>52</v>
      </c>
      <c r="AZ335" s="1" t="s">
        <v>52</v>
      </c>
    </row>
    <row r="336" spans="1:52" ht="30" customHeight="1" x14ac:dyDescent="0.3">
      <c r="A336" s="18" t="s">
        <v>758</v>
      </c>
      <c r="B336" s="18" t="s">
        <v>759</v>
      </c>
      <c r="C336" s="18" t="s">
        <v>760</v>
      </c>
      <c r="D336" s="19">
        <v>0.01</v>
      </c>
      <c r="E336" s="21">
        <f>단가대비표!O121</f>
        <v>0</v>
      </c>
      <c r="F336" s="24">
        <f>TRUNC(E336*D336,1)</f>
        <v>0</v>
      </c>
      <c r="G336" s="21">
        <f>단가대비표!P121</f>
        <v>0</v>
      </c>
      <c r="H336" s="24">
        <f>TRUNC(G336*D336,1)</f>
        <v>0</v>
      </c>
      <c r="I336" s="21">
        <f>단가대비표!V121</f>
        <v>0</v>
      </c>
      <c r="J336" s="24">
        <f>TRUNC(I336*D336,1)</f>
        <v>0</v>
      </c>
      <c r="K336" s="21">
        <f t="shared" si="51"/>
        <v>0</v>
      </c>
      <c r="L336" s="24">
        <f t="shared" si="51"/>
        <v>0</v>
      </c>
      <c r="M336" s="18" t="s">
        <v>52</v>
      </c>
      <c r="N336" s="1" t="s">
        <v>416</v>
      </c>
      <c r="O336" s="1" t="s">
        <v>761</v>
      </c>
      <c r="P336" s="1" t="s">
        <v>64</v>
      </c>
      <c r="Q336" s="1" t="s">
        <v>64</v>
      </c>
      <c r="R336" s="1" t="s">
        <v>63</v>
      </c>
      <c r="AV336" s="1" t="s">
        <v>52</v>
      </c>
      <c r="AW336" s="1" t="s">
        <v>1247</v>
      </c>
      <c r="AX336" s="1" t="s">
        <v>52</v>
      </c>
      <c r="AY336" s="1" t="s">
        <v>52</v>
      </c>
      <c r="AZ336" s="1" t="s">
        <v>52</v>
      </c>
    </row>
    <row r="337" spans="1:52" ht="30" customHeight="1" x14ac:dyDescent="0.3">
      <c r="A337" s="18" t="s">
        <v>715</v>
      </c>
      <c r="B337" s="18" t="s">
        <v>52</v>
      </c>
      <c r="C337" s="18" t="s">
        <v>52</v>
      </c>
      <c r="D337" s="19"/>
      <c r="E337" s="21"/>
      <c r="F337" s="24" t="e">
        <f>TRUNC(SUMIF(N334:N336, N333, F334:F336),0)</f>
        <v>#NUM!</v>
      </c>
      <c r="G337" s="21"/>
      <c r="H337" s="24">
        <f>TRUNC(SUMIF(N334:N336, N333, H334:H336),0)</f>
        <v>0</v>
      </c>
      <c r="I337" s="21"/>
      <c r="J337" s="24">
        <f>TRUNC(SUMIF(N334:N336, N333, J334:J336),0)</f>
        <v>0</v>
      </c>
      <c r="K337" s="21"/>
      <c r="L337" s="24" t="e">
        <f>F337+H337+J337</f>
        <v>#NUM!</v>
      </c>
      <c r="M337" s="18" t="s">
        <v>52</v>
      </c>
      <c r="N337" s="1" t="s">
        <v>88</v>
      </c>
      <c r="O337" s="1" t="s">
        <v>88</v>
      </c>
      <c r="P337" s="1" t="s">
        <v>52</v>
      </c>
      <c r="Q337" s="1" t="s">
        <v>52</v>
      </c>
      <c r="R337" s="1" t="s">
        <v>52</v>
      </c>
      <c r="AV337" s="1" t="s">
        <v>52</v>
      </c>
      <c r="AW337" s="1" t="s">
        <v>52</v>
      </c>
      <c r="AX337" s="1" t="s">
        <v>52</v>
      </c>
      <c r="AY337" s="1" t="s">
        <v>52</v>
      </c>
      <c r="AZ337" s="1" t="s">
        <v>52</v>
      </c>
    </row>
    <row r="338" spans="1:52" ht="30" customHeight="1" x14ac:dyDescent="0.3">
      <c r="A338" s="19"/>
      <c r="B338" s="19"/>
      <c r="C338" s="19"/>
      <c r="D338" s="19"/>
      <c r="E338" s="21"/>
      <c r="F338" s="24"/>
      <c r="G338" s="21"/>
      <c r="H338" s="24"/>
      <c r="I338" s="21"/>
      <c r="J338" s="24"/>
      <c r="K338" s="21"/>
      <c r="L338" s="24"/>
      <c r="M338" s="19"/>
    </row>
    <row r="339" spans="1:52" ht="30" customHeight="1" x14ac:dyDescent="0.3">
      <c r="A339" s="15" t="s">
        <v>1248</v>
      </c>
      <c r="B339" s="16"/>
      <c r="C339" s="16"/>
      <c r="D339" s="16"/>
      <c r="E339" s="20"/>
      <c r="F339" s="23"/>
      <c r="G339" s="20"/>
      <c r="H339" s="23"/>
      <c r="I339" s="20"/>
      <c r="J339" s="23"/>
      <c r="K339" s="20"/>
      <c r="L339" s="23"/>
      <c r="M339" s="17"/>
      <c r="N339" s="1" t="s">
        <v>423</v>
      </c>
    </row>
    <row r="340" spans="1:52" ht="30" customHeight="1" x14ac:dyDescent="0.3">
      <c r="A340" s="18" t="s">
        <v>1249</v>
      </c>
      <c r="B340" s="18" t="s">
        <v>759</v>
      </c>
      <c r="C340" s="18" t="s">
        <v>760</v>
      </c>
      <c r="D340" s="19">
        <v>4.1000000000000002E-2</v>
      </c>
      <c r="E340" s="21">
        <f>단가대비표!O141</f>
        <v>0</v>
      </c>
      <c r="F340" s="24">
        <f>TRUNC(E340*D340,1)</f>
        <v>0</v>
      </c>
      <c r="G340" s="21">
        <f>단가대비표!P141</f>
        <v>0</v>
      </c>
      <c r="H340" s="24">
        <f>TRUNC(G340*D340,1)</f>
        <v>0</v>
      </c>
      <c r="I340" s="21">
        <f>단가대비표!V141</f>
        <v>0</v>
      </c>
      <c r="J340" s="24">
        <f>TRUNC(I340*D340,1)</f>
        <v>0</v>
      </c>
      <c r="K340" s="21">
        <f t="shared" ref="K340:L342" si="52">TRUNC(E340+G340+I340,1)</f>
        <v>0</v>
      </c>
      <c r="L340" s="24">
        <f t="shared" si="52"/>
        <v>0</v>
      </c>
      <c r="M340" s="18" t="s">
        <v>52</v>
      </c>
      <c r="N340" s="1" t="s">
        <v>423</v>
      </c>
      <c r="O340" s="1" t="s">
        <v>1250</v>
      </c>
      <c r="P340" s="1" t="s">
        <v>64</v>
      </c>
      <c r="Q340" s="1" t="s">
        <v>64</v>
      </c>
      <c r="R340" s="1" t="s">
        <v>63</v>
      </c>
      <c r="V340">
        <v>1</v>
      </c>
      <c r="AV340" s="1" t="s">
        <v>52</v>
      </c>
      <c r="AW340" s="1" t="s">
        <v>1251</v>
      </c>
      <c r="AX340" s="1" t="s">
        <v>52</v>
      </c>
      <c r="AY340" s="1" t="s">
        <v>52</v>
      </c>
      <c r="AZ340" s="1" t="s">
        <v>52</v>
      </c>
    </row>
    <row r="341" spans="1:52" ht="30" customHeight="1" x14ac:dyDescent="0.3">
      <c r="A341" s="18" t="s">
        <v>758</v>
      </c>
      <c r="B341" s="18" t="s">
        <v>759</v>
      </c>
      <c r="C341" s="18" t="s">
        <v>760</v>
      </c>
      <c r="D341" s="19">
        <v>2.7E-2</v>
      </c>
      <c r="E341" s="21">
        <f>단가대비표!O121</f>
        <v>0</v>
      </c>
      <c r="F341" s="24">
        <f>TRUNC(E341*D341,1)</f>
        <v>0</v>
      </c>
      <c r="G341" s="21">
        <f>단가대비표!P121</f>
        <v>0</v>
      </c>
      <c r="H341" s="24">
        <f>TRUNC(G341*D341,1)</f>
        <v>0</v>
      </c>
      <c r="I341" s="21">
        <f>단가대비표!V121</f>
        <v>0</v>
      </c>
      <c r="J341" s="24">
        <f>TRUNC(I341*D341,1)</f>
        <v>0</v>
      </c>
      <c r="K341" s="21">
        <f t="shared" si="52"/>
        <v>0</v>
      </c>
      <c r="L341" s="24">
        <f t="shared" si="52"/>
        <v>0</v>
      </c>
      <c r="M341" s="18" t="s">
        <v>52</v>
      </c>
      <c r="N341" s="1" t="s">
        <v>423</v>
      </c>
      <c r="O341" s="1" t="s">
        <v>761</v>
      </c>
      <c r="P341" s="1" t="s">
        <v>64</v>
      </c>
      <c r="Q341" s="1" t="s">
        <v>64</v>
      </c>
      <c r="R341" s="1" t="s">
        <v>63</v>
      </c>
      <c r="V341">
        <v>1</v>
      </c>
      <c r="AV341" s="1" t="s">
        <v>52</v>
      </c>
      <c r="AW341" s="1" t="s">
        <v>1252</v>
      </c>
      <c r="AX341" s="1" t="s">
        <v>52</v>
      </c>
      <c r="AY341" s="1" t="s">
        <v>52</v>
      </c>
      <c r="AZ341" s="1" t="s">
        <v>52</v>
      </c>
    </row>
    <row r="342" spans="1:52" ht="30" customHeight="1" x14ac:dyDescent="0.3">
      <c r="A342" s="18" t="s">
        <v>774</v>
      </c>
      <c r="B342" s="18" t="s">
        <v>1253</v>
      </c>
      <c r="C342" s="18" t="s">
        <v>234</v>
      </c>
      <c r="D342" s="19">
        <v>1</v>
      </c>
      <c r="E342" s="21">
        <v>0</v>
      </c>
      <c r="F342" s="24">
        <f>TRUNC(E342*D342,1)</f>
        <v>0</v>
      </c>
      <c r="G342" s="21">
        <v>0</v>
      </c>
      <c r="H342" s="24">
        <f>TRUNC(G342*D342,1)</f>
        <v>0</v>
      </c>
      <c r="I342" s="21">
        <f>TRUNC(SUMIF(V340:V342, RIGHTB(O342, 1), H340:H342)*U342, 2)</f>
        <v>0</v>
      </c>
      <c r="J342" s="24">
        <f>TRUNC(I342*D342,1)</f>
        <v>0</v>
      </c>
      <c r="K342" s="21">
        <f t="shared" si="52"/>
        <v>0</v>
      </c>
      <c r="L342" s="24">
        <f t="shared" si="52"/>
        <v>0</v>
      </c>
      <c r="M342" s="18" t="s">
        <v>52</v>
      </c>
      <c r="N342" s="1" t="s">
        <v>423</v>
      </c>
      <c r="O342" s="1" t="s">
        <v>713</v>
      </c>
      <c r="P342" s="1" t="s">
        <v>64</v>
      </c>
      <c r="Q342" s="1" t="s">
        <v>64</v>
      </c>
      <c r="R342" s="1" t="s">
        <v>64</v>
      </c>
      <c r="S342">
        <v>1</v>
      </c>
      <c r="T342">
        <v>2</v>
      </c>
      <c r="U342">
        <v>0.01</v>
      </c>
      <c r="AV342" s="1" t="s">
        <v>52</v>
      </c>
      <c r="AW342" s="1" t="s">
        <v>1254</v>
      </c>
      <c r="AX342" s="1" t="s">
        <v>52</v>
      </c>
      <c r="AY342" s="1" t="s">
        <v>52</v>
      </c>
      <c r="AZ342" s="1" t="s">
        <v>52</v>
      </c>
    </row>
    <row r="343" spans="1:52" ht="30" customHeight="1" x14ac:dyDescent="0.3">
      <c r="A343" s="18" t="s">
        <v>715</v>
      </c>
      <c r="B343" s="18" t="s">
        <v>52</v>
      </c>
      <c r="C343" s="18" t="s">
        <v>52</v>
      </c>
      <c r="D343" s="19"/>
      <c r="E343" s="21"/>
      <c r="F343" s="24">
        <f>TRUNC(SUMIF(N340:N342, N339, F340:F342),0)</f>
        <v>0</v>
      </c>
      <c r="G343" s="21"/>
      <c r="H343" s="24">
        <f>TRUNC(SUMIF(N340:N342, N339, H340:H342),0)</f>
        <v>0</v>
      </c>
      <c r="I343" s="21"/>
      <c r="J343" s="24">
        <f>TRUNC(SUMIF(N340:N342, N339, J340:J342),0)</f>
        <v>0</v>
      </c>
      <c r="K343" s="21"/>
      <c r="L343" s="24">
        <f>F343+H343+J343</f>
        <v>0</v>
      </c>
      <c r="M343" s="18" t="s">
        <v>52</v>
      </c>
      <c r="N343" s="1" t="s">
        <v>88</v>
      </c>
      <c r="O343" s="1" t="s">
        <v>88</v>
      </c>
      <c r="P343" s="1" t="s">
        <v>52</v>
      </c>
      <c r="Q343" s="1" t="s">
        <v>52</v>
      </c>
      <c r="R343" s="1" t="s">
        <v>52</v>
      </c>
      <c r="AV343" s="1" t="s">
        <v>52</v>
      </c>
      <c r="AW343" s="1" t="s">
        <v>52</v>
      </c>
      <c r="AX343" s="1" t="s">
        <v>52</v>
      </c>
      <c r="AY343" s="1" t="s">
        <v>52</v>
      </c>
      <c r="AZ343" s="1" t="s">
        <v>52</v>
      </c>
    </row>
    <row r="344" spans="1:52" ht="30" customHeight="1" x14ac:dyDescent="0.3">
      <c r="A344" s="19"/>
      <c r="B344" s="19"/>
      <c r="C344" s="19"/>
      <c r="D344" s="19"/>
      <c r="E344" s="21"/>
      <c r="F344" s="24"/>
      <c r="G344" s="21"/>
      <c r="H344" s="24"/>
      <c r="I344" s="21"/>
      <c r="J344" s="24"/>
      <c r="K344" s="21"/>
      <c r="L344" s="24"/>
      <c r="M344" s="19"/>
    </row>
    <row r="345" spans="1:52" ht="30" customHeight="1" x14ac:dyDescent="0.3">
      <c r="A345" s="15" t="s">
        <v>1255</v>
      </c>
      <c r="B345" s="16"/>
      <c r="C345" s="16"/>
      <c r="D345" s="16"/>
      <c r="E345" s="20"/>
      <c r="F345" s="23"/>
      <c r="G345" s="20"/>
      <c r="H345" s="23"/>
      <c r="I345" s="20"/>
      <c r="J345" s="23"/>
      <c r="K345" s="20"/>
      <c r="L345" s="23"/>
      <c r="M345" s="17"/>
      <c r="N345" s="1" t="s">
        <v>427</v>
      </c>
    </row>
    <row r="346" spans="1:52" ht="30" customHeight="1" x14ac:dyDescent="0.3">
      <c r="A346" s="18" t="s">
        <v>1249</v>
      </c>
      <c r="B346" s="18" t="s">
        <v>759</v>
      </c>
      <c r="C346" s="18" t="s">
        <v>760</v>
      </c>
      <c r="D346" s="19">
        <v>3.6999999999999998E-2</v>
      </c>
      <c r="E346" s="21">
        <f>단가대비표!O141</f>
        <v>0</v>
      </c>
      <c r="F346" s="24">
        <f>TRUNC(E346*D346,1)</f>
        <v>0</v>
      </c>
      <c r="G346" s="21">
        <f>단가대비표!P141</f>
        <v>0</v>
      </c>
      <c r="H346" s="24">
        <f>TRUNC(G346*D346,1)</f>
        <v>0</v>
      </c>
      <c r="I346" s="21">
        <f>단가대비표!V141</f>
        <v>0</v>
      </c>
      <c r="J346" s="24">
        <f>TRUNC(I346*D346,1)</f>
        <v>0</v>
      </c>
      <c r="K346" s="21">
        <f t="shared" ref="K346:L348" si="53">TRUNC(E346+G346+I346,1)</f>
        <v>0</v>
      </c>
      <c r="L346" s="24">
        <f t="shared" si="53"/>
        <v>0</v>
      </c>
      <c r="M346" s="18" t="s">
        <v>52</v>
      </c>
      <c r="N346" s="1" t="s">
        <v>427</v>
      </c>
      <c r="O346" s="1" t="s">
        <v>1250</v>
      </c>
      <c r="P346" s="1" t="s">
        <v>64</v>
      </c>
      <c r="Q346" s="1" t="s">
        <v>64</v>
      </c>
      <c r="R346" s="1" t="s">
        <v>63</v>
      </c>
      <c r="V346">
        <v>1</v>
      </c>
      <c r="AV346" s="1" t="s">
        <v>52</v>
      </c>
      <c r="AW346" s="1" t="s">
        <v>1256</v>
      </c>
      <c r="AX346" s="1" t="s">
        <v>52</v>
      </c>
      <c r="AY346" s="1" t="s">
        <v>52</v>
      </c>
      <c r="AZ346" s="1" t="s">
        <v>52</v>
      </c>
    </row>
    <row r="347" spans="1:52" ht="30" customHeight="1" x14ac:dyDescent="0.3">
      <c r="A347" s="18" t="s">
        <v>758</v>
      </c>
      <c r="B347" s="18" t="s">
        <v>759</v>
      </c>
      <c r="C347" s="18" t="s">
        <v>760</v>
      </c>
      <c r="D347" s="19">
        <v>2.4E-2</v>
      </c>
      <c r="E347" s="21">
        <f>단가대비표!O121</f>
        <v>0</v>
      </c>
      <c r="F347" s="24">
        <f>TRUNC(E347*D347,1)</f>
        <v>0</v>
      </c>
      <c r="G347" s="21">
        <f>단가대비표!P121</f>
        <v>0</v>
      </c>
      <c r="H347" s="24">
        <f>TRUNC(G347*D347,1)</f>
        <v>0</v>
      </c>
      <c r="I347" s="21">
        <f>단가대비표!V121</f>
        <v>0</v>
      </c>
      <c r="J347" s="24">
        <f>TRUNC(I347*D347,1)</f>
        <v>0</v>
      </c>
      <c r="K347" s="21">
        <f t="shared" si="53"/>
        <v>0</v>
      </c>
      <c r="L347" s="24">
        <f t="shared" si="53"/>
        <v>0</v>
      </c>
      <c r="M347" s="18" t="s">
        <v>52</v>
      </c>
      <c r="N347" s="1" t="s">
        <v>427</v>
      </c>
      <c r="O347" s="1" t="s">
        <v>761</v>
      </c>
      <c r="P347" s="1" t="s">
        <v>64</v>
      </c>
      <c r="Q347" s="1" t="s">
        <v>64</v>
      </c>
      <c r="R347" s="1" t="s">
        <v>63</v>
      </c>
      <c r="V347">
        <v>1</v>
      </c>
      <c r="AV347" s="1" t="s">
        <v>52</v>
      </c>
      <c r="AW347" s="1" t="s">
        <v>1257</v>
      </c>
      <c r="AX347" s="1" t="s">
        <v>52</v>
      </c>
      <c r="AY347" s="1" t="s">
        <v>52</v>
      </c>
      <c r="AZ347" s="1" t="s">
        <v>52</v>
      </c>
    </row>
    <row r="348" spans="1:52" ht="30" customHeight="1" x14ac:dyDescent="0.3">
      <c r="A348" s="18" t="s">
        <v>774</v>
      </c>
      <c r="B348" s="18" t="s">
        <v>1253</v>
      </c>
      <c r="C348" s="18" t="s">
        <v>234</v>
      </c>
      <c r="D348" s="19">
        <v>1</v>
      </c>
      <c r="E348" s="21">
        <v>0</v>
      </c>
      <c r="F348" s="24">
        <f>TRUNC(E348*D348,1)</f>
        <v>0</v>
      </c>
      <c r="G348" s="21">
        <v>0</v>
      </c>
      <c r="H348" s="24">
        <f>TRUNC(G348*D348,1)</f>
        <v>0</v>
      </c>
      <c r="I348" s="21">
        <f>TRUNC(SUMIF(V346:V348, RIGHTB(O348, 1), H346:H348)*U348, 2)</f>
        <v>0</v>
      </c>
      <c r="J348" s="24">
        <f>TRUNC(I348*D348,1)</f>
        <v>0</v>
      </c>
      <c r="K348" s="21">
        <f t="shared" si="53"/>
        <v>0</v>
      </c>
      <c r="L348" s="24">
        <f t="shared" si="53"/>
        <v>0</v>
      </c>
      <c r="M348" s="18" t="s">
        <v>52</v>
      </c>
      <c r="N348" s="1" t="s">
        <v>427</v>
      </c>
      <c r="O348" s="1" t="s">
        <v>713</v>
      </c>
      <c r="P348" s="1" t="s">
        <v>64</v>
      </c>
      <c r="Q348" s="1" t="s">
        <v>64</v>
      </c>
      <c r="R348" s="1" t="s">
        <v>64</v>
      </c>
      <c r="S348">
        <v>1</v>
      </c>
      <c r="T348">
        <v>2</v>
      </c>
      <c r="U348">
        <v>0.01</v>
      </c>
      <c r="AV348" s="1" t="s">
        <v>52</v>
      </c>
      <c r="AW348" s="1" t="s">
        <v>1258</v>
      </c>
      <c r="AX348" s="1" t="s">
        <v>52</v>
      </c>
      <c r="AY348" s="1" t="s">
        <v>52</v>
      </c>
      <c r="AZ348" s="1" t="s">
        <v>52</v>
      </c>
    </row>
    <row r="349" spans="1:52" ht="30" customHeight="1" x14ac:dyDescent="0.3">
      <c r="A349" s="18" t="s">
        <v>715</v>
      </c>
      <c r="B349" s="18" t="s">
        <v>52</v>
      </c>
      <c r="C349" s="18" t="s">
        <v>52</v>
      </c>
      <c r="D349" s="19"/>
      <c r="E349" s="21"/>
      <c r="F349" s="24">
        <f>TRUNC(SUMIF(N346:N348, N345, F346:F348),0)</f>
        <v>0</v>
      </c>
      <c r="G349" s="21"/>
      <c r="H349" s="24">
        <f>TRUNC(SUMIF(N346:N348, N345, H346:H348),0)</f>
        <v>0</v>
      </c>
      <c r="I349" s="21"/>
      <c r="J349" s="24">
        <f>TRUNC(SUMIF(N346:N348, N345, J346:J348),0)</f>
        <v>0</v>
      </c>
      <c r="K349" s="21"/>
      <c r="L349" s="24">
        <f>F349+H349+J349</f>
        <v>0</v>
      </c>
      <c r="M349" s="18" t="s">
        <v>52</v>
      </c>
      <c r="N349" s="1" t="s">
        <v>88</v>
      </c>
      <c r="O349" s="1" t="s">
        <v>88</v>
      </c>
      <c r="P349" s="1" t="s">
        <v>52</v>
      </c>
      <c r="Q349" s="1" t="s">
        <v>52</v>
      </c>
      <c r="R349" s="1" t="s">
        <v>52</v>
      </c>
      <c r="AV349" s="1" t="s">
        <v>52</v>
      </c>
      <c r="AW349" s="1" t="s">
        <v>52</v>
      </c>
      <c r="AX349" s="1" t="s">
        <v>52</v>
      </c>
      <c r="AY349" s="1" t="s">
        <v>52</v>
      </c>
      <c r="AZ349" s="1" t="s">
        <v>52</v>
      </c>
    </row>
    <row r="350" spans="1:52" ht="30" customHeight="1" x14ac:dyDescent="0.3">
      <c r="A350" s="19"/>
      <c r="B350" s="19"/>
      <c r="C350" s="19"/>
      <c r="D350" s="19"/>
      <c r="E350" s="21"/>
      <c r="F350" s="24"/>
      <c r="G350" s="21"/>
      <c r="H350" s="24"/>
      <c r="I350" s="21"/>
      <c r="J350" s="24"/>
      <c r="K350" s="21"/>
      <c r="L350" s="24"/>
      <c r="M350" s="19"/>
    </row>
    <row r="351" spans="1:52" ht="30" customHeight="1" x14ac:dyDescent="0.3">
      <c r="A351" s="15" t="s">
        <v>1259</v>
      </c>
      <c r="B351" s="16"/>
      <c r="C351" s="16"/>
      <c r="D351" s="16"/>
      <c r="E351" s="20"/>
      <c r="F351" s="23"/>
      <c r="G351" s="20"/>
      <c r="H351" s="23"/>
      <c r="I351" s="20"/>
      <c r="J351" s="23"/>
      <c r="K351" s="20"/>
      <c r="L351" s="23"/>
      <c r="M351" s="17"/>
      <c r="N351" s="1" t="s">
        <v>432</v>
      </c>
    </row>
    <row r="352" spans="1:52" ht="30" customHeight="1" x14ac:dyDescent="0.3">
      <c r="A352" s="18" t="s">
        <v>1249</v>
      </c>
      <c r="B352" s="18" t="s">
        <v>759</v>
      </c>
      <c r="C352" s="18" t="s">
        <v>760</v>
      </c>
      <c r="D352" s="19">
        <v>3.6999999999999998E-2</v>
      </c>
      <c r="E352" s="21">
        <f>단가대비표!O141</f>
        <v>0</v>
      </c>
      <c r="F352" s="24">
        <f>TRUNC(E352*D352,1)</f>
        <v>0</v>
      </c>
      <c r="G352" s="21">
        <f>단가대비표!P141</f>
        <v>0</v>
      </c>
      <c r="H352" s="24">
        <f>TRUNC(G352*D352,1)</f>
        <v>0</v>
      </c>
      <c r="I352" s="21">
        <f>단가대비표!V141</f>
        <v>0</v>
      </c>
      <c r="J352" s="24">
        <f>TRUNC(I352*D352,1)</f>
        <v>0</v>
      </c>
      <c r="K352" s="21">
        <f t="shared" ref="K352:L354" si="54">TRUNC(E352+G352+I352,1)</f>
        <v>0</v>
      </c>
      <c r="L352" s="24">
        <f t="shared" si="54"/>
        <v>0</v>
      </c>
      <c r="M352" s="18" t="s">
        <v>52</v>
      </c>
      <c r="N352" s="1" t="s">
        <v>432</v>
      </c>
      <c r="O352" s="1" t="s">
        <v>1250</v>
      </c>
      <c r="P352" s="1" t="s">
        <v>64</v>
      </c>
      <c r="Q352" s="1" t="s">
        <v>64</v>
      </c>
      <c r="R352" s="1" t="s">
        <v>63</v>
      </c>
      <c r="V352">
        <v>1</v>
      </c>
      <c r="AV352" s="1" t="s">
        <v>52</v>
      </c>
      <c r="AW352" s="1" t="s">
        <v>1260</v>
      </c>
      <c r="AX352" s="1" t="s">
        <v>52</v>
      </c>
      <c r="AY352" s="1" t="s">
        <v>52</v>
      </c>
      <c r="AZ352" s="1" t="s">
        <v>52</v>
      </c>
    </row>
    <row r="353" spans="1:52" ht="30" customHeight="1" x14ac:dyDescent="0.3">
      <c r="A353" s="18" t="s">
        <v>758</v>
      </c>
      <c r="B353" s="18" t="s">
        <v>759</v>
      </c>
      <c r="C353" s="18" t="s">
        <v>760</v>
      </c>
      <c r="D353" s="19">
        <v>2.4E-2</v>
      </c>
      <c r="E353" s="21">
        <f>단가대비표!O121</f>
        <v>0</v>
      </c>
      <c r="F353" s="24">
        <f>TRUNC(E353*D353,1)</f>
        <v>0</v>
      </c>
      <c r="G353" s="21">
        <f>단가대비표!P121</f>
        <v>0</v>
      </c>
      <c r="H353" s="24">
        <f>TRUNC(G353*D353,1)</f>
        <v>0</v>
      </c>
      <c r="I353" s="21">
        <f>단가대비표!V121</f>
        <v>0</v>
      </c>
      <c r="J353" s="24">
        <f>TRUNC(I353*D353,1)</f>
        <v>0</v>
      </c>
      <c r="K353" s="21">
        <f t="shared" si="54"/>
        <v>0</v>
      </c>
      <c r="L353" s="24">
        <f t="shared" si="54"/>
        <v>0</v>
      </c>
      <c r="M353" s="18" t="s">
        <v>52</v>
      </c>
      <c r="N353" s="1" t="s">
        <v>432</v>
      </c>
      <c r="O353" s="1" t="s">
        <v>761</v>
      </c>
      <c r="P353" s="1" t="s">
        <v>64</v>
      </c>
      <c r="Q353" s="1" t="s">
        <v>64</v>
      </c>
      <c r="R353" s="1" t="s">
        <v>63</v>
      </c>
      <c r="V353">
        <v>1</v>
      </c>
      <c r="AV353" s="1" t="s">
        <v>52</v>
      </c>
      <c r="AW353" s="1" t="s">
        <v>1261</v>
      </c>
      <c r="AX353" s="1" t="s">
        <v>52</v>
      </c>
      <c r="AY353" s="1" t="s">
        <v>52</v>
      </c>
      <c r="AZ353" s="1" t="s">
        <v>52</v>
      </c>
    </row>
    <row r="354" spans="1:52" ht="30" customHeight="1" x14ac:dyDescent="0.3">
      <c r="A354" s="18" t="s">
        <v>774</v>
      </c>
      <c r="B354" s="18" t="s">
        <v>1253</v>
      </c>
      <c r="C354" s="18" t="s">
        <v>234</v>
      </c>
      <c r="D354" s="19">
        <v>1</v>
      </c>
      <c r="E354" s="21">
        <v>0</v>
      </c>
      <c r="F354" s="24">
        <f>TRUNC(E354*D354,1)</f>
        <v>0</v>
      </c>
      <c r="G354" s="21">
        <v>0</v>
      </c>
      <c r="H354" s="24">
        <f>TRUNC(G354*D354,1)</f>
        <v>0</v>
      </c>
      <c r="I354" s="21">
        <f>TRUNC(SUMIF(V352:V354, RIGHTB(O354, 1), H352:H354)*U354, 2)</f>
        <v>0</v>
      </c>
      <c r="J354" s="24">
        <f>TRUNC(I354*D354,1)</f>
        <v>0</v>
      </c>
      <c r="K354" s="21">
        <f t="shared" si="54"/>
        <v>0</v>
      </c>
      <c r="L354" s="24">
        <f t="shared" si="54"/>
        <v>0</v>
      </c>
      <c r="M354" s="18" t="s">
        <v>52</v>
      </c>
      <c r="N354" s="1" t="s">
        <v>432</v>
      </c>
      <c r="O354" s="1" t="s">
        <v>713</v>
      </c>
      <c r="P354" s="1" t="s">
        <v>64</v>
      </c>
      <c r="Q354" s="1" t="s">
        <v>64</v>
      </c>
      <c r="R354" s="1" t="s">
        <v>64</v>
      </c>
      <c r="S354">
        <v>1</v>
      </c>
      <c r="T354">
        <v>2</v>
      </c>
      <c r="U354">
        <v>0.01</v>
      </c>
      <c r="AV354" s="1" t="s">
        <v>52</v>
      </c>
      <c r="AW354" s="1" t="s">
        <v>1262</v>
      </c>
      <c r="AX354" s="1" t="s">
        <v>52</v>
      </c>
      <c r="AY354" s="1" t="s">
        <v>52</v>
      </c>
      <c r="AZ354" s="1" t="s">
        <v>52</v>
      </c>
    </row>
    <row r="355" spans="1:52" ht="30" customHeight="1" x14ac:dyDescent="0.3">
      <c r="A355" s="18" t="s">
        <v>715</v>
      </c>
      <c r="B355" s="18" t="s">
        <v>52</v>
      </c>
      <c r="C355" s="18" t="s">
        <v>52</v>
      </c>
      <c r="D355" s="19"/>
      <c r="E355" s="21"/>
      <c r="F355" s="24">
        <f>TRUNC(SUMIF(N352:N354, N351, F352:F354),0)</f>
        <v>0</v>
      </c>
      <c r="G355" s="21"/>
      <c r="H355" s="24">
        <f>TRUNC(SUMIF(N352:N354, N351, H352:H354),0)</f>
        <v>0</v>
      </c>
      <c r="I355" s="21"/>
      <c r="J355" s="24">
        <f>TRUNC(SUMIF(N352:N354, N351, J352:J354),0)</f>
        <v>0</v>
      </c>
      <c r="K355" s="21"/>
      <c r="L355" s="24">
        <f>F355+H355+J355</f>
        <v>0</v>
      </c>
      <c r="M355" s="18" t="s">
        <v>52</v>
      </c>
      <c r="N355" s="1" t="s">
        <v>88</v>
      </c>
      <c r="O355" s="1" t="s">
        <v>88</v>
      </c>
      <c r="P355" s="1" t="s">
        <v>52</v>
      </c>
      <c r="Q355" s="1" t="s">
        <v>52</v>
      </c>
      <c r="R355" s="1" t="s">
        <v>52</v>
      </c>
      <c r="AV355" s="1" t="s">
        <v>52</v>
      </c>
      <c r="AW355" s="1" t="s">
        <v>52</v>
      </c>
      <c r="AX355" s="1" t="s">
        <v>52</v>
      </c>
      <c r="AY355" s="1" t="s">
        <v>52</v>
      </c>
      <c r="AZ355" s="1" t="s">
        <v>52</v>
      </c>
    </row>
    <row r="356" spans="1:52" ht="30" customHeight="1" x14ac:dyDescent="0.3">
      <c r="A356" s="19"/>
      <c r="B356" s="19"/>
      <c r="C356" s="19"/>
      <c r="D356" s="19"/>
      <c r="E356" s="21"/>
      <c r="F356" s="24"/>
      <c r="G356" s="21"/>
      <c r="H356" s="24"/>
      <c r="I356" s="21"/>
      <c r="J356" s="24"/>
      <c r="K356" s="21"/>
      <c r="L356" s="24"/>
      <c r="M356" s="19"/>
    </row>
    <row r="357" spans="1:52" ht="30" customHeight="1" x14ac:dyDescent="0.3">
      <c r="A357" s="15" t="s">
        <v>1263</v>
      </c>
      <c r="B357" s="16"/>
      <c r="C357" s="16"/>
      <c r="D357" s="16"/>
      <c r="E357" s="20"/>
      <c r="F357" s="23"/>
      <c r="G357" s="20"/>
      <c r="H357" s="23"/>
      <c r="I357" s="20"/>
      <c r="J357" s="23"/>
      <c r="K357" s="20"/>
      <c r="L357" s="23"/>
      <c r="M357" s="17"/>
      <c r="N357" s="1" t="s">
        <v>437</v>
      </c>
    </row>
    <row r="358" spans="1:52" ht="30" customHeight="1" x14ac:dyDescent="0.3">
      <c r="A358" s="18" t="s">
        <v>1264</v>
      </c>
      <c r="B358" s="18" t="s">
        <v>1265</v>
      </c>
      <c r="C358" s="18" t="s">
        <v>68</v>
      </c>
      <c r="D358" s="19">
        <v>5.9999999999999995E-4</v>
      </c>
      <c r="E358" s="21">
        <f>단가대비표!O118</f>
        <v>0</v>
      </c>
      <c r="F358" s="24">
        <f t="shared" ref="F358:F363" si="55">TRUNC(E358*D358,1)</f>
        <v>0</v>
      </c>
      <c r="G358" s="21">
        <f>단가대비표!P118</f>
        <v>0</v>
      </c>
      <c r="H358" s="24">
        <f t="shared" ref="H358:H363" si="56">TRUNC(G358*D358,1)</f>
        <v>0</v>
      </c>
      <c r="I358" s="21" t="e">
        <f>단가대비표!V118</f>
        <v>#NUM!</v>
      </c>
      <c r="J358" s="24" t="e">
        <f t="shared" ref="J358:J363" si="57">TRUNC(I358*D358,1)</f>
        <v>#NUM!</v>
      </c>
      <c r="K358" s="21" t="e">
        <f t="shared" ref="K358:L363" si="58">TRUNC(E358+G358+I358,1)</f>
        <v>#NUM!</v>
      </c>
      <c r="L358" s="24" t="e">
        <f t="shared" si="58"/>
        <v>#NUM!</v>
      </c>
      <c r="M358" s="18" t="s">
        <v>52</v>
      </c>
      <c r="N358" s="1" t="s">
        <v>437</v>
      </c>
      <c r="O358" s="1" t="s">
        <v>1266</v>
      </c>
      <c r="P358" s="1" t="s">
        <v>64</v>
      </c>
      <c r="Q358" s="1" t="s">
        <v>64</v>
      </c>
      <c r="R358" s="1" t="s">
        <v>63</v>
      </c>
      <c r="AV358" s="1" t="s">
        <v>52</v>
      </c>
      <c r="AW358" s="1" t="s">
        <v>1267</v>
      </c>
      <c r="AX358" s="1" t="s">
        <v>52</v>
      </c>
      <c r="AY358" s="1" t="s">
        <v>52</v>
      </c>
      <c r="AZ358" s="1" t="s">
        <v>52</v>
      </c>
    </row>
    <row r="359" spans="1:52" ht="30" customHeight="1" x14ac:dyDescent="0.3">
      <c r="A359" s="18" t="s">
        <v>1268</v>
      </c>
      <c r="B359" s="18" t="s">
        <v>1269</v>
      </c>
      <c r="C359" s="18" t="s">
        <v>68</v>
      </c>
      <c r="D359" s="19">
        <v>1.3500000000000001E-3</v>
      </c>
      <c r="E359" s="21">
        <f>단가대비표!O119</f>
        <v>0</v>
      </c>
      <c r="F359" s="24">
        <f t="shared" si="55"/>
        <v>0</v>
      </c>
      <c r="G359" s="21">
        <f>단가대비표!P119</f>
        <v>0</v>
      </c>
      <c r="H359" s="24">
        <f t="shared" si="56"/>
        <v>0</v>
      </c>
      <c r="I359" s="21" t="e">
        <f>단가대비표!V119</f>
        <v>#NUM!</v>
      </c>
      <c r="J359" s="24" t="e">
        <f t="shared" si="57"/>
        <v>#NUM!</v>
      </c>
      <c r="K359" s="21" t="e">
        <f t="shared" si="58"/>
        <v>#NUM!</v>
      </c>
      <c r="L359" s="24" t="e">
        <f t="shared" si="58"/>
        <v>#NUM!</v>
      </c>
      <c r="M359" s="18" t="s">
        <v>52</v>
      </c>
      <c r="N359" s="1" t="s">
        <v>437</v>
      </c>
      <c r="O359" s="1" t="s">
        <v>1270</v>
      </c>
      <c r="P359" s="1" t="s">
        <v>64</v>
      </c>
      <c r="Q359" s="1" t="s">
        <v>64</v>
      </c>
      <c r="R359" s="1" t="s">
        <v>63</v>
      </c>
      <c r="AV359" s="1" t="s">
        <v>52</v>
      </c>
      <c r="AW359" s="1" t="s">
        <v>1271</v>
      </c>
      <c r="AX359" s="1" t="s">
        <v>52</v>
      </c>
      <c r="AY359" s="1" t="s">
        <v>52</v>
      </c>
      <c r="AZ359" s="1" t="s">
        <v>52</v>
      </c>
    </row>
    <row r="360" spans="1:52" ht="30" customHeight="1" x14ac:dyDescent="0.3">
      <c r="A360" s="18" t="s">
        <v>1272</v>
      </c>
      <c r="B360" s="18" t="s">
        <v>1273</v>
      </c>
      <c r="C360" s="18" t="s">
        <v>1136</v>
      </c>
      <c r="D360" s="19">
        <v>10</v>
      </c>
      <c r="E360" s="21">
        <f>단가대비표!O120</f>
        <v>0</v>
      </c>
      <c r="F360" s="24">
        <f t="shared" si="55"/>
        <v>0</v>
      </c>
      <c r="G360" s="21">
        <f>단가대비표!P120</f>
        <v>0</v>
      </c>
      <c r="H360" s="24">
        <f t="shared" si="56"/>
        <v>0</v>
      </c>
      <c r="I360" s="21" t="e">
        <f>단가대비표!V120</f>
        <v>#NUM!</v>
      </c>
      <c r="J360" s="24" t="e">
        <f t="shared" si="57"/>
        <v>#NUM!</v>
      </c>
      <c r="K360" s="21" t="e">
        <f t="shared" si="58"/>
        <v>#NUM!</v>
      </c>
      <c r="L360" s="24" t="e">
        <f t="shared" si="58"/>
        <v>#NUM!</v>
      </c>
      <c r="M360" s="18" t="s">
        <v>52</v>
      </c>
      <c r="N360" s="1" t="s">
        <v>437</v>
      </c>
      <c r="O360" s="1" t="s">
        <v>1274</v>
      </c>
      <c r="P360" s="1" t="s">
        <v>64</v>
      </c>
      <c r="Q360" s="1" t="s">
        <v>64</v>
      </c>
      <c r="R360" s="1" t="s">
        <v>63</v>
      </c>
      <c r="AV360" s="1" t="s">
        <v>52</v>
      </c>
      <c r="AW360" s="1" t="s">
        <v>1275</v>
      </c>
      <c r="AX360" s="1" t="s">
        <v>52</v>
      </c>
      <c r="AY360" s="1" t="s">
        <v>52</v>
      </c>
      <c r="AZ360" s="1" t="s">
        <v>52</v>
      </c>
    </row>
    <row r="361" spans="1:52" ht="30" customHeight="1" x14ac:dyDescent="0.3">
      <c r="A361" s="18" t="s">
        <v>758</v>
      </c>
      <c r="B361" s="18" t="s">
        <v>759</v>
      </c>
      <c r="C361" s="18" t="s">
        <v>760</v>
      </c>
      <c r="D361" s="19">
        <v>2.2499999999999999E-2</v>
      </c>
      <c r="E361" s="21">
        <f>단가대비표!O121</f>
        <v>0</v>
      </c>
      <c r="F361" s="24">
        <f t="shared" si="55"/>
        <v>0</v>
      </c>
      <c r="G361" s="21">
        <f>단가대비표!P121</f>
        <v>0</v>
      </c>
      <c r="H361" s="24">
        <f t="shared" si="56"/>
        <v>0</v>
      </c>
      <c r="I361" s="21">
        <f>단가대비표!V121</f>
        <v>0</v>
      </c>
      <c r="J361" s="24">
        <f t="shared" si="57"/>
        <v>0</v>
      </c>
      <c r="K361" s="21">
        <f t="shared" si="58"/>
        <v>0</v>
      </c>
      <c r="L361" s="24">
        <f t="shared" si="58"/>
        <v>0</v>
      </c>
      <c r="M361" s="18" t="s">
        <v>52</v>
      </c>
      <c r="N361" s="1" t="s">
        <v>437</v>
      </c>
      <c r="O361" s="1" t="s">
        <v>761</v>
      </c>
      <c r="P361" s="1" t="s">
        <v>64</v>
      </c>
      <c r="Q361" s="1" t="s">
        <v>64</v>
      </c>
      <c r="R361" s="1" t="s">
        <v>63</v>
      </c>
      <c r="V361">
        <v>1</v>
      </c>
      <c r="AV361" s="1" t="s">
        <v>52</v>
      </c>
      <c r="AW361" s="1" t="s">
        <v>1276</v>
      </c>
      <c r="AX361" s="1" t="s">
        <v>52</v>
      </c>
      <c r="AY361" s="1" t="s">
        <v>52</v>
      </c>
      <c r="AZ361" s="1" t="s">
        <v>52</v>
      </c>
    </row>
    <row r="362" spans="1:52" ht="30" customHeight="1" x14ac:dyDescent="0.3">
      <c r="A362" s="18" t="s">
        <v>915</v>
      </c>
      <c r="B362" s="18" t="s">
        <v>759</v>
      </c>
      <c r="C362" s="18" t="s">
        <v>760</v>
      </c>
      <c r="D362" s="19">
        <v>1.2E-2</v>
      </c>
      <c r="E362" s="21">
        <f>단가대비표!O122</f>
        <v>0</v>
      </c>
      <c r="F362" s="24">
        <f t="shared" si="55"/>
        <v>0</v>
      </c>
      <c r="G362" s="21">
        <f>단가대비표!P122</f>
        <v>0</v>
      </c>
      <c r="H362" s="24">
        <f t="shared" si="56"/>
        <v>0</v>
      </c>
      <c r="I362" s="21">
        <f>단가대비표!V122</f>
        <v>0</v>
      </c>
      <c r="J362" s="24">
        <f t="shared" si="57"/>
        <v>0</v>
      </c>
      <c r="K362" s="21">
        <f t="shared" si="58"/>
        <v>0</v>
      </c>
      <c r="L362" s="24">
        <f t="shared" si="58"/>
        <v>0</v>
      </c>
      <c r="M362" s="18" t="s">
        <v>52</v>
      </c>
      <c r="N362" s="1" t="s">
        <v>437</v>
      </c>
      <c r="O362" s="1" t="s">
        <v>916</v>
      </c>
      <c r="P362" s="1" t="s">
        <v>64</v>
      </c>
      <c r="Q362" s="1" t="s">
        <v>64</v>
      </c>
      <c r="R362" s="1" t="s">
        <v>63</v>
      </c>
      <c r="V362">
        <v>1</v>
      </c>
      <c r="AV362" s="1" t="s">
        <v>52</v>
      </c>
      <c r="AW362" s="1" t="s">
        <v>1277</v>
      </c>
      <c r="AX362" s="1" t="s">
        <v>52</v>
      </c>
      <c r="AY362" s="1" t="s">
        <v>52</v>
      </c>
      <c r="AZ362" s="1" t="s">
        <v>52</v>
      </c>
    </row>
    <row r="363" spans="1:52" ht="30" customHeight="1" x14ac:dyDescent="0.3">
      <c r="A363" s="18" t="s">
        <v>774</v>
      </c>
      <c r="B363" s="18" t="s">
        <v>919</v>
      </c>
      <c r="C363" s="18" t="s">
        <v>234</v>
      </c>
      <c r="D363" s="19">
        <v>1</v>
      </c>
      <c r="E363" s="21">
        <v>0</v>
      </c>
      <c r="F363" s="24">
        <f t="shared" si="55"/>
        <v>0</v>
      </c>
      <c r="G363" s="21">
        <v>0</v>
      </c>
      <c r="H363" s="24">
        <f t="shared" si="56"/>
        <v>0</v>
      </c>
      <c r="I363" s="21">
        <f>TRUNC(SUMIF(V358:V363, RIGHTB(O363, 1), H358:H363)*U363, 2)</f>
        <v>0</v>
      </c>
      <c r="J363" s="24">
        <f t="shared" si="57"/>
        <v>0</v>
      </c>
      <c r="K363" s="21">
        <f t="shared" si="58"/>
        <v>0</v>
      </c>
      <c r="L363" s="24">
        <f t="shared" si="58"/>
        <v>0</v>
      </c>
      <c r="M363" s="18" t="s">
        <v>52</v>
      </c>
      <c r="N363" s="1" t="s">
        <v>437</v>
      </c>
      <c r="O363" s="1" t="s">
        <v>713</v>
      </c>
      <c r="P363" s="1" t="s">
        <v>64</v>
      </c>
      <c r="Q363" s="1" t="s">
        <v>64</v>
      </c>
      <c r="R363" s="1" t="s">
        <v>64</v>
      </c>
      <c r="S363">
        <v>1</v>
      </c>
      <c r="T363">
        <v>2</v>
      </c>
      <c r="U363">
        <v>0.03</v>
      </c>
      <c r="AV363" s="1" t="s">
        <v>52</v>
      </c>
      <c r="AW363" s="1" t="s">
        <v>1278</v>
      </c>
      <c r="AX363" s="1" t="s">
        <v>52</v>
      </c>
      <c r="AY363" s="1" t="s">
        <v>52</v>
      </c>
      <c r="AZ363" s="1" t="s">
        <v>52</v>
      </c>
    </row>
    <row r="364" spans="1:52" ht="30" customHeight="1" x14ac:dyDescent="0.3">
      <c r="A364" s="18" t="s">
        <v>715</v>
      </c>
      <c r="B364" s="18" t="s">
        <v>52</v>
      </c>
      <c r="C364" s="18" t="s">
        <v>52</v>
      </c>
      <c r="D364" s="19"/>
      <c r="E364" s="21"/>
      <c r="F364" s="24">
        <f>TRUNC(SUMIF(N358:N363, N357, F358:F363),0)</f>
        <v>0</v>
      </c>
      <c r="G364" s="21"/>
      <c r="H364" s="24">
        <f>TRUNC(SUMIF(N358:N363, N357, H358:H363),0)</f>
        <v>0</v>
      </c>
      <c r="I364" s="21"/>
      <c r="J364" s="24" t="e">
        <f>TRUNC(SUMIF(N358:N363, N357, J358:J363),0)</f>
        <v>#NUM!</v>
      </c>
      <c r="K364" s="21"/>
      <c r="L364" s="24" t="e">
        <f>F364+H364+J364</f>
        <v>#NUM!</v>
      </c>
      <c r="M364" s="18" t="s">
        <v>52</v>
      </c>
      <c r="N364" s="1" t="s">
        <v>88</v>
      </c>
      <c r="O364" s="1" t="s">
        <v>88</v>
      </c>
      <c r="P364" s="1" t="s">
        <v>52</v>
      </c>
      <c r="Q364" s="1" t="s">
        <v>52</v>
      </c>
      <c r="R364" s="1" t="s">
        <v>52</v>
      </c>
      <c r="AV364" s="1" t="s">
        <v>52</v>
      </c>
      <c r="AW364" s="1" t="s">
        <v>52</v>
      </c>
      <c r="AX364" s="1" t="s">
        <v>52</v>
      </c>
      <c r="AY364" s="1" t="s">
        <v>52</v>
      </c>
      <c r="AZ364" s="1" t="s">
        <v>52</v>
      </c>
    </row>
    <row r="365" spans="1:52" ht="30" customHeight="1" x14ac:dyDescent="0.3">
      <c r="A365" s="19"/>
      <c r="B365" s="19"/>
      <c r="C365" s="19"/>
      <c r="D365" s="19"/>
      <c r="E365" s="21"/>
      <c r="F365" s="24"/>
      <c r="G365" s="21"/>
      <c r="H365" s="24"/>
      <c r="I365" s="21"/>
      <c r="J365" s="24"/>
      <c r="K365" s="21"/>
      <c r="L365" s="24"/>
      <c r="M365" s="19"/>
    </row>
    <row r="366" spans="1:52" ht="30" customHeight="1" x14ac:dyDescent="0.3">
      <c r="A366" s="15" t="s">
        <v>1279</v>
      </c>
      <c r="B366" s="16"/>
      <c r="C366" s="16"/>
      <c r="D366" s="16"/>
      <c r="E366" s="20"/>
      <c r="F366" s="23"/>
      <c r="G366" s="20"/>
      <c r="H366" s="23"/>
      <c r="I366" s="20"/>
      <c r="J366" s="23"/>
      <c r="K366" s="20"/>
      <c r="L366" s="23"/>
      <c r="M366" s="17"/>
      <c r="N366" s="1" t="s">
        <v>442</v>
      </c>
    </row>
    <row r="367" spans="1:52" ht="30" customHeight="1" x14ac:dyDescent="0.3">
      <c r="A367" s="18" t="s">
        <v>1280</v>
      </c>
      <c r="B367" s="18" t="s">
        <v>1281</v>
      </c>
      <c r="C367" s="18" t="s">
        <v>60</v>
      </c>
      <c r="D367" s="19">
        <v>0.4</v>
      </c>
      <c r="E367" s="21">
        <f>일위대가목록!E172</f>
        <v>0</v>
      </c>
      <c r="F367" s="24">
        <f>TRUNC(E367*D367,1)</f>
        <v>0</v>
      </c>
      <c r="G367" s="21">
        <f>일위대가목록!F172</f>
        <v>0</v>
      </c>
      <c r="H367" s="24">
        <f>TRUNC(G367*D367,1)</f>
        <v>0</v>
      </c>
      <c r="I367" s="21">
        <f>일위대가목록!G172</f>
        <v>0</v>
      </c>
      <c r="J367" s="24">
        <f>TRUNC(I367*D367,1)</f>
        <v>0</v>
      </c>
      <c r="K367" s="21">
        <f>TRUNC(E367+G367+I367,1)</f>
        <v>0</v>
      </c>
      <c r="L367" s="24">
        <f>TRUNC(F367+H367+J367,1)</f>
        <v>0</v>
      </c>
      <c r="M367" s="18" t="s">
        <v>1282</v>
      </c>
      <c r="N367" s="1" t="s">
        <v>442</v>
      </c>
      <c r="O367" s="1" t="s">
        <v>1283</v>
      </c>
      <c r="P367" s="1" t="s">
        <v>63</v>
      </c>
      <c r="Q367" s="1" t="s">
        <v>64</v>
      </c>
      <c r="R367" s="1" t="s">
        <v>64</v>
      </c>
      <c r="AV367" s="1" t="s">
        <v>52</v>
      </c>
      <c r="AW367" s="1" t="s">
        <v>1284</v>
      </c>
      <c r="AX367" s="1" t="s">
        <v>52</v>
      </c>
      <c r="AY367" s="1" t="s">
        <v>52</v>
      </c>
      <c r="AZ367" s="1" t="s">
        <v>52</v>
      </c>
    </row>
    <row r="368" spans="1:52" ht="30" customHeight="1" x14ac:dyDescent="0.3">
      <c r="A368" s="18" t="s">
        <v>715</v>
      </c>
      <c r="B368" s="18" t="s">
        <v>52</v>
      </c>
      <c r="C368" s="18" t="s">
        <v>52</v>
      </c>
      <c r="D368" s="19"/>
      <c r="E368" s="21"/>
      <c r="F368" s="24">
        <f>TRUNC(SUMIF(N367:N367, N366, F367:F367),0)</f>
        <v>0</v>
      </c>
      <c r="G368" s="21"/>
      <c r="H368" s="24">
        <f>TRUNC(SUMIF(N367:N367, N366, H367:H367),0)</f>
        <v>0</v>
      </c>
      <c r="I368" s="21"/>
      <c r="J368" s="24">
        <f>TRUNC(SUMIF(N367:N367, N366, J367:J367),0)</f>
        <v>0</v>
      </c>
      <c r="K368" s="21"/>
      <c r="L368" s="24">
        <f>F368+H368+J368</f>
        <v>0</v>
      </c>
      <c r="M368" s="18" t="s">
        <v>52</v>
      </c>
      <c r="N368" s="1" t="s">
        <v>88</v>
      </c>
      <c r="O368" s="1" t="s">
        <v>88</v>
      </c>
      <c r="P368" s="1" t="s">
        <v>52</v>
      </c>
      <c r="Q368" s="1" t="s">
        <v>52</v>
      </c>
      <c r="R368" s="1" t="s">
        <v>52</v>
      </c>
      <c r="AV368" s="1" t="s">
        <v>52</v>
      </c>
      <c r="AW368" s="1" t="s">
        <v>52</v>
      </c>
      <c r="AX368" s="1" t="s">
        <v>52</v>
      </c>
      <c r="AY368" s="1" t="s">
        <v>52</v>
      </c>
      <c r="AZ368" s="1" t="s">
        <v>52</v>
      </c>
    </row>
    <row r="369" spans="1:52" ht="30" customHeight="1" x14ac:dyDescent="0.3">
      <c r="A369" s="19"/>
      <c r="B369" s="19"/>
      <c r="C369" s="19"/>
      <c r="D369" s="19"/>
      <c r="E369" s="21"/>
      <c r="F369" s="24"/>
      <c r="G369" s="21"/>
      <c r="H369" s="24"/>
      <c r="I369" s="21"/>
      <c r="J369" s="24"/>
      <c r="K369" s="21"/>
      <c r="L369" s="24"/>
      <c r="M369" s="19"/>
    </row>
    <row r="370" spans="1:52" ht="30" customHeight="1" x14ac:dyDescent="0.3">
      <c r="A370" s="15" t="s">
        <v>1285</v>
      </c>
      <c r="B370" s="16"/>
      <c r="C370" s="16"/>
      <c r="D370" s="16"/>
      <c r="E370" s="20"/>
      <c r="F370" s="23"/>
      <c r="G370" s="20"/>
      <c r="H370" s="23"/>
      <c r="I370" s="20"/>
      <c r="J370" s="23"/>
      <c r="K370" s="20"/>
      <c r="L370" s="23"/>
      <c r="M370" s="17"/>
      <c r="N370" s="1" t="s">
        <v>446</v>
      </c>
    </row>
    <row r="371" spans="1:52" ht="30" customHeight="1" x14ac:dyDescent="0.3">
      <c r="A371" s="18" t="s">
        <v>1280</v>
      </c>
      <c r="B371" s="18" t="s">
        <v>1281</v>
      </c>
      <c r="C371" s="18" t="s">
        <v>60</v>
      </c>
      <c r="D371" s="19">
        <v>0.4</v>
      </c>
      <c r="E371" s="21">
        <f>일위대가목록!E172</f>
        <v>0</v>
      </c>
      <c r="F371" s="24">
        <f>TRUNC(E371*D371,1)</f>
        <v>0</v>
      </c>
      <c r="G371" s="21">
        <f>일위대가목록!F172</f>
        <v>0</v>
      </c>
      <c r="H371" s="24">
        <f>TRUNC(G371*D371,1)</f>
        <v>0</v>
      </c>
      <c r="I371" s="21">
        <f>일위대가목록!G172</f>
        <v>0</v>
      </c>
      <c r="J371" s="24">
        <f>TRUNC(I371*D371,1)</f>
        <v>0</v>
      </c>
      <c r="K371" s="21">
        <f>TRUNC(E371+G371+I371,1)</f>
        <v>0</v>
      </c>
      <c r="L371" s="24">
        <f>TRUNC(F371+H371+J371,1)</f>
        <v>0</v>
      </c>
      <c r="M371" s="18" t="s">
        <v>1282</v>
      </c>
      <c r="N371" s="1" t="s">
        <v>446</v>
      </c>
      <c r="O371" s="1" t="s">
        <v>1283</v>
      </c>
      <c r="P371" s="1" t="s">
        <v>63</v>
      </c>
      <c r="Q371" s="1" t="s">
        <v>64</v>
      </c>
      <c r="R371" s="1" t="s">
        <v>64</v>
      </c>
      <c r="AV371" s="1" t="s">
        <v>52</v>
      </c>
      <c r="AW371" s="1" t="s">
        <v>1286</v>
      </c>
      <c r="AX371" s="1" t="s">
        <v>52</v>
      </c>
      <c r="AY371" s="1" t="s">
        <v>52</v>
      </c>
      <c r="AZ371" s="1" t="s">
        <v>52</v>
      </c>
    </row>
    <row r="372" spans="1:52" ht="30" customHeight="1" x14ac:dyDescent="0.3">
      <c r="A372" s="18" t="s">
        <v>715</v>
      </c>
      <c r="B372" s="18" t="s">
        <v>52</v>
      </c>
      <c r="C372" s="18" t="s">
        <v>52</v>
      </c>
      <c r="D372" s="19"/>
      <c r="E372" s="21"/>
      <c r="F372" s="24">
        <f>TRUNC(SUMIF(N371:N371, N370, F371:F371),0)</f>
        <v>0</v>
      </c>
      <c r="G372" s="21"/>
      <c r="H372" s="24">
        <f>TRUNC(SUMIF(N371:N371, N370, H371:H371),0)</f>
        <v>0</v>
      </c>
      <c r="I372" s="21"/>
      <c r="J372" s="24">
        <f>TRUNC(SUMIF(N371:N371, N370, J371:J371),0)</f>
        <v>0</v>
      </c>
      <c r="K372" s="21"/>
      <c r="L372" s="24">
        <f>F372+H372+J372</f>
        <v>0</v>
      </c>
      <c r="M372" s="18" t="s">
        <v>52</v>
      </c>
      <c r="N372" s="1" t="s">
        <v>88</v>
      </c>
      <c r="O372" s="1" t="s">
        <v>88</v>
      </c>
      <c r="P372" s="1" t="s">
        <v>52</v>
      </c>
      <c r="Q372" s="1" t="s">
        <v>52</v>
      </c>
      <c r="R372" s="1" t="s">
        <v>52</v>
      </c>
      <c r="AV372" s="1" t="s">
        <v>52</v>
      </c>
      <c r="AW372" s="1" t="s">
        <v>52</v>
      </c>
      <c r="AX372" s="1" t="s">
        <v>52</v>
      </c>
      <c r="AY372" s="1" t="s">
        <v>52</v>
      </c>
      <c r="AZ372" s="1" t="s">
        <v>52</v>
      </c>
    </row>
    <row r="373" spans="1:52" ht="30" customHeight="1" x14ac:dyDescent="0.3">
      <c r="A373" s="19"/>
      <c r="B373" s="19"/>
      <c r="C373" s="19"/>
      <c r="D373" s="19"/>
      <c r="E373" s="21"/>
      <c r="F373" s="24"/>
      <c r="G373" s="21"/>
      <c r="H373" s="24"/>
      <c r="I373" s="21"/>
      <c r="J373" s="24"/>
      <c r="K373" s="21"/>
      <c r="L373" s="24"/>
      <c r="M373" s="19"/>
    </row>
    <row r="374" spans="1:52" ht="30" customHeight="1" x14ac:dyDescent="0.3">
      <c r="A374" s="15" t="s">
        <v>1287</v>
      </c>
      <c r="B374" s="16"/>
      <c r="C374" s="16"/>
      <c r="D374" s="16"/>
      <c r="E374" s="20"/>
      <c r="F374" s="23"/>
      <c r="G374" s="20"/>
      <c r="H374" s="23"/>
      <c r="I374" s="20"/>
      <c r="J374" s="23"/>
      <c r="K374" s="20"/>
      <c r="L374" s="23"/>
      <c r="M374" s="17"/>
      <c r="N374" s="1" t="s">
        <v>451</v>
      </c>
    </row>
    <row r="375" spans="1:52" ht="30" customHeight="1" x14ac:dyDescent="0.3">
      <c r="A375" s="18" t="s">
        <v>1280</v>
      </c>
      <c r="B375" s="18" t="s">
        <v>1288</v>
      </c>
      <c r="C375" s="18" t="s">
        <v>60</v>
      </c>
      <c r="D375" s="19">
        <v>0.4</v>
      </c>
      <c r="E375" s="21">
        <f>일위대가목록!E173</f>
        <v>0</v>
      </c>
      <c r="F375" s="24">
        <f>TRUNC(E375*D375,1)</f>
        <v>0</v>
      </c>
      <c r="G375" s="21">
        <f>일위대가목록!F173</f>
        <v>0</v>
      </c>
      <c r="H375" s="24">
        <f>TRUNC(G375*D375,1)</f>
        <v>0</v>
      </c>
      <c r="I375" s="21">
        <f>일위대가목록!G173</f>
        <v>0</v>
      </c>
      <c r="J375" s="24">
        <f>TRUNC(I375*D375,1)</f>
        <v>0</v>
      </c>
      <c r="K375" s="21">
        <f>TRUNC(E375+G375+I375,1)</f>
        <v>0</v>
      </c>
      <c r="L375" s="24">
        <f>TRUNC(F375+H375+J375,1)</f>
        <v>0</v>
      </c>
      <c r="M375" s="18" t="s">
        <v>1289</v>
      </c>
      <c r="N375" s="1" t="s">
        <v>451</v>
      </c>
      <c r="O375" s="1" t="s">
        <v>1290</v>
      </c>
      <c r="P375" s="1" t="s">
        <v>63</v>
      </c>
      <c r="Q375" s="1" t="s">
        <v>64</v>
      </c>
      <c r="R375" s="1" t="s">
        <v>64</v>
      </c>
      <c r="AV375" s="1" t="s">
        <v>52</v>
      </c>
      <c r="AW375" s="1" t="s">
        <v>1291</v>
      </c>
      <c r="AX375" s="1" t="s">
        <v>52</v>
      </c>
      <c r="AY375" s="1" t="s">
        <v>52</v>
      </c>
      <c r="AZ375" s="1" t="s">
        <v>52</v>
      </c>
    </row>
    <row r="376" spans="1:52" ht="30" customHeight="1" x14ac:dyDescent="0.3">
      <c r="A376" s="18" t="s">
        <v>715</v>
      </c>
      <c r="B376" s="18" t="s">
        <v>52</v>
      </c>
      <c r="C376" s="18" t="s">
        <v>52</v>
      </c>
      <c r="D376" s="19"/>
      <c r="E376" s="21"/>
      <c r="F376" s="24">
        <f>TRUNC(SUMIF(N375:N375, N374, F375:F375),0)</f>
        <v>0</v>
      </c>
      <c r="G376" s="21"/>
      <c r="H376" s="24">
        <f>TRUNC(SUMIF(N375:N375, N374, H375:H375),0)</f>
        <v>0</v>
      </c>
      <c r="I376" s="21"/>
      <c r="J376" s="24">
        <f>TRUNC(SUMIF(N375:N375, N374, J375:J375),0)</f>
        <v>0</v>
      </c>
      <c r="K376" s="21"/>
      <c r="L376" s="24">
        <f>F376+H376+J376</f>
        <v>0</v>
      </c>
      <c r="M376" s="18" t="s">
        <v>52</v>
      </c>
      <c r="N376" s="1" t="s">
        <v>88</v>
      </c>
      <c r="O376" s="1" t="s">
        <v>88</v>
      </c>
      <c r="P376" s="1" t="s">
        <v>52</v>
      </c>
      <c r="Q376" s="1" t="s">
        <v>52</v>
      </c>
      <c r="R376" s="1" t="s">
        <v>52</v>
      </c>
      <c r="AV376" s="1" t="s">
        <v>52</v>
      </c>
      <c r="AW376" s="1" t="s">
        <v>52</v>
      </c>
      <c r="AX376" s="1" t="s">
        <v>52</v>
      </c>
      <c r="AY376" s="1" t="s">
        <v>52</v>
      </c>
      <c r="AZ376" s="1" t="s">
        <v>52</v>
      </c>
    </row>
    <row r="377" spans="1:52" ht="30" customHeight="1" x14ac:dyDescent="0.3">
      <c r="A377" s="19"/>
      <c r="B377" s="19"/>
      <c r="C377" s="19"/>
      <c r="D377" s="19"/>
      <c r="E377" s="21"/>
      <c r="F377" s="24"/>
      <c r="G377" s="21"/>
      <c r="H377" s="24"/>
      <c r="I377" s="21"/>
      <c r="J377" s="24"/>
      <c r="K377" s="21"/>
      <c r="L377" s="24"/>
      <c r="M377" s="19"/>
    </row>
    <row r="378" spans="1:52" ht="30" customHeight="1" x14ac:dyDescent="0.3">
      <c r="A378" s="15" t="s">
        <v>1292</v>
      </c>
      <c r="B378" s="16"/>
      <c r="C378" s="16"/>
      <c r="D378" s="16"/>
      <c r="E378" s="20"/>
      <c r="F378" s="23"/>
      <c r="G378" s="20"/>
      <c r="H378" s="23"/>
      <c r="I378" s="20"/>
      <c r="J378" s="23"/>
      <c r="K378" s="20"/>
      <c r="L378" s="23"/>
      <c r="M378" s="17"/>
      <c r="N378" s="1" t="s">
        <v>455</v>
      </c>
    </row>
    <row r="379" spans="1:52" ht="30" customHeight="1" x14ac:dyDescent="0.3">
      <c r="A379" s="18" t="s">
        <v>1280</v>
      </c>
      <c r="B379" s="18" t="s">
        <v>1288</v>
      </c>
      <c r="C379" s="18" t="s">
        <v>60</v>
      </c>
      <c r="D379" s="19">
        <v>0.4</v>
      </c>
      <c r="E379" s="21">
        <f>일위대가목록!E173</f>
        <v>0</v>
      </c>
      <c r="F379" s="24">
        <f>TRUNC(E379*D379,1)</f>
        <v>0</v>
      </c>
      <c r="G379" s="21">
        <f>일위대가목록!F173</f>
        <v>0</v>
      </c>
      <c r="H379" s="24">
        <f>TRUNC(G379*D379,1)</f>
        <v>0</v>
      </c>
      <c r="I379" s="21">
        <f>일위대가목록!G173</f>
        <v>0</v>
      </c>
      <c r="J379" s="24">
        <f>TRUNC(I379*D379,1)</f>
        <v>0</v>
      </c>
      <c r="K379" s="21">
        <f>TRUNC(E379+G379+I379,1)</f>
        <v>0</v>
      </c>
      <c r="L379" s="24">
        <f>TRUNC(F379+H379+J379,1)</f>
        <v>0</v>
      </c>
      <c r="M379" s="18" t="s">
        <v>1289</v>
      </c>
      <c r="N379" s="1" t="s">
        <v>455</v>
      </c>
      <c r="O379" s="1" t="s">
        <v>1290</v>
      </c>
      <c r="P379" s="1" t="s">
        <v>63</v>
      </c>
      <c r="Q379" s="1" t="s">
        <v>64</v>
      </c>
      <c r="R379" s="1" t="s">
        <v>64</v>
      </c>
      <c r="AV379" s="1" t="s">
        <v>52</v>
      </c>
      <c r="AW379" s="1" t="s">
        <v>1293</v>
      </c>
      <c r="AX379" s="1" t="s">
        <v>52</v>
      </c>
      <c r="AY379" s="1" t="s">
        <v>52</v>
      </c>
      <c r="AZ379" s="1" t="s">
        <v>52</v>
      </c>
    </row>
    <row r="380" spans="1:52" ht="30" customHeight="1" x14ac:dyDescent="0.3">
      <c r="A380" s="18" t="s">
        <v>715</v>
      </c>
      <c r="B380" s="18" t="s">
        <v>52</v>
      </c>
      <c r="C380" s="18" t="s">
        <v>52</v>
      </c>
      <c r="D380" s="19"/>
      <c r="E380" s="21"/>
      <c r="F380" s="24">
        <f>TRUNC(SUMIF(N379:N379, N378, F379:F379),0)</f>
        <v>0</v>
      </c>
      <c r="G380" s="21"/>
      <c r="H380" s="24">
        <f>TRUNC(SUMIF(N379:N379, N378, H379:H379),0)</f>
        <v>0</v>
      </c>
      <c r="I380" s="21"/>
      <c r="J380" s="24">
        <f>TRUNC(SUMIF(N379:N379, N378, J379:J379),0)</f>
        <v>0</v>
      </c>
      <c r="K380" s="21"/>
      <c r="L380" s="24">
        <f>F380+H380+J380</f>
        <v>0</v>
      </c>
      <c r="M380" s="18" t="s">
        <v>52</v>
      </c>
      <c r="N380" s="1" t="s">
        <v>88</v>
      </c>
      <c r="O380" s="1" t="s">
        <v>88</v>
      </c>
      <c r="P380" s="1" t="s">
        <v>52</v>
      </c>
      <c r="Q380" s="1" t="s">
        <v>52</v>
      </c>
      <c r="R380" s="1" t="s">
        <v>52</v>
      </c>
      <c r="AV380" s="1" t="s">
        <v>52</v>
      </c>
      <c r="AW380" s="1" t="s">
        <v>52</v>
      </c>
      <c r="AX380" s="1" t="s">
        <v>52</v>
      </c>
      <c r="AY380" s="1" t="s">
        <v>52</v>
      </c>
      <c r="AZ380" s="1" t="s">
        <v>52</v>
      </c>
    </row>
    <row r="381" spans="1:52" ht="30" customHeight="1" x14ac:dyDescent="0.3">
      <c r="A381" s="19"/>
      <c r="B381" s="19"/>
      <c r="C381" s="19"/>
      <c r="D381" s="19"/>
      <c r="E381" s="21"/>
      <c r="F381" s="24"/>
      <c r="G381" s="21"/>
      <c r="H381" s="24"/>
      <c r="I381" s="21"/>
      <c r="J381" s="24"/>
      <c r="K381" s="21"/>
      <c r="L381" s="24"/>
      <c r="M381" s="19"/>
    </row>
    <row r="382" spans="1:52" ht="30" customHeight="1" x14ac:dyDescent="0.3">
      <c r="A382" s="15" t="s">
        <v>1294</v>
      </c>
      <c r="B382" s="16"/>
      <c r="C382" s="16"/>
      <c r="D382" s="16"/>
      <c r="E382" s="20"/>
      <c r="F382" s="23"/>
      <c r="G382" s="20"/>
      <c r="H382" s="23"/>
      <c r="I382" s="20"/>
      <c r="J382" s="23"/>
      <c r="K382" s="20"/>
      <c r="L382" s="23"/>
      <c r="M382" s="17"/>
      <c r="N382" s="1" t="s">
        <v>459</v>
      </c>
    </row>
    <row r="383" spans="1:52" ht="30" customHeight="1" x14ac:dyDescent="0.3">
      <c r="A383" s="18" t="s">
        <v>1280</v>
      </c>
      <c r="B383" s="18" t="s">
        <v>1288</v>
      </c>
      <c r="C383" s="18" t="s">
        <v>60</v>
      </c>
      <c r="D383" s="19">
        <v>0.4</v>
      </c>
      <c r="E383" s="21">
        <f>일위대가목록!E173</f>
        <v>0</v>
      </c>
      <c r="F383" s="24">
        <f>TRUNC(E383*D383,1)</f>
        <v>0</v>
      </c>
      <c r="G383" s="21">
        <f>일위대가목록!F173</f>
        <v>0</v>
      </c>
      <c r="H383" s="24">
        <f>TRUNC(G383*D383,1)</f>
        <v>0</v>
      </c>
      <c r="I383" s="21">
        <f>일위대가목록!G173</f>
        <v>0</v>
      </c>
      <c r="J383" s="24">
        <f>TRUNC(I383*D383,1)</f>
        <v>0</v>
      </c>
      <c r="K383" s="21">
        <f>TRUNC(E383+G383+I383,1)</f>
        <v>0</v>
      </c>
      <c r="L383" s="24">
        <f>TRUNC(F383+H383+J383,1)</f>
        <v>0</v>
      </c>
      <c r="M383" s="18" t="s">
        <v>1289</v>
      </c>
      <c r="N383" s="1" t="s">
        <v>459</v>
      </c>
      <c r="O383" s="1" t="s">
        <v>1290</v>
      </c>
      <c r="P383" s="1" t="s">
        <v>63</v>
      </c>
      <c r="Q383" s="1" t="s">
        <v>64</v>
      </c>
      <c r="R383" s="1" t="s">
        <v>64</v>
      </c>
      <c r="AV383" s="1" t="s">
        <v>52</v>
      </c>
      <c r="AW383" s="1" t="s">
        <v>1295</v>
      </c>
      <c r="AX383" s="1" t="s">
        <v>52</v>
      </c>
      <c r="AY383" s="1" t="s">
        <v>52</v>
      </c>
      <c r="AZ383" s="1" t="s">
        <v>52</v>
      </c>
    </row>
    <row r="384" spans="1:52" ht="30" customHeight="1" x14ac:dyDescent="0.3">
      <c r="A384" s="18" t="s">
        <v>715</v>
      </c>
      <c r="B384" s="18" t="s">
        <v>52</v>
      </c>
      <c r="C384" s="18" t="s">
        <v>52</v>
      </c>
      <c r="D384" s="19"/>
      <c r="E384" s="21"/>
      <c r="F384" s="24">
        <f>TRUNC(SUMIF(N383:N383, N382, F383:F383),0)</f>
        <v>0</v>
      </c>
      <c r="G384" s="21"/>
      <c r="H384" s="24">
        <f>TRUNC(SUMIF(N383:N383, N382, H383:H383),0)</f>
        <v>0</v>
      </c>
      <c r="I384" s="21"/>
      <c r="J384" s="24">
        <f>TRUNC(SUMIF(N383:N383, N382, J383:J383),0)</f>
        <v>0</v>
      </c>
      <c r="K384" s="21"/>
      <c r="L384" s="24">
        <f>F384+H384+J384</f>
        <v>0</v>
      </c>
      <c r="M384" s="18" t="s">
        <v>52</v>
      </c>
      <c r="N384" s="1" t="s">
        <v>88</v>
      </c>
      <c r="O384" s="1" t="s">
        <v>88</v>
      </c>
      <c r="P384" s="1" t="s">
        <v>52</v>
      </c>
      <c r="Q384" s="1" t="s">
        <v>52</v>
      </c>
      <c r="R384" s="1" t="s">
        <v>52</v>
      </c>
      <c r="AV384" s="1" t="s">
        <v>52</v>
      </c>
      <c r="AW384" s="1" t="s">
        <v>52</v>
      </c>
      <c r="AX384" s="1" t="s">
        <v>52</v>
      </c>
      <c r="AY384" s="1" t="s">
        <v>52</v>
      </c>
      <c r="AZ384" s="1" t="s">
        <v>52</v>
      </c>
    </row>
    <row r="385" spans="1:52" ht="30" customHeight="1" x14ac:dyDescent="0.3">
      <c r="A385" s="19"/>
      <c r="B385" s="19"/>
      <c r="C385" s="19"/>
      <c r="D385" s="19"/>
      <c r="E385" s="21"/>
      <c r="F385" s="24"/>
      <c r="G385" s="21"/>
      <c r="H385" s="24"/>
      <c r="I385" s="21"/>
      <c r="J385" s="24"/>
      <c r="K385" s="21"/>
      <c r="L385" s="24"/>
      <c r="M385" s="19"/>
    </row>
    <row r="386" spans="1:52" ht="30" customHeight="1" x14ac:dyDescent="0.3">
      <c r="A386" s="15" t="s">
        <v>1296</v>
      </c>
      <c r="B386" s="16"/>
      <c r="C386" s="16"/>
      <c r="D386" s="16"/>
      <c r="E386" s="20"/>
      <c r="F386" s="23"/>
      <c r="G386" s="20"/>
      <c r="H386" s="23"/>
      <c r="I386" s="20"/>
      <c r="J386" s="23"/>
      <c r="K386" s="20"/>
      <c r="L386" s="23"/>
      <c r="M386" s="17"/>
      <c r="N386" s="1" t="s">
        <v>463</v>
      </c>
    </row>
    <row r="387" spans="1:52" ht="30" customHeight="1" x14ac:dyDescent="0.3">
      <c r="A387" s="18" t="s">
        <v>1297</v>
      </c>
      <c r="B387" s="18" t="s">
        <v>1288</v>
      </c>
      <c r="C387" s="18" t="s">
        <v>60</v>
      </c>
      <c r="D387" s="19">
        <v>0.4</v>
      </c>
      <c r="E387" s="21">
        <f>일위대가목록!E174</f>
        <v>0</v>
      </c>
      <c r="F387" s="24">
        <f>TRUNC(E387*D387,1)</f>
        <v>0</v>
      </c>
      <c r="G387" s="21">
        <f>일위대가목록!F174</f>
        <v>0</v>
      </c>
      <c r="H387" s="24">
        <f>TRUNC(G387*D387,1)</f>
        <v>0</v>
      </c>
      <c r="I387" s="21">
        <f>일위대가목록!G174</f>
        <v>0</v>
      </c>
      <c r="J387" s="24">
        <f>TRUNC(I387*D387,1)</f>
        <v>0</v>
      </c>
      <c r="K387" s="21">
        <f>TRUNC(E387+G387+I387,1)</f>
        <v>0</v>
      </c>
      <c r="L387" s="24">
        <f>TRUNC(F387+H387+J387,1)</f>
        <v>0</v>
      </c>
      <c r="M387" s="18" t="s">
        <v>1298</v>
      </c>
      <c r="N387" s="1" t="s">
        <v>463</v>
      </c>
      <c r="O387" s="1" t="s">
        <v>1299</v>
      </c>
      <c r="P387" s="1" t="s">
        <v>63</v>
      </c>
      <c r="Q387" s="1" t="s">
        <v>64</v>
      </c>
      <c r="R387" s="1" t="s">
        <v>64</v>
      </c>
      <c r="AV387" s="1" t="s">
        <v>52</v>
      </c>
      <c r="AW387" s="1" t="s">
        <v>1300</v>
      </c>
      <c r="AX387" s="1" t="s">
        <v>52</v>
      </c>
      <c r="AY387" s="1" t="s">
        <v>52</v>
      </c>
      <c r="AZ387" s="1" t="s">
        <v>52</v>
      </c>
    </row>
    <row r="388" spans="1:52" ht="30" customHeight="1" x14ac:dyDescent="0.3">
      <c r="A388" s="18" t="s">
        <v>715</v>
      </c>
      <c r="B388" s="18" t="s">
        <v>52</v>
      </c>
      <c r="C388" s="18" t="s">
        <v>52</v>
      </c>
      <c r="D388" s="19"/>
      <c r="E388" s="21"/>
      <c r="F388" s="24">
        <f>TRUNC(SUMIF(N387:N387, N386, F387:F387),0)</f>
        <v>0</v>
      </c>
      <c r="G388" s="21"/>
      <c r="H388" s="24">
        <f>TRUNC(SUMIF(N387:N387, N386, H387:H387),0)</f>
        <v>0</v>
      </c>
      <c r="I388" s="21"/>
      <c r="J388" s="24">
        <f>TRUNC(SUMIF(N387:N387, N386, J387:J387),0)</f>
        <v>0</v>
      </c>
      <c r="K388" s="21"/>
      <c r="L388" s="24">
        <f>F388+H388+J388</f>
        <v>0</v>
      </c>
      <c r="M388" s="18" t="s">
        <v>52</v>
      </c>
      <c r="N388" s="1" t="s">
        <v>88</v>
      </c>
      <c r="O388" s="1" t="s">
        <v>88</v>
      </c>
      <c r="P388" s="1" t="s">
        <v>52</v>
      </c>
      <c r="Q388" s="1" t="s">
        <v>52</v>
      </c>
      <c r="R388" s="1" t="s">
        <v>52</v>
      </c>
      <c r="AV388" s="1" t="s">
        <v>52</v>
      </c>
      <c r="AW388" s="1" t="s">
        <v>52</v>
      </c>
      <c r="AX388" s="1" t="s">
        <v>52</v>
      </c>
      <c r="AY388" s="1" t="s">
        <v>52</v>
      </c>
      <c r="AZ388" s="1" t="s">
        <v>52</v>
      </c>
    </row>
    <row r="389" spans="1:52" ht="30" customHeight="1" x14ac:dyDescent="0.3">
      <c r="A389" s="19"/>
      <c r="B389" s="19"/>
      <c r="C389" s="19"/>
      <c r="D389" s="19"/>
      <c r="E389" s="21"/>
      <c r="F389" s="24"/>
      <c r="G389" s="21"/>
      <c r="H389" s="24"/>
      <c r="I389" s="21"/>
      <c r="J389" s="24"/>
      <c r="K389" s="21"/>
      <c r="L389" s="24"/>
      <c r="M389" s="19"/>
    </row>
    <row r="390" spans="1:52" ht="30" customHeight="1" x14ac:dyDescent="0.3">
      <c r="A390" s="15" t="s">
        <v>1301</v>
      </c>
      <c r="B390" s="16"/>
      <c r="C390" s="16"/>
      <c r="D390" s="16"/>
      <c r="E390" s="20"/>
      <c r="F390" s="23"/>
      <c r="G390" s="20"/>
      <c r="H390" s="23"/>
      <c r="I390" s="20"/>
      <c r="J390" s="23"/>
      <c r="K390" s="20"/>
      <c r="L390" s="23"/>
      <c r="M390" s="17"/>
      <c r="N390" s="1" t="s">
        <v>468</v>
      </c>
    </row>
    <row r="391" spans="1:52" ht="30" customHeight="1" x14ac:dyDescent="0.3">
      <c r="A391" s="18" t="s">
        <v>1302</v>
      </c>
      <c r="B391" s="18" t="s">
        <v>1303</v>
      </c>
      <c r="C391" s="18" t="s">
        <v>60</v>
      </c>
      <c r="D391" s="19">
        <v>0.4</v>
      </c>
      <c r="E391" s="21">
        <f>일위대가목록!E175</f>
        <v>0</v>
      </c>
      <c r="F391" s="24">
        <f>TRUNC(E391*D391,1)</f>
        <v>0</v>
      </c>
      <c r="G391" s="21">
        <f>일위대가목록!F175</f>
        <v>0</v>
      </c>
      <c r="H391" s="24">
        <f>TRUNC(G391*D391,1)</f>
        <v>0</v>
      </c>
      <c r="I391" s="21">
        <f>일위대가목록!G175</f>
        <v>0</v>
      </c>
      <c r="J391" s="24">
        <f>TRUNC(I391*D391,1)</f>
        <v>0</v>
      </c>
      <c r="K391" s="21">
        <f>TRUNC(E391+G391+I391,1)</f>
        <v>0</v>
      </c>
      <c r="L391" s="24">
        <f>TRUNC(F391+H391+J391,1)</f>
        <v>0</v>
      </c>
      <c r="M391" s="18" t="s">
        <v>1304</v>
      </c>
      <c r="N391" s="1" t="s">
        <v>468</v>
      </c>
      <c r="O391" s="1" t="s">
        <v>1305</v>
      </c>
      <c r="P391" s="1" t="s">
        <v>63</v>
      </c>
      <c r="Q391" s="1" t="s">
        <v>64</v>
      </c>
      <c r="R391" s="1" t="s">
        <v>64</v>
      </c>
      <c r="AV391" s="1" t="s">
        <v>52</v>
      </c>
      <c r="AW391" s="1" t="s">
        <v>1306</v>
      </c>
      <c r="AX391" s="1" t="s">
        <v>52</v>
      </c>
      <c r="AY391" s="1" t="s">
        <v>52</v>
      </c>
      <c r="AZ391" s="1" t="s">
        <v>52</v>
      </c>
    </row>
    <row r="392" spans="1:52" ht="30" customHeight="1" x14ac:dyDescent="0.3">
      <c r="A392" s="18" t="s">
        <v>715</v>
      </c>
      <c r="B392" s="18" t="s">
        <v>52</v>
      </c>
      <c r="C392" s="18" t="s">
        <v>52</v>
      </c>
      <c r="D392" s="19"/>
      <c r="E392" s="21"/>
      <c r="F392" s="24">
        <f>TRUNC(SUMIF(N391:N391, N390, F391:F391),0)</f>
        <v>0</v>
      </c>
      <c r="G392" s="21"/>
      <c r="H392" s="24">
        <f>TRUNC(SUMIF(N391:N391, N390, H391:H391),0)</f>
        <v>0</v>
      </c>
      <c r="I392" s="21"/>
      <c r="J392" s="24">
        <f>TRUNC(SUMIF(N391:N391, N390, J391:J391),0)</f>
        <v>0</v>
      </c>
      <c r="K392" s="21"/>
      <c r="L392" s="24">
        <f>F392+H392+J392</f>
        <v>0</v>
      </c>
      <c r="M392" s="18" t="s">
        <v>52</v>
      </c>
      <c r="N392" s="1" t="s">
        <v>88</v>
      </c>
      <c r="O392" s="1" t="s">
        <v>88</v>
      </c>
      <c r="P392" s="1" t="s">
        <v>52</v>
      </c>
      <c r="Q392" s="1" t="s">
        <v>52</v>
      </c>
      <c r="R392" s="1" t="s">
        <v>52</v>
      </c>
      <c r="AV392" s="1" t="s">
        <v>52</v>
      </c>
      <c r="AW392" s="1" t="s">
        <v>52</v>
      </c>
      <c r="AX392" s="1" t="s">
        <v>52</v>
      </c>
      <c r="AY392" s="1" t="s">
        <v>52</v>
      </c>
      <c r="AZ392" s="1" t="s">
        <v>52</v>
      </c>
    </row>
    <row r="393" spans="1:52" ht="30" customHeight="1" x14ac:dyDescent="0.3">
      <c r="A393" s="19"/>
      <c r="B393" s="19"/>
      <c r="C393" s="19"/>
      <c r="D393" s="19"/>
      <c r="E393" s="21"/>
      <c r="F393" s="24"/>
      <c r="G393" s="21"/>
      <c r="H393" s="24"/>
      <c r="I393" s="21"/>
      <c r="J393" s="24"/>
      <c r="K393" s="21"/>
      <c r="L393" s="24"/>
      <c r="M393" s="19"/>
    </row>
    <row r="394" spans="1:52" ht="30" customHeight="1" x14ac:dyDescent="0.3">
      <c r="A394" s="15" t="s">
        <v>1307</v>
      </c>
      <c r="B394" s="16"/>
      <c r="C394" s="16"/>
      <c r="D394" s="16"/>
      <c r="E394" s="20"/>
      <c r="F394" s="23"/>
      <c r="G394" s="20"/>
      <c r="H394" s="23"/>
      <c r="I394" s="20"/>
      <c r="J394" s="23"/>
      <c r="K394" s="20"/>
      <c r="L394" s="23"/>
      <c r="M394" s="17"/>
      <c r="N394" s="1" t="s">
        <v>472</v>
      </c>
    </row>
    <row r="395" spans="1:52" ht="30" customHeight="1" x14ac:dyDescent="0.3">
      <c r="A395" s="18" t="s">
        <v>1302</v>
      </c>
      <c r="B395" s="18" t="s">
        <v>1303</v>
      </c>
      <c r="C395" s="18" t="s">
        <v>60</v>
      </c>
      <c r="D395" s="19">
        <v>0.4</v>
      </c>
      <c r="E395" s="21">
        <f>일위대가목록!E175</f>
        <v>0</v>
      </c>
      <c r="F395" s="24">
        <f>TRUNC(E395*D395,1)</f>
        <v>0</v>
      </c>
      <c r="G395" s="21">
        <f>일위대가목록!F175</f>
        <v>0</v>
      </c>
      <c r="H395" s="24">
        <f>TRUNC(G395*D395,1)</f>
        <v>0</v>
      </c>
      <c r="I395" s="21">
        <f>일위대가목록!G175</f>
        <v>0</v>
      </c>
      <c r="J395" s="24">
        <f>TRUNC(I395*D395,1)</f>
        <v>0</v>
      </c>
      <c r="K395" s="21">
        <f>TRUNC(E395+G395+I395,1)</f>
        <v>0</v>
      </c>
      <c r="L395" s="24">
        <f>TRUNC(F395+H395+J395,1)</f>
        <v>0</v>
      </c>
      <c r="M395" s="18" t="s">
        <v>1304</v>
      </c>
      <c r="N395" s="1" t="s">
        <v>472</v>
      </c>
      <c r="O395" s="1" t="s">
        <v>1305</v>
      </c>
      <c r="P395" s="1" t="s">
        <v>63</v>
      </c>
      <c r="Q395" s="1" t="s">
        <v>64</v>
      </c>
      <c r="R395" s="1" t="s">
        <v>64</v>
      </c>
      <c r="AV395" s="1" t="s">
        <v>52</v>
      </c>
      <c r="AW395" s="1" t="s">
        <v>1308</v>
      </c>
      <c r="AX395" s="1" t="s">
        <v>52</v>
      </c>
      <c r="AY395" s="1" t="s">
        <v>52</v>
      </c>
      <c r="AZ395" s="1" t="s">
        <v>52</v>
      </c>
    </row>
    <row r="396" spans="1:52" ht="30" customHeight="1" x14ac:dyDescent="0.3">
      <c r="A396" s="18" t="s">
        <v>715</v>
      </c>
      <c r="B396" s="18" t="s">
        <v>52</v>
      </c>
      <c r="C396" s="18" t="s">
        <v>52</v>
      </c>
      <c r="D396" s="19"/>
      <c r="E396" s="21"/>
      <c r="F396" s="24">
        <f>TRUNC(SUMIF(N395:N395, N394, F395:F395),0)</f>
        <v>0</v>
      </c>
      <c r="G396" s="21"/>
      <c r="H396" s="24">
        <f>TRUNC(SUMIF(N395:N395, N394, H395:H395),0)</f>
        <v>0</v>
      </c>
      <c r="I396" s="21"/>
      <c r="J396" s="24">
        <f>TRUNC(SUMIF(N395:N395, N394, J395:J395),0)</f>
        <v>0</v>
      </c>
      <c r="K396" s="21"/>
      <c r="L396" s="24">
        <f>F396+H396+J396</f>
        <v>0</v>
      </c>
      <c r="M396" s="18" t="s">
        <v>52</v>
      </c>
      <c r="N396" s="1" t="s">
        <v>88</v>
      </c>
      <c r="O396" s="1" t="s">
        <v>88</v>
      </c>
      <c r="P396" s="1" t="s">
        <v>52</v>
      </c>
      <c r="Q396" s="1" t="s">
        <v>52</v>
      </c>
      <c r="R396" s="1" t="s">
        <v>52</v>
      </c>
      <c r="AV396" s="1" t="s">
        <v>52</v>
      </c>
      <c r="AW396" s="1" t="s">
        <v>52</v>
      </c>
      <c r="AX396" s="1" t="s">
        <v>52</v>
      </c>
      <c r="AY396" s="1" t="s">
        <v>52</v>
      </c>
      <c r="AZ396" s="1" t="s">
        <v>52</v>
      </c>
    </row>
    <row r="397" spans="1:52" ht="30" customHeight="1" x14ac:dyDescent="0.3">
      <c r="A397" s="19"/>
      <c r="B397" s="19"/>
      <c r="C397" s="19"/>
      <c r="D397" s="19"/>
      <c r="E397" s="21"/>
      <c r="F397" s="24"/>
      <c r="G397" s="21"/>
      <c r="H397" s="24"/>
      <c r="I397" s="21"/>
      <c r="J397" s="24"/>
      <c r="K397" s="21"/>
      <c r="L397" s="24"/>
      <c r="M397" s="19"/>
    </row>
    <row r="398" spans="1:52" ht="30" customHeight="1" x14ac:dyDescent="0.3">
      <c r="A398" s="15" t="s">
        <v>1309</v>
      </c>
      <c r="B398" s="16"/>
      <c r="C398" s="16"/>
      <c r="D398" s="16"/>
      <c r="E398" s="20"/>
      <c r="F398" s="23"/>
      <c r="G398" s="20"/>
      <c r="H398" s="23"/>
      <c r="I398" s="20"/>
      <c r="J398" s="23"/>
      <c r="K398" s="20"/>
      <c r="L398" s="23"/>
      <c r="M398" s="17"/>
      <c r="N398" s="1" t="s">
        <v>476</v>
      </c>
    </row>
    <row r="399" spans="1:52" ht="30" customHeight="1" x14ac:dyDescent="0.3">
      <c r="A399" s="18" t="s">
        <v>1302</v>
      </c>
      <c r="B399" s="18" t="s">
        <v>1303</v>
      </c>
      <c r="C399" s="18" t="s">
        <v>60</v>
      </c>
      <c r="D399" s="19">
        <v>0.4</v>
      </c>
      <c r="E399" s="21">
        <f>일위대가목록!E175</f>
        <v>0</v>
      </c>
      <c r="F399" s="24">
        <f>TRUNC(E399*D399,1)</f>
        <v>0</v>
      </c>
      <c r="G399" s="21">
        <f>일위대가목록!F175</f>
        <v>0</v>
      </c>
      <c r="H399" s="24">
        <f>TRUNC(G399*D399,1)</f>
        <v>0</v>
      </c>
      <c r="I399" s="21">
        <f>일위대가목록!G175</f>
        <v>0</v>
      </c>
      <c r="J399" s="24">
        <f>TRUNC(I399*D399,1)</f>
        <v>0</v>
      </c>
      <c r="K399" s="21">
        <f>TRUNC(E399+G399+I399,1)</f>
        <v>0</v>
      </c>
      <c r="L399" s="24">
        <f>TRUNC(F399+H399+J399,1)</f>
        <v>0</v>
      </c>
      <c r="M399" s="18" t="s">
        <v>1304</v>
      </c>
      <c r="N399" s="1" t="s">
        <v>476</v>
      </c>
      <c r="O399" s="1" t="s">
        <v>1305</v>
      </c>
      <c r="P399" s="1" t="s">
        <v>63</v>
      </c>
      <c r="Q399" s="1" t="s">
        <v>64</v>
      </c>
      <c r="R399" s="1" t="s">
        <v>64</v>
      </c>
      <c r="AV399" s="1" t="s">
        <v>52</v>
      </c>
      <c r="AW399" s="1" t="s">
        <v>1310</v>
      </c>
      <c r="AX399" s="1" t="s">
        <v>52</v>
      </c>
      <c r="AY399" s="1" t="s">
        <v>52</v>
      </c>
      <c r="AZ399" s="1" t="s">
        <v>52</v>
      </c>
    </row>
    <row r="400" spans="1:52" ht="30" customHeight="1" x14ac:dyDescent="0.3">
      <c r="A400" s="18" t="s">
        <v>715</v>
      </c>
      <c r="B400" s="18" t="s">
        <v>52</v>
      </c>
      <c r="C400" s="18" t="s">
        <v>52</v>
      </c>
      <c r="D400" s="19"/>
      <c r="E400" s="21"/>
      <c r="F400" s="24">
        <f>TRUNC(SUMIF(N399:N399, N398, F399:F399),0)</f>
        <v>0</v>
      </c>
      <c r="G400" s="21"/>
      <c r="H400" s="24">
        <f>TRUNC(SUMIF(N399:N399, N398, H399:H399),0)</f>
        <v>0</v>
      </c>
      <c r="I400" s="21"/>
      <c r="J400" s="24">
        <f>TRUNC(SUMIF(N399:N399, N398, J399:J399),0)</f>
        <v>0</v>
      </c>
      <c r="K400" s="21"/>
      <c r="L400" s="24">
        <f>F400+H400+J400</f>
        <v>0</v>
      </c>
      <c r="M400" s="18" t="s">
        <v>52</v>
      </c>
      <c r="N400" s="1" t="s">
        <v>88</v>
      </c>
      <c r="O400" s="1" t="s">
        <v>88</v>
      </c>
      <c r="P400" s="1" t="s">
        <v>52</v>
      </c>
      <c r="Q400" s="1" t="s">
        <v>52</v>
      </c>
      <c r="R400" s="1" t="s">
        <v>52</v>
      </c>
      <c r="AV400" s="1" t="s">
        <v>52</v>
      </c>
      <c r="AW400" s="1" t="s">
        <v>52</v>
      </c>
      <c r="AX400" s="1" t="s">
        <v>52</v>
      </c>
      <c r="AY400" s="1" t="s">
        <v>52</v>
      </c>
      <c r="AZ400" s="1" t="s">
        <v>52</v>
      </c>
    </row>
    <row r="401" spans="1:52" ht="30" customHeight="1" x14ac:dyDescent="0.3">
      <c r="A401" s="19"/>
      <c r="B401" s="19"/>
      <c r="C401" s="19"/>
      <c r="D401" s="19"/>
      <c r="E401" s="21"/>
      <c r="F401" s="24"/>
      <c r="G401" s="21"/>
      <c r="H401" s="24"/>
      <c r="I401" s="21"/>
      <c r="J401" s="24"/>
      <c r="K401" s="21"/>
      <c r="L401" s="24"/>
      <c r="M401" s="19"/>
    </row>
    <row r="402" spans="1:52" ht="30" customHeight="1" x14ac:dyDescent="0.3">
      <c r="A402" s="15" t="s">
        <v>1311</v>
      </c>
      <c r="B402" s="16"/>
      <c r="C402" s="16"/>
      <c r="D402" s="16"/>
      <c r="E402" s="20"/>
      <c r="F402" s="23"/>
      <c r="G402" s="20"/>
      <c r="H402" s="23"/>
      <c r="I402" s="20"/>
      <c r="J402" s="23"/>
      <c r="K402" s="20"/>
      <c r="L402" s="23"/>
      <c r="M402" s="17"/>
      <c r="N402" s="1" t="s">
        <v>480</v>
      </c>
    </row>
    <row r="403" spans="1:52" ht="30" customHeight="1" x14ac:dyDescent="0.3">
      <c r="A403" s="18" t="s">
        <v>1302</v>
      </c>
      <c r="B403" s="18" t="s">
        <v>1312</v>
      </c>
      <c r="C403" s="18" t="s">
        <v>60</v>
      </c>
      <c r="D403" s="19">
        <v>0.4</v>
      </c>
      <c r="E403" s="21">
        <f>일위대가목록!E176</f>
        <v>0</v>
      </c>
      <c r="F403" s="24">
        <f>TRUNC(E403*D403,1)</f>
        <v>0</v>
      </c>
      <c r="G403" s="21">
        <f>일위대가목록!F176</f>
        <v>0</v>
      </c>
      <c r="H403" s="24">
        <f>TRUNC(G403*D403,1)</f>
        <v>0</v>
      </c>
      <c r="I403" s="21">
        <f>일위대가목록!G176</f>
        <v>0</v>
      </c>
      <c r="J403" s="24">
        <f>TRUNC(I403*D403,1)</f>
        <v>0</v>
      </c>
      <c r="K403" s="21">
        <f>TRUNC(E403+G403+I403,1)</f>
        <v>0</v>
      </c>
      <c r="L403" s="24">
        <f>TRUNC(F403+H403+J403,1)</f>
        <v>0</v>
      </c>
      <c r="M403" s="18" t="s">
        <v>1313</v>
      </c>
      <c r="N403" s="1" t="s">
        <v>480</v>
      </c>
      <c r="O403" s="1" t="s">
        <v>1314</v>
      </c>
      <c r="P403" s="1" t="s">
        <v>63</v>
      </c>
      <c r="Q403" s="1" t="s">
        <v>64</v>
      </c>
      <c r="R403" s="1" t="s">
        <v>64</v>
      </c>
      <c r="AV403" s="1" t="s">
        <v>52</v>
      </c>
      <c r="AW403" s="1" t="s">
        <v>1315</v>
      </c>
      <c r="AX403" s="1" t="s">
        <v>52</v>
      </c>
      <c r="AY403" s="1" t="s">
        <v>52</v>
      </c>
      <c r="AZ403" s="1" t="s">
        <v>52</v>
      </c>
    </row>
    <row r="404" spans="1:52" ht="30" customHeight="1" x14ac:dyDescent="0.3">
      <c r="A404" s="18" t="s">
        <v>715</v>
      </c>
      <c r="B404" s="18" t="s">
        <v>52</v>
      </c>
      <c r="C404" s="18" t="s">
        <v>52</v>
      </c>
      <c r="D404" s="19"/>
      <c r="E404" s="21"/>
      <c r="F404" s="24">
        <f>TRUNC(SUMIF(N403:N403, N402, F403:F403),0)</f>
        <v>0</v>
      </c>
      <c r="G404" s="21"/>
      <c r="H404" s="24">
        <f>TRUNC(SUMIF(N403:N403, N402, H403:H403),0)</f>
        <v>0</v>
      </c>
      <c r="I404" s="21"/>
      <c r="J404" s="24">
        <f>TRUNC(SUMIF(N403:N403, N402, J403:J403),0)</f>
        <v>0</v>
      </c>
      <c r="K404" s="21"/>
      <c r="L404" s="24">
        <f>F404+H404+J404</f>
        <v>0</v>
      </c>
      <c r="M404" s="18" t="s">
        <v>52</v>
      </c>
      <c r="N404" s="1" t="s">
        <v>88</v>
      </c>
      <c r="O404" s="1" t="s">
        <v>88</v>
      </c>
      <c r="P404" s="1" t="s">
        <v>52</v>
      </c>
      <c r="Q404" s="1" t="s">
        <v>52</v>
      </c>
      <c r="R404" s="1" t="s">
        <v>52</v>
      </c>
      <c r="AV404" s="1" t="s">
        <v>52</v>
      </c>
      <c r="AW404" s="1" t="s">
        <v>52</v>
      </c>
      <c r="AX404" s="1" t="s">
        <v>52</v>
      </c>
      <c r="AY404" s="1" t="s">
        <v>52</v>
      </c>
      <c r="AZ404" s="1" t="s">
        <v>52</v>
      </c>
    </row>
    <row r="405" spans="1:52" ht="30" customHeight="1" x14ac:dyDescent="0.3">
      <c r="A405" s="19"/>
      <c r="B405" s="19"/>
      <c r="C405" s="19"/>
      <c r="D405" s="19"/>
      <c r="E405" s="21"/>
      <c r="F405" s="24"/>
      <c r="G405" s="21"/>
      <c r="H405" s="24"/>
      <c r="I405" s="21"/>
      <c r="J405" s="24"/>
      <c r="K405" s="21"/>
      <c r="L405" s="24"/>
      <c r="M405" s="19"/>
    </row>
    <row r="406" spans="1:52" ht="30" customHeight="1" x14ac:dyDescent="0.3">
      <c r="A406" s="15" t="s">
        <v>1316</v>
      </c>
      <c r="B406" s="16"/>
      <c r="C406" s="16"/>
      <c r="D406" s="16"/>
      <c r="E406" s="20"/>
      <c r="F406" s="23"/>
      <c r="G406" s="20"/>
      <c r="H406" s="23"/>
      <c r="I406" s="20"/>
      <c r="J406" s="23"/>
      <c r="K406" s="20"/>
      <c r="L406" s="23"/>
      <c r="M406" s="17"/>
      <c r="N406" s="1" t="s">
        <v>485</v>
      </c>
    </row>
    <row r="407" spans="1:52" ht="30" customHeight="1" x14ac:dyDescent="0.3">
      <c r="A407" s="18" t="s">
        <v>1317</v>
      </c>
      <c r="B407" s="18" t="s">
        <v>1318</v>
      </c>
      <c r="C407" s="18" t="s">
        <v>74</v>
      </c>
      <c r="D407" s="19">
        <v>0.4</v>
      </c>
      <c r="E407" s="21">
        <f>일위대가목록!E177</f>
        <v>0</v>
      </c>
      <c r="F407" s="24">
        <f>TRUNC(E407*D407,1)</f>
        <v>0</v>
      </c>
      <c r="G407" s="21">
        <f>일위대가목록!F177</f>
        <v>0</v>
      </c>
      <c r="H407" s="24">
        <f>TRUNC(G407*D407,1)</f>
        <v>0</v>
      </c>
      <c r="I407" s="21">
        <f>일위대가목록!G177</f>
        <v>0</v>
      </c>
      <c r="J407" s="24">
        <f>TRUNC(I407*D407,1)</f>
        <v>0</v>
      </c>
      <c r="K407" s="21">
        <f>TRUNC(E407+G407+I407,1)</f>
        <v>0</v>
      </c>
      <c r="L407" s="24">
        <f>TRUNC(F407+H407+J407,1)</f>
        <v>0</v>
      </c>
      <c r="M407" s="18" t="s">
        <v>1319</v>
      </c>
      <c r="N407" s="1" t="s">
        <v>485</v>
      </c>
      <c r="O407" s="1" t="s">
        <v>1320</v>
      </c>
      <c r="P407" s="1" t="s">
        <v>63</v>
      </c>
      <c r="Q407" s="1" t="s">
        <v>64</v>
      </c>
      <c r="R407" s="1" t="s">
        <v>64</v>
      </c>
      <c r="AV407" s="1" t="s">
        <v>52</v>
      </c>
      <c r="AW407" s="1" t="s">
        <v>1321</v>
      </c>
      <c r="AX407" s="1" t="s">
        <v>52</v>
      </c>
      <c r="AY407" s="1" t="s">
        <v>52</v>
      </c>
      <c r="AZ407" s="1" t="s">
        <v>52</v>
      </c>
    </row>
    <row r="408" spans="1:52" ht="30" customHeight="1" x14ac:dyDescent="0.3">
      <c r="A408" s="18" t="s">
        <v>715</v>
      </c>
      <c r="B408" s="18" t="s">
        <v>52</v>
      </c>
      <c r="C408" s="18" t="s">
        <v>52</v>
      </c>
      <c r="D408" s="19"/>
      <c r="E408" s="21"/>
      <c r="F408" s="24">
        <f>TRUNC(SUMIF(N407:N407, N406, F407:F407),0)</f>
        <v>0</v>
      </c>
      <c r="G408" s="21"/>
      <c r="H408" s="24">
        <f>TRUNC(SUMIF(N407:N407, N406, H407:H407),0)</f>
        <v>0</v>
      </c>
      <c r="I408" s="21"/>
      <c r="J408" s="24">
        <f>TRUNC(SUMIF(N407:N407, N406, J407:J407),0)</f>
        <v>0</v>
      </c>
      <c r="K408" s="21"/>
      <c r="L408" s="24">
        <f>F408+H408+J408</f>
        <v>0</v>
      </c>
      <c r="M408" s="18" t="s">
        <v>52</v>
      </c>
      <c r="N408" s="1" t="s">
        <v>88</v>
      </c>
      <c r="O408" s="1" t="s">
        <v>88</v>
      </c>
      <c r="P408" s="1" t="s">
        <v>52</v>
      </c>
      <c r="Q408" s="1" t="s">
        <v>52</v>
      </c>
      <c r="R408" s="1" t="s">
        <v>52</v>
      </c>
      <c r="AV408" s="1" t="s">
        <v>52</v>
      </c>
      <c r="AW408" s="1" t="s">
        <v>52</v>
      </c>
      <c r="AX408" s="1" t="s">
        <v>52</v>
      </c>
      <c r="AY408" s="1" t="s">
        <v>52</v>
      </c>
      <c r="AZ408" s="1" t="s">
        <v>52</v>
      </c>
    </row>
    <row r="409" spans="1:52" ht="30" customHeight="1" x14ac:dyDescent="0.3">
      <c r="A409" s="19"/>
      <c r="B409" s="19"/>
      <c r="C409" s="19"/>
      <c r="D409" s="19"/>
      <c r="E409" s="21"/>
      <c r="F409" s="24"/>
      <c r="G409" s="21"/>
      <c r="H409" s="24"/>
      <c r="I409" s="21"/>
      <c r="J409" s="24"/>
      <c r="K409" s="21"/>
      <c r="L409" s="24"/>
      <c r="M409" s="19"/>
    </row>
    <row r="410" spans="1:52" ht="30" customHeight="1" x14ac:dyDescent="0.3">
      <c r="A410" s="15" t="s">
        <v>1322</v>
      </c>
      <c r="B410" s="16"/>
      <c r="C410" s="16"/>
      <c r="D410" s="16"/>
      <c r="E410" s="20"/>
      <c r="F410" s="23"/>
      <c r="G410" s="20"/>
      <c r="H410" s="23"/>
      <c r="I410" s="20"/>
      <c r="J410" s="23"/>
      <c r="K410" s="20"/>
      <c r="L410" s="23"/>
      <c r="M410" s="17"/>
      <c r="N410" s="1" t="s">
        <v>489</v>
      </c>
    </row>
    <row r="411" spans="1:52" ht="30" customHeight="1" x14ac:dyDescent="0.3">
      <c r="A411" s="18" t="s">
        <v>1323</v>
      </c>
      <c r="B411" s="18" t="s">
        <v>759</v>
      </c>
      <c r="C411" s="18" t="s">
        <v>760</v>
      </c>
      <c r="D411" s="19">
        <v>1.6E-2</v>
      </c>
      <c r="E411" s="21">
        <f>단가대비표!O140</f>
        <v>0</v>
      </c>
      <c r="F411" s="24">
        <f>TRUNC(E411*D411,1)</f>
        <v>0</v>
      </c>
      <c r="G411" s="21">
        <f>단가대비표!P140</f>
        <v>0</v>
      </c>
      <c r="H411" s="24">
        <f>TRUNC(G411*D411,1)</f>
        <v>0</v>
      </c>
      <c r="I411" s="21">
        <f>단가대비표!V140</f>
        <v>0</v>
      </c>
      <c r="J411" s="24">
        <f>TRUNC(I411*D411,1)</f>
        <v>0</v>
      </c>
      <c r="K411" s="21">
        <f>TRUNC(E411+G411+I411,1)</f>
        <v>0</v>
      </c>
      <c r="L411" s="24">
        <f>TRUNC(F411+H411+J411,1)</f>
        <v>0</v>
      </c>
      <c r="M411" s="18" t="s">
        <v>52</v>
      </c>
      <c r="N411" s="1" t="s">
        <v>489</v>
      </c>
      <c r="O411" s="1" t="s">
        <v>1324</v>
      </c>
      <c r="P411" s="1" t="s">
        <v>64</v>
      </c>
      <c r="Q411" s="1" t="s">
        <v>64</v>
      </c>
      <c r="R411" s="1" t="s">
        <v>63</v>
      </c>
      <c r="AV411" s="1" t="s">
        <v>52</v>
      </c>
      <c r="AW411" s="1" t="s">
        <v>1325</v>
      </c>
      <c r="AX411" s="1" t="s">
        <v>52</v>
      </c>
      <c r="AY411" s="1" t="s">
        <v>52</v>
      </c>
      <c r="AZ411" s="1" t="s">
        <v>52</v>
      </c>
    </row>
    <row r="412" spans="1:52" ht="30" customHeight="1" x14ac:dyDescent="0.3">
      <c r="A412" s="18" t="s">
        <v>758</v>
      </c>
      <c r="B412" s="18" t="s">
        <v>759</v>
      </c>
      <c r="C412" s="18" t="s">
        <v>760</v>
      </c>
      <c r="D412" s="19">
        <v>1.0999999999999999E-2</v>
      </c>
      <c r="E412" s="21">
        <f>단가대비표!O121</f>
        <v>0</v>
      </c>
      <c r="F412" s="24">
        <f>TRUNC(E412*D412,1)</f>
        <v>0</v>
      </c>
      <c r="G412" s="21">
        <f>단가대비표!P121</f>
        <v>0</v>
      </c>
      <c r="H412" s="24">
        <f>TRUNC(G412*D412,1)</f>
        <v>0</v>
      </c>
      <c r="I412" s="21">
        <f>단가대비표!V121</f>
        <v>0</v>
      </c>
      <c r="J412" s="24">
        <f>TRUNC(I412*D412,1)</f>
        <v>0</v>
      </c>
      <c r="K412" s="21">
        <f>TRUNC(E412+G412+I412,1)</f>
        <v>0</v>
      </c>
      <c r="L412" s="24">
        <f>TRUNC(F412+H412+J412,1)</f>
        <v>0</v>
      </c>
      <c r="M412" s="18" t="s">
        <v>52</v>
      </c>
      <c r="N412" s="1" t="s">
        <v>489</v>
      </c>
      <c r="O412" s="1" t="s">
        <v>761</v>
      </c>
      <c r="P412" s="1" t="s">
        <v>64</v>
      </c>
      <c r="Q412" s="1" t="s">
        <v>64</v>
      </c>
      <c r="R412" s="1" t="s">
        <v>63</v>
      </c>
      <c r="AV412" s="1" t="s">
        <v>52</v>
      </c>
      <c r="AW412" s="1" t="s">
        <v>1326</v>
      </c>
      <c r="AX412" s="1" t="s">
        <v>52</v>
      </c>
      <c r="AY412" s="1" t="s">
        <v>52</v>
      </c>
      <c r="AZ412" s="1" t="s">
        <v>52</v>
      </c>
    </row>
    <row r="413" spans="1:52" ht="30" customHeight="1" x14ac:dyDescent="0.3">
      <c r="A413" s="18" t="s">
        <v>715</v>
      </c>
      <c r="B413" s="18" t="s">
        <v>52</v>
      </c>
      <c r="C413" s="18" t="s">
        <v>52</v>
      </c>
      <c r="D413" s="19"/>
      <c r="E413" s="21"/>
      <c r="F413" s="24">
        <f>TRUNC(SUMIF(N411:N412, N410, F411:F412),0)</f>
        <v>0</v>
      </c>
      <c r="G413" s="21"/>
      <c r="H413" s="24">
        <f>TRUNC(SUMIF(N411:N412, N410, H411:H412),0)</f>
        <v>0</v>
      </c>
      <c r="I413" s="21"/>
      <c r="J413" s="24">
        <f>TRUNC(SUMIF(N411:N412, N410, J411:J412),0)</f>
        <v>0</v>
      </c>
      <c r="K413" s="21"/>
      <c r="L413" s="24">
        <f>F413+H413+J413</f>
        <v>0</v>
      </c>
      <c r="M413" s="18" t="s">
        <v>52</v>
      </c>
      <c r="N413" s="1" t="s">
        <v>88</v>
      </c>
      <c r="O413" s="1" t="s">
        <v>88</v>
      </c>
      <c r="P413" s="1" t="s">
        <v>52</v>
      </c>
      <c r="Q413" s="1" t="s">
        <v>52</v>
      </c>
      <c r="R413" s="1" t="s">
        <v>52</v>
      </c>
      <c r="AV413" s="1" t="s">
        <v>52</v>
      </c>
      <c r="AW413" s="1" t="s">
        <v>52</v>
      </c>
      <c r="AX413" s="1" t="s">
        <v>52</v>
      </c>
      <c r="AY413" s="1" t="s">
        <v>52</v>
      </c>
      <c r="AZ413" s="1" t="s">
        <v>52</v>
      </c>
    </row>
    <row r="414" spans="1:52" ht="30" customHeight="1" x14ac:dyDescent="0.3">
      <c r="A414" s="19"/>
      <c r="B414" s="19"/>
      <c r="C414" s="19"/>
      <c r="D414" s="19"/>
      <c r="E414" s="21"/>
      <c r="F414" s="24"/>
      <c r="G414" s="21"/>
      <c r="H414" s="24"/>
      <c r="I414" s="21"/>
      <c r="J414" s="24"/>
      <c r="K414" s="21"/>
      <c r="L414" s="24"/>
      <c r="M414" s="19"/>
    </row>
    <row r="415" spans="1:52" ht="30" customHeight="1" x14ac:dyDescent="0.3">
      <c r="A415" s="15" t="s">
        <v>1327</v>
      </c>
      <c r="B415" s="16"/>
      <c r="C415" s="16"/>
      <c r="D415" s="16"/>
      <c r="E415" s="20"/>
      <c r="F415" s="23"/>
      <c r="G415" s="20"/>
      <c r="H415" s="23"/>
      <c r="I415" s="20"/>
      <c r="J415" s="23"/>
      <c r="K415" s="20"/>
      <c r="L415" s="23"/>
      <c r="M415" s="17"/>
      <c r="N415" s="1" t="s">
        <v>493</v>
      </c>
    </row>
    <row r="416" spans="1:52" ht="30" customHeight="1" x14ac:dyDescent="0.3">
      <c r="A416" s="18" t="s">
        <v>1323</v>
      </c>
      <c r="B416" s="18" t="s">
        <v>759</v>
      </c>
      <c r="C416" s="18" t="s">
        <v>760</v>
      </c>
      <c r="D416" s="19">
        <v>1.7999999999999999E-2</v>
      </c>
      <c r="E416" s="21">
        <f>단가대비표!O140</f>
        <v>0</v>
      </c>
      <c r="F416" s="24">
        <f>TRUNC(E416*D416,1)</f>
        <v>0</v>
      </c>
      <c r="G416" s="21">
        <f>단가대비표!P140</f>
        <v>0</v>
      </c>
      <c r="H416" s="24">
        <f>TRUNC(G416*D416,1)</f>
        <v>0</v>
      </c>
      <c r="I416" s="21">
        <f>단가대비표!V140</f>
        <v>0</v>
      </c>
      <c r="J416" s="24">
        <f>TRUNC(I416*D416,1)</f>
        <v>0</v>
      </c>
      <c r="K416" s="21">
        <f t="shared" ref="K416:L418" si="59">TRUNC(E416+G416+I416,1)</f>
        <v>0</v>
      </c>
      <c r="L416" s="24">
        <f t="shared" si="59"/>
        <v>0</v>
      </c>
      <c r="M416" s="18" t="s">
        <v>52</v>
      </c>
      <c r="N416" s="1" t="s">
        <v>493</v>
      </c>
      <c r="O416" s="1" t="s">
        <v>1324</v>
      </c>
      <c r="P416" s="1" t="s">
        <v>64</v>
      </c>
      <c r="Q416" s="1" t="s">
        <v>64</v>
      </c>
      <c r="R416" s="1" t="s">
        <v>63</v>
      </c>
      <c r="V416">
        <v>1</v>
      </c>
      <c r="AV416" s="1" t="s">
        <v>52</v>
      </c>
      <c r="AW416" s="1" t="s">
        <v>1328</v>
      </c>
      <c r="AX416" s="1" t="s">
        <v>52</v>
      </c>
      <c r="AY416" s="1" t="s">
        <v>52</v>
      </c>
      <c r="AZ416" s="1" t="s">
        <v>52</v>
      </c>
    </row>
    <row r="417" spans="1:52" ht="30" customHeight="1" x14ac:dyDescent="0.3">
      <c r="A417" s="18" t="s">
        <v>758</v>
      </c>
      <c r="B417" s="18" t="s">
        <v>759</v>
      </c>
      <c r="C417" s="18" t="s">
        <v>760</v>
      </c>
      <c r="D417" s="19">
        <v>1.2E-2</v>
      </c>
      <c r="E417" s="21">
        <f>단가대비표!O121</f>
        <v>0</v>
      </c>
      <c r="F417" s="24">
        <f>TRUNC(E417*D417,1)</f>
        <v>0</v>
      </c>
      <c r="G417" s="21">
        <f>단가대비표!P121</f>
        <v>0</v>
      </c>
      <c r="H417" s="24">
        <f>TRUNC(G417*D417,1)</f>
        <v>0</v>
      </c>
      <c r="I417" s="21">
        <f>단가대비표!V121</f>
        <v>0</v>
      </c>
      <c r="J417" s="24">
        <f>TRUNC(I417*D417,1)</f>
        <v>0</v>
      </c>
      <c r="K417" s="21">
        <f t="shared" si="59"/>
        <v>0</v>
      </c>
      <c r="L417" s="24">
        <f t="shared" si="59"/>
        <v>0</v>
      </c>
      <c r="M417" s="18" t="s">
        <v>52</v>
      </c>
      <c r="N417" s="1" t="s">
        <v>493</v>
      </c>
      <c r="O417" s="1" t="s">
        <v>761</v>
      </c>
      <c r="P417" s="1" t="s">
        <v>64</v>
      </c>
      <c r="Q417" s="1" t="s">
        <v>64</v>
      </c>
      <c r="R417" s="1" t="s">
        <v>63</v>
      </c>
      <c r="V417">
        <v>1</v>
      </c>
      <c r="AV417" s="1" t="s">
        <v>52</v>
      </c>
      <c r="AW417" s="1" t="s">
        <v>1329</v>
      </c>
      <c r="AX417" s="1" t="s">
        <v>52</v>
      </c>
      <c r="AY417" s="1" t="s">
        <v>52</v>
      </c>
      <c r="AZ417" s="1" t="s">
        <v>52</v>
      </c>
    </row>
    <row r="418" spans="1:52" ht="30" customHeight="1" x14ac:dyDescent="0.3">
      <c r="A418" s="18" t="s">
        <v>774</v>
      </c>
      <c r="B418" s="18" t="s">
        <v>775</v>
      </c>
      <c r="C418" s="18" t="s">
        <v>234</v>
      </c>
      <c r="D418" s="19">
        <v>1</v>
      </c>
      <c r="E418" s="21">
        <v>0</v>
      </c>
      <c r="F418" s="24">
        <f>TRUNC(E418*D418,1)</f>
        <v>0</v>
      </c>
      <c r="G418" s="21">
        <v>0</v>
      </c>
      <c r="H418" s="24">
        <f>TRUNC(G418*D418,1)</f>
        <v>0</v>
      </c>
      <c r="I418" s="21">
        <f>TRUNC(SUMIF(V416:V418, RIGHTB(O418, 1), H416:H418)*U418, 2)</f>
        <v>0</v>
      </c>
      <c r="J418" s="24">
        <f>TRUNC(I418*D418,1)</f>
        <v>0</v>
      </c>
      <c r="K418" s="21">
        <f t="shared" si="59"/>
        <v>0</v>
      </c>
      <c r="L418" s="24">
        <f t="shared" si="59"/>
        <v>0</v>
      </c>
      <c r="M418" s="18" t="s">
        <v>52</v>
      </c>
      <c r="N418" s="1" t="s">
        <v>493</v>
      </c>
      <c r="O418" s="1" t="s">
        <v>713</v>
      </c>
      <c r="P418" s="1" t="s">
        <v>64</v>
      </c>
      <c r="Q418" s="1" t="s">
        <v>64</v>
      </c>
      <c r="R418" s="1" t="s">
        <v>64</v>
      </c>
      <c r="S418">
        <v>1</v>
      </c>
      <c r="T418">
        <v>2</v>
      </c>
      <c r="U418">
        <v>0.02</v>
      </c>
      <c r="AV418" s="1" t="s">
        <v>52</v>
      </c>
      <c r="AW418" s="1" t="s">
        <v>1330</v>
      </c>
      <c r="AX418" s="1" t="s">
        <v>52</v>
      </c>
      <c r="AY418" s="1" t="s">
        <v>52</v>
      </c>
      <c r="AZ418" s="1" t="s">
        <v>52</v>
      </c>
    </row>
    <row r="419" spans="1:52" ht="30" customHeight="1" x14ac:dyDescent="0.3">
      <c r="A419" s="18" t="s">
        <v>715</v>
      </c>
      <c r="B419" s="18" t="s">
        <v>52</v>
      </c>
      <c r="C419" s="18" t="s">
        <v>52</v>
      </c>
      <c r="D419" s="19"/>
      <c r="E419" s="21"/>
      <c r="F419" s="24">
        <f>TRUNC(SUMIF(N416:N418, N415, F416:F418),0)</f>
        <v>0</v>
      </c>
      <c r="G419" s="21"/>
      <c r="H419" s="24">
        <f>TRUNC(SUMIF(N416:N418, N415, H416:H418),0)</f>
        <v>0</v>
      </c>
      <c r="I419" s="21"/>
      <c r="J419" s="24">
        <f>TRUNC(SUMIF(N416:N418, N415, J416:J418),0)</f>
        <v>0</v>
      </c>
      <c r="K419" s="21"/>
      <c r="L419" s="24">
        <f>F419+H419+J419</f>
        <v>0</v>
      </c>
      <c r="M419" s="18" t="s">
        <v>52</v>
      </c>
      <c r="N419" s="1" t="s">
        <v>88</v>
      </c>
      <c r="O419" s="1" t="s">
        <v>88</v>
      </c>
      <c r="P419" s="1" t="s">
        <v>52</v>
      </c>
      <c r="Q419" s="1" t="s">
        <v>52</v>
      </c>
      <c r="R419" s="1" t="s">
        <v>52</v>
      </c>
      <c r="AV419" s="1" t="s">
        <v>52</v>
      </c>
      <c r="AW419" s="1" t="s">
        <v>52</v>
      </c>
      <c r="AX419" s="1" t="s">
        <v>52</v>
      </c>
      <c r="AY419" s="1" t="s">
        <v>52</v>
      </c>
      <c r="AZ419" s="1" t="s">
        <v>52</v>
      </c>
    </row>
    <row r="420" spans="1:52" ht="30" customHeight="1" x14ac:dyDescent="0.3">
      <c r="A420" s="19"/>
      <c r="B420" s="19"/>
      <c r="C420" s="19"/>
      <c r="D420" s="19"/>
      <c r="E420" s="21"/>
      <c r="F420" s="24"/>
      <c r="G420" s="21"/>
      <c r="H420" s="24"/>
      <c r="I420" s="21"/>
      <c r="J420" s="24"/>
      <c r="K420" s="21"/>
      <c r="L420" s="24"/>
      <c r="M420" s="19"/>
    </row>
    <row r="421" spans="1:52" ht="30" customHeight="1" x14ac:dyDescent="0.3">
      <c r="A421" s="15" t="s">
        <v>1331</v>
      </c>
      <c r="B421" s="16"/>
      <c r="C421" s="16"/>
      <c r="D421" s="16"/>
      <c r="E421" s="20"/>
      <c r="F421" s="23"/>
      <c r="G421" s="20"/>
      <c r="H421" s="23"/>
      <c r="I421" s="20"/>
      <c r="J421" s="23"/>
      <c r="K421" s="20"/>
      <c r="L421" s="23"/>
      <c r="M421" s="17"/>
      <c r="N421" s="1" t="s">
        <v>499</v>
      </c>
    </row>
    <row r="422" spans="1:52" ht="30" customHeight="1" x14ac:dyDescent="0.3">
      <c r="A422" s="18" t="s">
        <v>1332</v>
      </c>
      <c r="B422" s="18" t="s">
        <v>759</v>
      </c>
      <c r="C422" s="18" t="s">
        <v>760</v>
      </c>
      <c r="D422" s="19">
        <v>0.38</v>
      </c>
      <c r="E422" s="21">
        <f>단가대비표!O130</f>
        <v>0</v>
      </c>
      <c r="F422" s="24">
        <f>TRUNC(E422*D422,1)</f>
        <v>0</v>
      </c>
      <c r="G422" s="21">
        <f>단가대비표!P130</f>
        <v>0</v>
      </c>
      <c r="H422" s="24">
        <f>TRUNC(G422*D422,1)</f>
        <v>0</v>
      </c>
      <c r="I422" s="21">
        <f>단가대비표!V130</f>
        <v>0</v>
      </c>
      <c r="J422" s="24">
        <f>TRUNC(I422*D422,1)</f>
        <v>0</v>
      </c>
      <c r="K422" s="21">
        <f t="shared" ref="K422:L424" si="60">TRUNC(E422+G422+I422,1)</f>
        <v>0</v>
      </c>
      <c r="L422" s="24">
        <f t="shared" si="60"/>
        <v>0</v>
      </c>
      <c r="M422" s="18" t="s">
        <v>52</v>
      </c>
      <c r="N422" s="1" t="s">
        <v>499</v>
      </c>
      <c r="O422" s="1" t="s">
        <v>1333</v>
      </c>
      <c r="P422" s="1" t="s">
        <v>64</v>
      </c>
      <c r="Q422" s="1" t="s">
        <v>64</v>
      </c>
      <c r="R422" s="1" t="s">
        <v>63</v>
      </c>
      <c r="V422">
        <v>1</v>
      </c>
      <c r="AV422" s="1" t="s">
        <v>52</v>
      </c>
      <c r="AW422" s="1" t="s">
        <v>1334</v>
      </c>
      <c r="AX422" s="1" t="s">
        <v>52</v>
      </c>
      <c r="AY422" s="1" t="s">
        <v>52</v>
      </c>
      <c r="AZ422" s="1" t="s">
        <v>52</v>
      </c>
    </row>
    <row r="423" spans="1:52" ht="30" customHeight="1" x14ac:dyDescent="0.3">
      <c r="A423" s="18" t="s">
        <v>758</v>
      </c>
      <c r="B423" s="18" t="s">
        <v>759</v>
      </c>
      <c r="C423" s="18" t="s">
        <v>760</v>
      </c>
      <c r="D423" s="19">
        <v>0.252</v>
      </c>
      <c r="E423" s="21">
        <f>단가대비표!O121</f>
        <v>0</v>
      </c>
      <c r="F423" s="24">
        <f>TRUNC(E423*D423,1)</f>
        <v>0</v>
      </c>
      <c r="G423" s="21">
        <f>단가대비표!P121</f>
        <v>0</v>
      </c>
      <c r="H423" s="24">
        <f>TRUNC(G423*D423,1)</f>
        <v>0</v>
      </c>
      <c r="I423" s="21">
        <f>단가대비표!V121</f>
        <v>0</v>
      </c>
      <c r="J423" s="24">
        <f>TRUNC(I423*D423,1)</f>
        <v>0</v>
      </c>
      <c r="K423" s="21">
        <f t="shared" si="60"/>
        <v>0</v>
      </c>
      <c r="L423" s="24">
        <f t="shared" si="60"/>
        <v>0</v>
      </c>
      <c r="M423" s="18" t="s">
        <v>52</v>
      </c>
      <c r="N423" s="1" t="s">
        <v>499</v>
      </c>
      <c r="O423" s="1" t="s">
        <v>761</v>
      </c>
      <c r="P423" s="1" t="s">
        <v>64</v>
      </c>
      <c r="Q423" s="1" t="s">
        <v>64</v>
      </c>
      <c r="R423" s="1" t="s">
        <v>63</v>
      </c>
      <c r="V423">
        <v>1</v>
      </c>
      <c r="AV423" s="1" t="s">
        <v>52</v>
      </c>
      <c r="AW423" s="1" t="s">
        <v>1335</v>
      </c>
      <c r="AX423" s="1" t="s">
        <v>52</v>
      </c>
      <c r="AY423" s="1" t="s">
        <v>52</v>
      </c>
      <c r="AZ423" s="1" t="s">
        <v>52</v>
      </c>
    </row>
    <row r="424" spans="1:52" ht="30" customHeight="1" x14ac:dyDescent="0.3">
      <c r="A424" s="18" t="s">
        <v>774</v>
      </c>
      <c r="B424" s="18" t="s">
        <v>775</v>
      </c>
      <c r="C424" s="18" t="s">
        <v>234</v>
      </c>
      <c r="D424" s="19">
        <v>1</v>
      </c>
      <c r="E424" s="21">
        <v>0</v>
      </c>
      <c r="F424" s="24">
        <f>TRUNC(E424*D424,1)</f>
        <v>0</v>
      </c>
      <c r="G424" s="21">
        <v>0</v>
      </c>
      <c r="H424" s="24">
        <f>TRUNC(G424*D424,1)</f>
        <v>0</v>
      </c>
      <c r="I424" s="21">
        <f>TRUNC(SUMIF(V422:V424, RIGHTB(O424, 1), H422:H424)*U424, 2)</f>
        <v>0</v>
      </c>
      <c r="J424" s="24">
        <f>TRUNC(I424*D424,1)</f>
        <v>0</v>
      </c>
      <c r="K424" s="21">
        <f t="shared" si="60"/>
        <v>0</v>
      </c>
      <c r="L424" s="24">
        <f t="shared" si="60"/>
        <v>0</v>
      </c>
      <c r="M424" s="18" t="s">
        <v>52</v>
      </c>
      <c r="N424" s="1" t="s">
        <v>499</v>
      </c>
      <c r="O424" s="1" t="s">
        <v>713</v>
      </c>
      <c r="P424" s="1" t="s">
        <v>64</v>
      </c>
      <c r="Q424" s="1" t="s">
        <v>64</v>
      </c>
      <c r="R424" s="1" t="s">
        <v>64</v>
      </c>
      <c r="S424">
        <v>1</v>
      </c>
      <c r="T424">
        <v>2</v>
      </c>
      <c r="U424">
        <v>0.02</v>
      </c>
      <c r="AV424" s="1" t="s">
        <v>52</v>
      </c>
      <c r="AW424" s="1" t="s">
        <v>1336</v>
      </c>
      <c r="AX424" s="1" t="s">
        <v>52</v>
      </c>
      <c r="AY424" s="1" t="s">
        <v>52</v>
      </c>
      <c r="AZ424" s="1" t="s">
        <v>52</v>
      </c>
    </row>
    <row r="425" spans="1:52" ht="30" customHeight="1" x14ac:dyDescent="0.3">
      <c r="A425" s="18" t="s">
        <v>715</v>
      </c>
      <c r="B425" s="18" t="s">
        <v>52</v>
      </c>
      <c r="C425" s="18" t="s">
        <v>52</v>
      </c>
      <c r="D425" s="19"/>
      <c r="E425" s="21"/>
      <c r="F425" s="24">
        <f>TRUNC(SUMIF(N422:N424, N421, F422:F424),0)</f>
        <v>0</v>
      </c>
      <c r="G425" s="21"/>
      <c r="H425" s="24">
        <f>TRUNC(SUMIF(N422:N424, N421, H422:H424),0)</f>
        <v>0</v>
      </c>
      <c r="I425" s="21"/>
      <c r="J425" s="24">
        <f>TRUNC(SUMIF(N422:N424, N421, J422:J424),0)</f>
        <v>0</v>
      </c>
      <c r="K425" s="21"/>
      <c r="L425" s="24">
        <f>F425+H425+J425</f>
        <v>0</v>
      </c>
      <c r="M425" s="18" t="s">
        <v>52</v>
      </c>
      <c r="N425" s="1" t="s">
        <v>88</v>
      </c>
      <c r="O425" s="1" t="s">
        <v>88</v>
      </c>
      <c r="P425" s="1" t="s">
        <v>52</v>
      </c>
      <c r="Q425" s="1" t="s">
        <v>52</v>
      </c>
      <c r="R425" s="1" t="s">
        <v>52</v>
      </c>
      <c r="AV425" s="1" t="s">
        <v>52</v>
      </c>
      <c r="AW425" s="1" t="s">
        <v>52</v>
      </c>
      <c r="AX425" s="1" t="s">
        <v>52</v>
      </c>
      <c r="AY425" s="1" t="s">
        <v>52</v>
      </c>
      <c r="AZ425" s="1" t="s">
        <v>52</v>
      </c>
    </row>
    <row r="426" spans="1:52" ht="30" customHeight="1" x14ac:dyDescent="0.3">
      <c r="A426" s="19"/>
      <c r="B426" s="19"/>
      <c r="C426" s="19"/>
      <c r="D426" s="19"/>
      <c r="E426" s="21"/>
      <c r="F426" s="24"/>
      <c r="G426" s="21"/>
      <c r="H426" s="24"/>
      <c r="I426" s="21"/>
      <c r="J426" s="24"/>
      <c r="K426" s="21"/>
      <c r="L426" s="24"/>
      <c r="M426" s="19"/>
    </row>
    <row r="427" spans="1:52" ht="30" customHeight="1" x14ac:dyDescent="0.3">
      <c r="A427" s="15" t="s">
        <v>1337</v>
      </c>
      <c r="B427" s="16"/>
      <c r="C427" s="16"/>
      <c r="D427" s="16"/>
      <c r="E427" s="20"/>
      <c r="F427" s="23"/>
      <c r="G427" s="20"/>
      <c r="H427" s="23"/>
      <c r="I427" s="20"/>
      <c r="J427" s="23"/>
      <c r="K427" s="20"/>
      <c r="L427" s="23"/>
      <c r="M427" s="17"/>
      <c r="N427" s="1" t="s">
        <v>503</v>
      </c>
    </row>
    <row r="428" spans="1:52" ht="30" customHeight="1" x14ac:dyDescent="0.3">
      <c r="A428" s="18" t="s">
        <v>770</v>
      </c>
      <c r="B428" s="18" t="s">
        <v>759</v>
      </c>
      <c r="C428" s="18" t="s">
        <v>760</v>
      </c>
      <c r="D428" s="19">
        <v>0.03</v>
      </c>
      <c r="E428" s="21">
        <f>단가대비표!O131</f>
        <v>0</v>
      </c>
      <c r="F428" s="24">
        <f>TRUNC(E428*D428,1)</f>
        <v>0</v>
      </c>
      <c r="G428" s="21">
        <f>단가대비표!P131</f>
        <v>0</v>
      </c>
      <c r="H428" s="24">
        <f>TRUNC(G428*D428,1)</f>
        <v>0</v>
      </c>
      <c r="I428" s="21">
        <f>단가대비표!V131</f>
        <v>0</v>
      </c>
      <c r="J428" s="24">
        <f>TRUNC(I428*D428,1)</f>
        <v>0</v>
      </c>
      <c r="K428" s="21">
        <f t="shared" ref="K428:L430" si="61">TRUNC(E428+G428+I428,1)</f>
        <v>0</v>
      </c>
      <c r="L428" s="24">
        <f t="shared" si="61"/>
        <v>0</v>
      </c>
      <c r="M428" s="18" t="s">
        <v>52</v>
      </c>
      <c r="N428" s="1" t="s">
        <v>503</v>
      </c>
      <c r="O428" s="1" t="s">
        <v>771</v>
      </c>
      <c r="P428" s="1" t="s">
        <v>64</v>
      </c>
      <c r="Q428" s="1" t="s">
        <v>64</v>
      </c>
      <c r="R428" s="1" t="s">
        <v>63</v>
      </c>
      <c r="V428">
        <v>1</v>
      </c>
      <c r="AV428" s="1" t="s">
        <v>52</v>
      </c>
      <c r="AW428" s="1" t="s">
        <v>1338</v>
      </c>
      <c r="AX428" s="1" t="s">
        <v>52</v>
      </c>
      <c r="AY428" s="1" t="s">
        <v>52</v>
      </c>
      <c r="AZ428" s="1" t="s">
        <v>52</v>
      </c>
    </row>
    <row r="429" spans="1:52" ht="30" customHeight="1" x14ac:dyDescent="0.3">
      <c r="A429" s="18" t="s">
        <v>758</v>
      </c>
      <c r="B429" s="18" t="s">
        <v>759</v>
      </c>
      <c r="C429" s="18" t="s">
        <v>760</v>
      </c>
      <c r="D429" s="19">
        <v>0.02</v>
      </c>
      <c r="E429" s="21">
        <f>단가대비표!O121</f>
        <v>0</v>
      </c>
      <c r="F429" s="24">
        <f>TRUNC(E429*D429,1)</f>
        <v>0</v>
      </c>
      <c r="G429" s="21">
        <f>단가대비표!P121</f>
        <v>0</v>
      </c>
      <c r="H429" s="24">
        <f>TRUNC(G429*D429,1)</f>
        <v>0</v>
      </c>
      <c r="I429" s="21">
        <f>단가대비표!V121</f>
        <v>0</v>
      </c>
      <c r="J429" s="24">
        <f>TRUNC(I429*D429,1)</f>
        <v>0</v>
      </c>
      <c r="K429" s="21">
        <f t="shared" si="61"/>
        <v>0</v>
      </c>
      <c r="L429" s="24">
        <f t="shared" si="61"/>
        <v>0</v>
      </c>
      <c r="M429" s="18" t="s">
        <v>52</v>
      </c>
      <c r="N429" s="1" t="s">
        <v>503</v>
      </c>
      <c r="O429" s="1" t="s">
        <v>761</v>
      </c>
      <c r="P429" s="1" t="s">
        <v>64</v>
      </c>
      <c r="Q429" s="1" t="s">
        <v>64</v>
      </c>
      <c r="R429" s="1" t="s">
        <v>63</v>
      </c>
      <c r="V429">
        <v>1</v>
      </c>
      <c r="AV429" s="1" t="s">
        <v>52</v>
      </c>
      <c r="AW429" s="1" t="s">
        <v>1339</v>
      </c>
      <c r="AX429" s="1" t="s">
        <v>52</v>
      </c>
      <c r="AY429" s="1" t="s">
        <v>52</v>
      </c>
      <c r="AZ429" s="1" t="s">
        <v>52</v>
      </c>
    </row>
    <row r="430" spans="1:52" ht="30" customHeight="1" x14ac:dyDescent="0.3">
      <c r="A430" s="18" t="s">
        <v>774</v>
      </c>
      <c r="B430" s="18" t="s">
        <v>775</v>
      </c>
      <c r="C430" s="18" t="s">
        <v>234</v>
      </c>
      <c r="D430" s="19">
        <v>1</v>
      </c>
      <c r="E430" s="21">
        <v>0</v>
      </c>
      <c r="F430" s="24">
        <f>TRUNC(E430*D430,1)</f>
        <v>0</v>
      </c>
      <c r="G430" s="21">
        <v>0</v>
      </c>
      <c r="H430" s="24">
        <f>TRUNC(G430*D430,1)</f>
        <v>0</v>
      </c>
      <c r="I430" s="21">
        <f>TRUNC(SUMIF(V428:V430, RIGHTB(O430, 1), H428:H430)*U430, 2)</f>
        <v>0</v>
      </c>
      <c r="J430" s="24">
        <f>TRUNC(I430*D430,1)</f>
        <v>0</v>
      </c>
      <c r="K430" s="21">
        <f t="shared" si="61"/>
        <v>0</v>
      </c>
      <c r="L430" s="24">
        <f t="shared" si="61"/>
        <v>0</v>
      </c>
      <c r="M430" s="18" t="s">
        <v>52</v>
      </c>
      <c r="N430" s="1" t="s">
        <v>503</v>
      </c>
      <c r="O430" s="1" t="s">
        <v>713</v>
      </c>
      <c r="P430" s="1" t="s">
        <v>64</v>
      </c>
      <c r="Q430" s="1" t="s">
        <v>64</v>
      </c>
      <c r="R430" s="1" t="s">
        <v>64</v>
      </c>
      <c r="S430">
        <v>1</v>
      </c>
      <c r="T430">
        <v>2</v>
      </c>
      <c r="U430">
        <v>0.02</v>
      </c>
      <c r="AV430" s="1" t="s">
        <v>52</v>
      </c>
      <c r="AW430" s="1" t="s">
        <v>1340</v>
      </c>
      <c r="AX430" s="1" t="s">
        <v>52</v>
      </c>
      <c r="AY430" s="1" t="s">
        <v>52</v>
      </c>
      <c r="AZ430" s="1" t="s">
        <v>52</v>
      </c>
    </row>
    <row r="431" spans="1:52" ht="30" customHeight="1" x14ac:dyDescent="0.3">
      <c r="A431" s="18" t="s">
        <v>715</v>
      </c>
      <c r="B431" s="18" t="s">
        <v>52</v>
      </c>
      <c r="C431" s="18" t="s">
        <v>52</v>
      </c>
      <c r="D431" s="19"/>
      <c r="E431" s="21"/>
      <c r="F431" s="24">
        <f>TRUNC(SUMIF(N428:N430, N427, F428:F430),0)</f>
        <v>0</v>
      </c>
      <c r="G431" s="21"/>
      <c r="H431" s="24">
        <f>TRUNC(SUMIF(N428:N430, N427, H428:H430),0)</f>
        <v>0</v>
      </c>
      <c r="I431" s="21"/>
      <c r="J431" s="24">
        <f>TRUNC(SUMIF(N428:N430, N427, J428:J430),0)</f>
        <v>0</v>
      </c>
      <c r="K431" s="21"/>
      <c r="L431" s="24">
        <f>F431+H431+J431</f>
        <v>0</v>
      </c>
      <c r="M431" s="18" t="s">
        <v>52</v>
      </c>
      <c r="N431" s="1" t="s">
        <v>88</v>
      </c>
      <c r="O431" s="1" t="s">
        <v>88</v>
      </c>
      <c r="P431" s="1" t="s">
        <v>52</v>
      </c>
      <c r="Q431" s="1" t="s">
        <v>52</v>
      </c>
      <c r="R431" s="1" t="s">
        <v>52</v>
      </c>
      <c r="AV431" s="1" t="s">
        <v>52</v>
      </c>
      <c r="AW431" s="1" t="s">
        <v>52</v>
      </c>
      <c r="AX431" s="1" t="s">
        <v>52</v>
      </c>
      <c r="AY431" s="1" t="s">
        <v>52</v>
      </c>
      <c r="AZ431" s="1" t="s">
        <v>52</v>
      </c>
    </row>
    <row r="432" spans="1:52" ht="30" customHeight="1" x14ac:dyDescent="0.3">
      <c r="A432" s="19"/>
      <c r="B432" s="19"/>
      <c r="C432" s="19"/>
      <c r="D432" s="19"/>
      <c r="E432" s="21"/>
      <c r="F432" s="24"/>
      <c r="G432" s="21"/>
      <c r="H432" s="24"/>
      <c r="I432" s="21"/>
      <c r="J432" s="24"/>
      <c r="K432" s="21"/>
      <c r="L432" s="24"/>
      <c r="M432" s="19"/>
    </row>
    <row r="433" spans="1:52" ht="30" customHeight="1" x14ac:dyDescent="0.3">
      <c r="A433" s="15" t="s">
        <v>1341</v>
      </c>
      <c r="B433" s="16"/>
      <c r="C433" s="16"/>
      <c r="D433" s="16"/>
      <c r="E433" s="20"/>
      <c r="F433" s="23"/>
      <c r="G433" s="20"/>
      <c r="H433" s="23"/>
      <c r="I433" s="20"/>
      <c r="J433" s="23"/>
      <c r="K433" s="20"/>
      <c r="L433" s="23"/>
      <c r="M433" s="17"/>
      <c r="N433" s="1" t="s">
        <v>508</v>
      </c>
    </row>
    <row r="434" spans="1:52" ht="30" customHeight="1" x14ac:dyDescent="0.3">
      <c r="A434" s="18" t="s">
        <v>510</v>
      </c>
      <c r="B434" s="18" t="s">
        <v>1342</v>
      </c>
      <c r="C434" s="18" t="s">
        <v>74</v>
      </c>
      <c r="D434" s="19">
        <v>1.2</v>
      </c>
      <c r="E434" s="21">
        <f>일위대가목록!E178</f>
        <v>0</v>
      </c>
      <c r="F434" s="24">
        <f>TRUNC(E434*D434,1)</f>
        <v>0</v>
      </c>
      <c r="G434" s="21">
        <f>일위대가목록!F178</f>
        <v>0</v>
      </c>
      <c r="H434" s="24">
        <f>TRUNC(G434*D434,1)</f>
        <v>0</v>
      </c>
      <c r="I434" s="21">
        <f>일위대가목록!G178</f>
        <v>0</v>
      </c>
      <c r="J434" s="24">
        <f>TRUNC(I434*D434,1)</f>
        <v>0</v>
      </c>
      <c r="K434" s="21">
        <f>TRUNC(E434+G434+I434,1)</f>
        <v>0</v>
      </c>
      <c r="L434" s="24">
        <f>TRUNC(F434+H434+J434,1)</f>
        <v>0</v>
      </c>
      <c r="M434" s="18" t="s">
        <v>1343</v>
      </c>
      <c r="N434" s="1" t="s">
        <v>508</v>
      </c>
      <c r="O434" s="1" t="s">
        <v>1344</v>
      </c>
      <c r="P434" s="1" t="s">
        <v>63</v>
      </c>
      <c r="Q434" s="1" t="s">
        <v>64</v>
      </c>
      <c r="R434" s="1" t="s">
        <v>64</v>
      </c>
      <c r="AV434" s="1" t="s">
        <v>52</v>
      </c>
      <c r="AW434" s="1" t="s">
        <v>1345</v>
      </c>
      <c r="AX434" s="1" t="s">
        <v>52</v>
      </c>
      <c r="AY434" s="1" t="s">
        <v>52</v>
      </c>
      <c r="AZ434" s="1" t="s">
        <v>52</v>
      </c>
    </row>
    <row r="435" spans="1:52" ht="30" customHeight="1" x14ac:dyDescent="0.3">
      <c r="A435" s="18" t="s">
        <v>715</v>
      </c>
      <c r="B435" s="18" t="s">
        <v>52</v>
      </c>
      <c r="C435" s="18" t="s">
        <v>52</v>
      </c>
      <c r="D435" s="19"/>
      <c r="E435" s="21"/>
      <c r="F435" s="24">
        <f>TRUNC(SUMIF(N434:N434, N433, F434:F434),0)</f>
        <v>0</v>
      </c>
      <c r="G435" s="21"/>
      <c r="H435" s="24">
        <f>TRUNC(SUMIF(N434:N434, N433, H434:H434),0)</f>
        <v>0</v>
      </c>
      <c r="I435" s="21"/>
      <c r="J435" s="24">
        <f>TRUNC(SUMIF(N434:N434, N433, J434:J434),0)</f>
        <v>0</v>
      </c>
      <c r="K435" s="21"/>
      <c r="L435" s="24">
        <f>F435+H435+J435</f>
        <v>0</v>
      </c>
      <c r="M435" s="18" t="s">
        <v>52</v>
      </c>
      <c r="N435" s="1" t="s">
        <v>88</v>
      </c>
      <c r="O435" s="1" t="s">
        <v>88</v>
      </c>
      <c r="P435" s="1" t="s">
        <v>52</v>
      </c>
      <c r="Q435" s="1" t="s">
        <v>52</v>
      </c>
      <c r="R435" s="1" t="s">
        <v>52</v>
      </c>
      <c r="AV435" s="1" t="s">
        <v>52</v>
      </c>
      <c r="AW435" s="1" t="s">
        <v>52</v>
      </c>
      <c r="AX435" s="1" t="s">
        <v>52</v>
      </c>
      <c r="AY435" s="1" t="s">
        <v>52</v>
      </c>
      <c r="AZ435" s="1" t="s">
        <v>52</v>
      </c>
    </row>
    <row r="436" spans="1:52" ht="30" customHeight="1" x14ac:dyDescent="0.3">
      <c r="A436" s="19"/>
      <c r="B436" s="19"/>
      <c r="C436" s="19"/>
      <c r="D436" s="19"/>
      <c r="E436" s="21"/>
      <c r="F436" s="24"/>
      <c r="G436" s="21"/>
      <c r="H436" s="24"/>
      <c r="I436" s="21"/>
      <c r="J436" s="24"/>
      <c r="K436" s="21"/>
      <c r="L436" s="24"/>
      <c r="M436" s="19"/>
    </row>
    <row r="437" spans="1:52" ht="30" customHeight="1" x14ac:dyDescent="0.3">
      <c r="A437" s="15" t="s">
        <v>1346</v>
      </c>
      <c r="B437" s="16"/>
      <c r="C437" s="16"/>
      <c r="D437" s="16"/>
      <c r="E437" s="20"/>
      <c r="F437" s="23"/>
      <c r="G437" s="20"/>
      <c r="H437" s="23"/>
      <c r="I437" s="20"/>
      <c r="J437" s="23"/>
      <c r="K437" s="20"/>
      <c r="L437" s="23"/>
      <c r="M437" s="17"/>
      <c r="N437" s="1" t="s">
        <v>513</v>
      </c>
    </row>
    <row r="438" spans="1:52" ht="30" customHeight="1" x14ac:dyDescent="0.3">
      <c r="A438" s="18" t="s">
        <v>510</v>
      </c>
      <c r="B438" s="18" t="s">
        <v>1347</v>
      </c>
      <c r="C438" s="18" t="s">
        <v>74</v>
      </c>
      <c r="D438" s="19">
        <v>1.2</v>
      </c>
      <c r="E438" s="21">
        <f>일위대가목록!E179</f>
        <v>0</v>
      </c>
      <c r="F438" s="24">
        <f>TRUNC(E438*D438,1)</f>
        <v>0</v>
      </c>
      <c r="G438" s="21">
        <f>일위대가목록!F179</f>
        <v>0</v>
      </c>
      <c r="H438" s="24">
        <f>TRUNC(G438*D438,1)</f>
        <v>0</v>
      </c>
      <c r="I438" s="21">
        <f>일위대가목록!G179</f>
        <v>0</v>
      </c>
      <c r="J438" s="24">
        <f>TRUNC(I438*D438,1)</f>
        <v>0</v>
      </c>
      <c r="K438" s="21">
        <f>TRUNC(E438+G438+I438,1)</f>
        <v>0</v>
      </c>
      <c r="L438" s="24">
        <f>TRUNC(F438+H438+J438,1)</f>
        <v>0</v>
      </c>
      <c r="M438" s="18" t="s">
        <v>1348</v>
      </c>
      <c r="N438" s="1" t="s">
        <v>513</v>
      </c>
      <c r="O438" s="1" t="s">
        <v>1349</v>
      </c>
      <c r="P438" s="1" t="s">
        <v>63</v>
      </c>
      <c r="Q438" s="1" t="s">
        <v>64</v>
      </c>
      <c r="R438" s="1" t="s">
        <v>64</v>
      </c>
      <c r="AV438" s="1" t="s">
        <v>52</v>
      </c>
      <c r="AW438" s="1" t="s">
        <v>1350</v>
      </c>
      <c r="AX438" s="1" t="s">
        <v>52</v>
      </c>
      <c r="AY438" s="1" t="s">
        <v>52</v>
      </c>
      <c r="AZ438" s="1" t="s">
        <v>52</v>
      </c>
    </row>
    <row r="439" spans="1:52" ht="30" customHeight="1" x14ac:dyDescent="0.3">
      <c r="A439" s="18" t="s">
        <v>715</v>
      </c>
      <c r="B439" s="18" t="s">
        <v>52</v>
      </c>
      <c r="C439" s="18" t="s">
        <v>52</v>
      </c>
      <c r="D439" s="19"/>
      <c r="E439" s="21"/>
      <c r="F439" s="24">
        <f>TRUNC(SUMIF(N438:N438, N437, F438:F438),0)</f>
        <v>0</v>
      </c>
      <c r="G439" s="21"/>
      <c r="H439" s="24">
        <f>TRUNC(SUMIF(N438:N438, N437, H438:H438),0)</f>
        <v>0</v>
      </c>
      <c r="I439" s="21"/>
      <c r="J439" s="24">
        <f>TRUNC(SUMIF(N438:N438, N437, J438:J438),0)</f>
        <v>0</v>
      </c>
      <c r="K439" s="21"/>
      <c r="L439" s="24">
        <f>F439+H439+J439</f>
        <v>0</v>
      </c>
      <c r="M439" s="18" t="s">
        <v>52</v>
      </c>
      <c r="N439" s="1" t="s">
        <v>88</v>
      </c>
      <c r="O439" s="1" t="s">
        <v>88</v>
      </c>
      <c r="P439" s="1" t="s">
        <v>52</v>
      </c>
      <c r="Q439" s="1" t="s">
        <v>52</v>
      </c>
      <c r="R439" s="1" t="s">
        <v>52</v>
      </c>
      <c r="AV439" s="1" t="s">
        <v>52</v>
      </c>
      <c r="AW439" s="1" t="s">
        <v>52</v>
      </c>
      <c r="AX439" s="1" t="s">
        <v>52</v>
      </c>
      <c r="AY439" s="1" t="s">
        <v>52</v>
      </c>
      <c r="AZ439" s="1" t="s">
        <v>52</v>
      </c>
    </row>
    <row r="440" spans="1:52" ht="30" customHeight="1" x14ac:dyDescent="0.3">
      <c r="A440" s="19"/>
      <c r="B440" s="19"/>
      <c r="C440" s="19"/>
      <c r="D440" s="19"/>
      <c r="E440" s="21"/>
      <c r="F440" s="24"/>
      <c r="G440" s="21"/>
      <c r="H440" s="24"/>
      <c r="I440" s="21"/>
      <c r="J440" s="24"/>
      <c r="K440" s="21"/>
      <c r="L440" s="24"/>
      <c r="M440" s="19"/>
    </row>
    <row r="441" spans="1:52" ht="30" customHeight="1" x14ac:dyDescent="0.3">
      <c r="A441" s="15" t="s">
        <v>1351</v>
      </c>
      <c r="B441" s="16"/>
      <c r="C441" s="16"/>
      <c r="D441" s="16"/>
      <c r="E441" s="20"/>
      <c r="F441" s="23"/>
      <c r="G441" s="20"/>
      <c r="H441" s="23"/>
      <c r="I441" s="20"/>
      <c r="J441" s="23"/>
      <c r="K441" s="20"/>
      <c r="L441" s="23"/>
      <c r="M441" s="17"/>
      <c r="N441" s="1" t="s">
        <v>518</v>
      </c>
    </row>
    <row r="442" spans="1:52" ht="30" customHeight="1" x14ac:dyDescent="0.3">
      <c r="A442" s="18" t="s">
        <v>883</v>
      </c>
      <c r="B442" s="18" t="s">
        <v>884</v>
      </c>
      <c r="C442" s="18" t="s">
        <v>74</v>
      </c>
      <c r="D442" s="19">
        <v>0.8</v>
      </c>
      <c r="E442" s="21">
        <f>일위대가목록!E132</f>
        <v>0</v>
      </c>
      <c r="F442" s="24">
        <f>TRUNC(E442*D442,1)</f>
        <v>0</v>
      </c>
      <c r="G442" s="21">
        <f>일위대가목록!F132</f>
        <v>0</v>
      </c>
      <c r="H442" s="24">
        <f>TRUNC(G442*D442,1)</f>
        <v>0</v>
      </c>
      <c r="I442" s="21">
        <f>일위대가목록!G132</f>
        <v>0</v>
      </c>
      <c r="J442" s="24">
        <f>TRUNC(I442*D442,1)</f>
        <v>0</v>
      </c>
      <c r="K442" s="21">
        <f>TRUNC(E442+G442+I442,1)</f>
        <v>0</v>
      </c>
      <c r="L442" s="24">
        <f>TRUNC(F442+H442+J442,1)</f>
        <v>0</v>
      </c>
      <c r="M442" s="18" t="s">
        <v>885</v>
      </c>
      <c r="N442" s="1" t="s">
        <v>518</v>
      </c>
      <c r="O442" s="1" t="s">
        <v>886</v>
      </c>
      <c r="P442" s="1" t="s">
        <v>63</v>
      </c>
      <c r="Q442" s="1" t="s">
        <v>64</v>
      </c>
      <c r="R442" s="1" t="s">
        <v>64</v>
      </c>
      <c r="AV442" s="1" t="s">
        <v>52</v>
      </c>
      <c r="AW442" s="1" t="s">
        <v>1352</v>
      </c>
      <c r="AX442" s="1" t="s">
        <v>52</v>
      </c>
      <c r="AY442" s="1" t="s">
        <v>52</v>
      </c>
      <c r="AZ442" s="1" t="s">
        <v>52</v>
      </c>
    </row>
    <row r="443" spans="1:52" ht="30" customHeight="1" x14ac:dyDescent="0.3">
      <c r="A443" s="18" t="s">
        <v>715</v>
      </c>
      <c r="B443" s="18" t="s">
        <v>52</v>
      </c>
      <c r="C443" s="18" t="s">
        <v>52</v>
      </c>
      <c r="D443" s="19"/>
      <c r="E443" s="21"/>
      <c r="F443" s="24">
        <f>TRUNC(SUMIF(N442:N442, N441, F442:F442),0)</f>
        <v>0</v>
      </c>
      <c r="G443" s="21"/>
      <c r="H443" s="24">
        <f>TRUNC(SUMIF(N442:N442, N441, H442:H442),0)</f>
        <v>0</v>
      </c>
      <c r="I443" s="21"/>
      <c r="J443" s="24">
        <f>TRUNC(SUMIF(N442:N442, N441, J442:J442),0)</f>
        <v>0</v>
      </c>
      <c r="K443" s="21"/>
      <c r="L443" s="24">
        <f>F443+H443+J443</f>
        <v>0</v>
      </c>
      <c r="M443" s="18" t="s">
        <v>52</v>
      </c>
      <c r="N443" s="1" t="s">
        <v>88</v>
      </c>
      <c r="O443" s="1" t="s">
        <v>88</v>
      </c>
      <c r="P443" s="1" t="s">
        <v>52</v>
      </c>
      <c r="Q443" s="1" t="s">
        <v>52</v>
      </c>
      <c r="R443" s="1" t="s">
        <v>52</v>
      </c>
      <c r="AV443" s="1" t="s">
        <v>52</v>
      </c>
      <c r="AW443" s="1" t="s">
        <v>52</v>
      </c>
      <c r="AX443" s="1" t="s">
        <v>52</v>
      </c>
      <c r="AY443" s="1" t="s">
        <v>52</v>
      </c>
      <c r="AZ443" s="1" t="s">
        <v>52</v>
      </c>
    </row>
    <row r="444" spans="1:52" ht="30" customHeight="1" x14ac:dyDescent="0.3">
      <c r="A444" s="19"/>
      <c r="B444" s="19"/>
      <c r="C444" s="19"/>
      <c r="D444" s="19"/>
      <c r="E444" s="21"/>
      <c r="F444" s="24"/>
      <c r="G444" s="21"/>
      <c r="H444" s="24"/>
      <c r="I444" s="21"/>
      <c r="J444" s="24"/>
      <c r="K444" s="21"/>
      <c r="L444" s="24"/>
      <c r="M444" s="19"/>
    </row>
    <row r="445" spans="1:52" ht="30" customHeight="1" x14ac:dyDescent="0.3">
      <c r="A445" s="15" t="s">
        <v>1353</v>
      </c>
      <c r="B445" s="16"/>
      <c r="C445" s="16"/>
      <c r="D445" s="16"/>
      <c r="E445" s="20"/>
      <c r="F445" s="23"/>
      <c r="G445" s="20"/>
      <c r="H445" s="23"/>
      <c r="I445" s="20"/>
      <c r="J445" s="23"/>
      <c r="K445" s="20"/>
      <c r="L445" s="23"/>
      <c r="M445" s="17"/>
      <c r="N445" s="1" t="s">
        <v>523</v>
      </c>
    </row>
    <row r="446" spans="1:52" ht="30" customHeight="1" x14ac:dyDescent="0.3">
      <c r="A446" s="18" t="s">
        <v>883</v>
      </c>
      <c r="B446" s="18" t="s">
        <v>884</v>
      </c>
      <c r="C446" s="18" t="s">
        <v>74</v>
      </c>
      <c r="D446" s="19">
        <v>0.4</v>
      </c>
      <c r="E446" s="21">
        <f>일위대가목록!E132</f>
        <v>0</v>
      </c>
      <c r="F446" s="24">
        <f>TRUNC(E446*D446,1)</f>
        <v>0</v>
      </c>
      <c r="G446" s="21">
        <f>일위대가목록!F132</f>
        <v>0</v>
      </c>
      <c r="H446" s="24">
        <f>TRUNC(G446*D446,1)</f>
        <v>0</v>
      </c>
      <c r="I446" s="21">
        <f>일위대가목록!G132</f>
        <v>0</v>
      </c>
      <c r="J446" s="24">
        <f>TRUNC(I446*D446,1)</f>
        <v>0</v>
      </c>
      <c r="K446" s="21">
        <f>TRUNC(E446+G446+I446,1)</f>
        <v>0</v>
      </c>
      <c r="L446" s="24">
        <f>TRUNC(F446+H446+J446,1)</f>
        <v>0</v>
      </c>
      <c r="M446" s="18" t="s">
        <v>885</v>
      </c>
      <c r="N446" s="1" t="s">
        <v>523</v>
      </c>
      <c r="O446" s="1" t="s">
        <v>886</v>
      </c>
      <c r="P446" s="1" t="s">
        <v>63</v>
      </c>
      <c r="Q446" s="1" t="s">
        <v>64</v>
      </c>
      <c r="R446" s="1" t="s">
        <v>64</v>
      </c>
      <c r="AV446" s="1" t="s">
        <v>52</v>
      </c>
      <c r="AW446" s="1" t="s">
        <v>1354</v>
      </c>
      <c r="AX446" s="1" t="s">
        <v>52</v>
      </c>
      <c r="AY446" s="1" t="s">
        <v>52</v>
      </c>
      <c r="AZ446" s="1" t="s">
        <v>52</v>
      </c>
    </row>
    <row r="447" spans="1:52" ht="30" customHeight="1" x14ac:dyDescent="0.3">
      <c r="A447" s="18" t="s">
        <v>715</v>
      </c>
      <c r="B447" s="18" t="s">
        <v>52</v>
      </c>
      <c r="C447" s="18" t="s">
        <v>52</v>
      </c>
      <c r="D447" s="19"/>
      <c r="E447" s="21"/>
      <c r="F447" s="24">
        <f>TRUNC(SUMIF(N446:N446, N445, F446:F446),0)</f>
        <v>0</v>
      </c>
      <c r="G447" s="21"/>
      <c r="H447" s="24">
        <f>TRUNC(SUMIF(N446:N446, N445, H446:H446),0)</f>
        <v>0</v>
      </c>
      <c r="I447" s="21"/>
      <c r="J447" s="24">
        <f>TRUNC(SUMIF(N446:N446, N445, J446:J446),0)</f>
        <v>0</v>
      </c>
      <c r="K447" s="21"/>
      <c r="L447" s="24">
        <f>F447+H447+J447</f>
        <v>0</v>
      </c>
      <c r="M447" s="18" t="s">
        <v>52</v>
      </c>
      <c r="N447" s="1" t="s">
        <v>88</v>
      </c>
      <c r="O447" s="1" t="s">
        <v>88</v>
      </c>
      <c r="P447" s="1" t="s">
        <v>52</v>
      </c>
      <c r="Q447" s="1" t="s">
        <v>52</v>
      </c>
      <c r="R447" s="1" t="s">
        <v>52</v>
      </c>
      <c r="AV447" s="1" t="s">
        <v>52</v>
      </c>
      <c r="AW447" s="1" t="s">
        <v>52</v>
      </c>
      <c r="AX447" s="1" t="s">
        <v>52</v>
      </c>
      <c r="AY447" s="1" t="s">
        <v>52</v>
      </c>
      <c r="AZ447" s="1" t="s">
        <v>52</v>
      </c>
    </row>
    <row r="448" spans="1:52" ht="30" customHeight="1" x14ac:dyDescent="0.3">
      <c r="A448" s="19"/>
      <c r="B448" s="19"/>
      <c r="C448" s="19"/>
      <c r="D448" s="19"/>
      <c r="E448" s="21"/>
      <c r="F448" s="24"/>
      <c r="G448" s="21"/>
      <c r="H448" s="24"/>
      <c r="I448" s="21"/>
      <c r="J448" s="24"/>
      <c r="K448" s="21"/>
      <c r="L448" s="24"/>
      <c r="M448" s="19"/>
    </row>
    <row r="449" spans="1:52" ht="30" customHeight="1" x14ac:dyDescent="0.3">
      <c r="A449" s="15" t="s">
        <v>1355</v>
      </c>
      <c r="B449" s="16"/>
      <c r="C449" s="16"/>
      <c r="D449" s="16"/>
      <c r="E449" s="20"/>
      <c r="F449" s="23"/>
      <c r="G449" s="20"/>
      <c r="H449" s="23"/>
      <c r="I449" s="20"/>
      <c r="J449" s="23"/>
      <c r="K449" s="20"/>
      <c r="L449" s="23"/>
      <c r="M449" s="17"/>
      <c r="N449" s="1" t="s">
        <v>527</v>
      </c>
    </row>
    <row r="450" spans="1:52" ht="30" customHeight="1" x14ac:dyDescent="0.3">
      <c r="A450" s="18" t="s">
        <v>1356</v>
      </c>
      <c r="B450" s="18" t="s">
        <v>759</v>
      </c>
      <c r="C450" s="18" t="s">
        <v>760</v>
      </c>
      <c r="D450" s="19">
        <v>1.26E-2</v>
      </c>
      <c r="E450" s="21">
        <f>단가대비표!O133</f>
        <v>0</v>
      </c>
      <c r="F450" s="24">
        <f>TRUNC(E450*D450,1)</f>
        <v>0</v>
      </c>
      <c r="G450" s="21">
        <f>단가대비표!P133</f>
        <v>0</v>
      </c>
      <c r="H450" s="24">
        <f>TRUNC(G450*D450,1)</f>
        <v>0</v>
      </c>
      <c r="I450" s="21">
        <f>단가대비표!V133</f>
        <v>0</v>
      </c>
      <c r="J450" s="24">
        <f>TRUNC(I450*D450,1)</f>
        <v>0</v>
      </c>
      <c r="K450" s="21">
        <f t="shared" ref="K450:L452" si="62">TRUNC(E450+G450+I450,1)</f>
        <v>0</v>
      </c>
      <c r="L450" s="24">
        <f t="shared" si="62"/>
        <v>0</v>
      </c>
      <c r="M450" s="18" t="s">
        <v>52</v>
      </c>
      <c r="N450" s="1" t="s">
        <v>527</v>
      </c>
      <c r="O450" s="1" t="s">
        <v>1357</v>
      </c>
      <c r="P450" s="1" t="s">
        <v>64</v>
      </c>
      <c r="Q450" s="1" t="s">
        <v>64</v>
      </c>
      <c r="R450" s="1" t="s">
        <v>63</v>
      </c>
      <c r="V450">
        <v>1</v>
      </c>
      <c r="AV450" s="1" t="s">
        <v>52</v>
      </c>
      <c r="AW450" s="1" t="s">
        <v>1358</v>
      </c>
      <c r="AX450" s="1" t="s">
        <v>52</v>
      </c>
      <c r="AY450" s="1" t="s">
        <v>52</v>
      </c>
      <c r="AZ450" s="1" t="s">
        <v>52</v>
      </c>
    </row>
    <row r="451" spans="1:52" ht="30" customHeight="1" x14ac:dyDescent="0.3">
      <c r="A451" s="18" t="s">
        <v>758</v>
      </c>
      <c r="B451" s="18" t="s">
        <v>759</v>
      </c>
      <c r="C451" s="18" t="s">
        <v>760</v>
      </c>
      <c r="D451" s="19">
        <v>1.0500000000000001E-2</v>
      </c>
      <c r="E451" s="21">
        <f>단가대비표!O121</f>
        <v>0</v>
      </c>
      <c r="F451" s="24">
        <f>TRUNC(E451*D451,1)</f>
        <v>0</v>
      </c>
      <c r="G451" s="21">
        <f>단가대비표!P121</f>
        <v>0</v>
      </c>
      <c r="H451" s="24">
        <f>TRUNC(G451*D451,1)</f>
        <v>0</v>
      </c>
      <c r="I451" s="21">
        <f>단가대비표!V121</f>
        <v>0</v>
      </c>
      <c r="J451" s="24">
        <f>TRUNC(I451*D451,1)</f>
        <v>0</v>
      </c>
      <c r="K451" s="21">
        <f t="shared" si="62"/>
        <v>0</v>
      </c>
      <c r="L451" s="24">
        <f t="shared" si="62"/>
        <v>0</v>
      </c>
      <c r="M451" s="18" t="s">
        <v>52</v>
      </c>
      <c r="N451" s="1" t="s">
        <v>527</v>
      </c>
      <c r="O451" s="1" t="s">
        <v>761</v>
      </c>
      <c r="P451" s="1" t="s">
        <v>64</v>
      </c>
      <c r="Q451" s="1" t="s">
        <v>64</v>
      </c>
      <c r="R451" s="1" t="s">
        <v>63</v>
      </c>
      <c r="V451">
        <v>1</v>
      </c>
      <c r="AV451" s="1" t="s">
        <v>52</v>
      </c>
      <c r="AW451" s="1" t="s">
        <v>1359</v>
      </c>
      <c r="AX451" s="1" t="s">
        <v>52</v>
      </c>
      <c r="AY451" s="1" t="s">
        <v>52</v>
      </c>
      <c r="AZ451" s="1" t="s">
        <v>52</v>
      </c>
    </row>
    <row r="452" spans="1:52" ht="30" customHeight="1" x14ac:dyDescent="0.3">
      <c r="A452" s="18" t="s">
        <v>774</v>
      </c>
      <c r="B452" s="18" t="s">
        <v>1253</v>
      </c>
      <c r="C452" s="18" t="s">
        <v>234</v>
      </c>
      <c r="D452" s="19">
        <v>1</v>
      </c>
      <c r="E452" s="21">
        <v>0</v>
      </c>
      <c r="F452" s="24">
        <f>TRUNC(E452*D452,1)</f>
        <v>0</v>
      </c>
      <c r="G452" s="21">
        <v>0</v>
      </c>
      <c r="H452" s="24">
        <f>TRUNC(G452*D452,1)</f>
        <v>0</v>
      </c>
      <c r="I452" s="21">
        <f>TRUNC(SUMIF(V450:V452, RIGHTB(O452, 1), H450:H452)*U452, 2)</f>
        <v>0</v>
      </c>
      <c r="J452" s="24">
        <f>TRUNC(I452*D452,1)</f>
        <v>0</v>
      </c>
      <c r="K452" s="21">
        <f t="shared" si="62"/>
        <v>0</v>
      </c>
      <c r="L452" s="24">
        <f t="shared" si="62"/>
        <v>0</v>
      </c>
      <c r="M452" s="18" t="s">
        <v>52</v>
      </c>
      <c r="N452" s="1" t="s">
        <v>527</v>
      </c>
      <c r="O452" s="1" t="s">
        <v>713</v>
      </c>
      <c r="P452" s="1" t="s">
        <v>64</v>
      </c>
      <c r="Q452" s="1" t="s">
        <v>64</v>
      </c>
      <c r="R452" s="1" t="s">
        <v>64</v>
      </c>
      <c r="S452">
        <v>1</v>
      </c>
      <c r="T452">
        <v>2</v>
      </c>
      <c r="U452">
        <v>0.01</v>
      </c>
      <c r="AV452" s="1" t="s">
        <v>52</v>
      </c>
      <c r="AW452" s="1" t="s">
        <v>1360</v>
      </c>
      <c r="AX452" s="1" t="s">
        <v>52</v>
      </c>
      <c r="AY452" s="1" t="s">
        <v>52</v>
      </c>
      <c r="AZ452" s="1" t="s">
        <v>52</v>
      </c>
    </row>
    <row r="453" spans="1:52" ht="30" customHeight="1" x14ac:dyDescent="0.3">
      <c r="A453" s="18" t="s">
        <v>715</v>
      </c>
      <c r="B453" s="18" t="s">
        <v>52</v>
      </c>
      <c r="C453" s="18" t="s">
        <v>52</v>
      </c>
      <c r="D453" s="19"/>
      <c r="E453" s="21"/>
      <c r="F453" s="24">
        <f>TRUNC(SUMIF(N450:N452, N449, F450:F452),0)</f>
        <v>0</v>
      </c>
      <c r="G453" s="21"/>
      <c r="H453" s="24">
        <f>TRUNC(SUMIF(N450:N452, N449, H450:H452),0)</f>
        <v>0</v>
      </c>
      <c r="I453" s="21"/>
      <c r="J453" s="24">
        <f>TRUNC(SUMIF(N450:N452, N449, J450:J452),0)</f>
        <v>0</v>
      </c>
      <c r="K453" s="21"/>
      <c r="L453" s="24">
        <f>F453+H453+J453</f>
        <v>0</v>
      </c>
      <c r="M453" s="18" t="s">
        <v>52</v>
      </c>
      <c r="N453" s="1" t="s">
        <v>88</v>
      </c>
      <c r="O453" s="1" t="s">
        <v>88</v>
      </c>
      <c r="P453" s="1" t="s">
        <v>52</v>
      </c>
      <c r="Q453" s="1" t="s">
        <v>52</v>
      </c>
      <c r="R453" s="1" t="s">
        <v>52</v>
      </c>
      <c r="AV453" s="1" t="s">
        <v>52</v>
      </c>
      <c r="AW453" s="1" t="s">
        <v>52</v>
      </c>
      <c r="AX453" s="1" t="s">
        <v>52</v>
      </c>
      <c r="AY453" s="1" t="s">
        <v>52</v>
      </c>
      <c r="AZ453" s="1" t="s">
        <v>52</v>
      </c>
    </row>
    <row r="454" spans="1:52" ht="30" customHeight="1" x14ac:dyDescent="0.3">
      <c r="A454" s="19"/>
      <c r="B454" s="19"/>
      <c r="C454" s="19"/>
      <c r="D454" s="19"/>
      <c r="E454" s="21"/>
      <c r="F454" s="24"/>
      <c r="G454" s="21"/>
      <c r="H454" s="24"/>
      <c r="I454" s="21"/>
      <c r="J454" s="24"/>
      <c r="K454" s="21"/>
      <c r="L454" s="24"/>
      <c r="M454" s="19"/>
    </row>
    <row r="455" spans="1:52" ht="30" customHeight="1" x14ac:dyDescent="0.3">
      <c r="A455" s="15" t="s">
        <v>1361</v>
      </c>
      <c r="B455" s="16"/>
      <c r="C455" s="16"/>
      <c r="D455" s="16"/>
      <c r="E455" s="20"/>
      <c r="F455" s="23"/>
      <c r="G455" s="20"/>
      <c r="H455" s="23"/>
      <c r="I455" s="20"/>
      <c r="J455" s="23"/>
      <c r="K455" s="20"/>
      <c r="L455" s="23"/>
      <c r="M455" s="17"/>
      <c r="N455" s="1" t="s">
        <v>531</v>
      </c>
    </row>
    <row r="456" spans="1:52" ht="30" customHeight="1" x14ac:dyDescent="0.3">
      <c r="A456" s="18" t="s">
        <v>1323</v>
      </c>
      <c r="B456" s="18" t="s">
        <v>759</v>
      </c>
      <c r="C456" s="18" t="s">
        <v>760</v>
      </c>
      <c r="D456" s="19">
        <v>0.01</v>
      </c>
      <c r="E456" s="21">
        <f>단가대비표!O140</f>
        <v>0</v>
      </c>
      <c r="F456" s="24">
        <f>TRUNC(E456*D456,1)</f>
        <v>0</v>
      </c>
      <c r="G456" s="21">
        <f>단가대비표!P140</f>
        <v>0</v>
      </c>
      <c r="H456" s="24">
        <f>TRUNC(G456*D456,1)</f>
        <v>0</v>
      </c>
      <c r="I456" s="21">
        <f>단가대비표!V140</f>
        <v>0</v>
      </c>
      <c r="J456" s="24">
        <f>TRUNC(I456*D456,1)</f>
        <v>0</v>
      </c>
      <c r="K456" s="21">
        <f t="shared" ref="K456:L458" si="63">TRUNC(E456+G456+I456,1)</f>
        <v>0</v>
      </c>
      <c r="L456" s="24">
        <f t="shared" si="63"/>
        <v>0</v>
      </c>
      <c r="M456" s="18" t="s">
        <v>52</v>
      </c>
      <c r="N456" s="1" t="s">
        <v>531</v>
      </c>
      <c r="O456" s="1" t="s">
        <v>1324</v>
      </c>
      <c r="P456" s="1" t="s">
        <v>64</v>
      </c>
      <c r="Q456" s="1" t="s">
        <v>64</v>
      </c>
      <c r="R456" s="1" t="s">
        <v>63</v>
      </c>
      <c r="V456">
        <v>1</v>
      </c>
      <c r="AV456" s="1" t="s">
        <v>52</v>
      </c>
      <c r="AW456" s="1" t="s">
        <v>1362</v>
      </c>
      <c r="AX456" s="1" t="s">
        <v>52</v>
      </c>
      <c r="AY456" s="1" t="s">
        <v>52</v>
      </c>
      <c r="AZ456" s="1" t="s">
        <v>52</v>
      </c>
    </row>
    <row r="457" spans="1:52" ht="30" customHeight="1" x14ac:dyDescent="0.3">
      <c r="A457" s="18" t="s">
        <v>758</v>
      </c>
      <c r="B457" s="18" t="s">
        <v>759</v>
      </c>
      <c r="C457" s="18" t="s">
        <v>760</v>
      </c>
      <c r="D457" s="19">
        <v>5.0000000000000001E-3</v>
      </c>
      <c r="E457" s="21">
        <f>단가대비표!O121</f>
        <v>0</v>
      </c>
      <c r="F457" s="24">
        <f>TRUNC(E457*D457,1)</f>
        <v>0</v>
      </c>
      <c r="G457" s="21">
        <f>단가대비표!P121</f>
        <v>0</v>
      </c>
      <c r="H457" s="24">
        <f>TRUNC(G457*D457,1)</f>
        <v>0</v>
      </c>
      <c r="I457" s="21">
        <f>단가대비표!V121</f>
        <v>0</v>
      </c>
      <c r="J457" s="24">
        <f>TRUNC(I457*D457,1)</f>
        <v>0</v>
      </c>
      <c r="K457" s="21">
        <f t="shared" si="63"/>
        <v>0</v>
      </c>
      <c r="L457" s="24">
        <f t="shared" si="63"/>
        <v>0</v>
      </c>
      <c r="M457" s="18" t="s">
        <v>52</v>
      </c>
      <c r="N457" s="1" t="s">
        <v>531</v>
      </c>
      <c r="O457" s="1" t="s">
        <v>761</v>
      </c>
      <c r="P457" s="1" t="s">
        <v>64</v>
      </c>
      <c r="Q457" s="1" t="s">
        <v>64</v>
      </c>
      <c r="R457" s="1" t="s">
        <v>63</v>
      </c>
      <c r="V457">
        <v>1</v>
      </c>
      <c r="AV457" s="1" t="s">
        <v>52</v>
      </c>
      <c r="AW457" s="1" t="s">
        <v>1363</v>
      </c>
      <c r="AX457" s="1" t="s">
        <v>52</v>
      </c>
      <c r="AY457" s="1" t="s">
        <v>52</v>
      </c>
      <c r="AZ457" s="1" t="s">
        <v>52</v>
      </c>
    </row>
    <row r="458" spans="1:52" ht="30" customHeight="1" x14ac:dyDescent="0.3">
      <c r="A458" s="18" t="s">
        <v>774</v>
      </c>
      <c r="B458" s="18" t="s">
        <v>1253</v>
      </c>
      <c r="C458" s="18" t="s">
        <v>234</v>
      </c>
      <c r="D458" s="19">
        <v>1</v>
      </c>
      <c r="E458" s="21">
        <v>0</v>
      </c>
      <c r="F458" s="24">
        <f>TRUNC(E458*D458,1)</f>
        <v>0</v>
      </c>
      <c r="G458" s="21">
        <v>0</v>
      </c>
      <c r="H458" s="24">
        <f>TRUNC(G458*D458,1)</f>
        <v>0</v>
      </c>
      <c r="I458" s="21">
        <f>TRUNC(SUMIF(V456:V458, RIGHTB(O458, 1), H456:H458)*U458, 2)</f>
        <v>0</v>
      </c>
      <c r="J458" s="24">
        <f>TRUNC(I458*D458,1)</f>
        <v>0</v>
      </c>
      <c r="K458" s="21">
        <f t="shared" si="63"/>
        <v>0</v>
      </c>
      <c r="L458" s="24">
        <f t="shared" si="63"/>
        <v>0</v>
      </c>
      <c r="M458" s="18" t="s">
        <v>52</v>
      </c>
      <c r="N458" s="1" t="s">
        <v>531</v>
      </c>
      <c r="O458" s="1" t="s">
        <v>713</v>
      </c>
      <c r="P458" s="1" t="s">
        <v>64</v>
      </c>
      <c r="Q458" s="1" t="s">
        <v>64</v>
      </c>
      <c r="R458" s="1" t="s">
        <v>64</v>
      </c>
      <c r="S458">
        <v>1</v>
      </c>
      <c r="T458">
        <v>2</v>
      </c>
      <c r="U458">
        <v>0.01</v>
      </c>
      <c r="AV458" s="1" t="s">
        <v>52</v>
      </c>
      <c r="AW458" s="1" t="s">
        <v>1364</v>
      </c>
      <c r="AX458" s="1" t="s">
        <v>52</v>
      </c>
      <c r="AY458" s="1" t="s">
        <v>52</v>
      </c>
      <c r="AZ458" s="1" t="s">
        <v>52</v>
      </c>
    </row>
    <row r="459" spans="1:52" ht="30" customHeight="1" x14ac:dyDescent="0.3">
      <c r="A459" s="18" t="s">
        <v>715</v>
      </c>
      <c r="B459" s="18" t="s">
        <v>52</v>
      </c>
      <c r="C459" s="18" t="s">
        <v>52</v>
      </c>
      <c r="D459" s="19"/>
      <c r="E459" s="21"/>
      <c r="F459" s="24">
        <f>TRUNC(SUMIF(N456:N458, N455, F456:F458),0)</f>
        <v>0</v>
      </c>
      <c r="G459" s="21"/>
      <c r="H459" s="24">
        <f>TRUNC(SUMIF(N456:N458, N455, H456:H458),0)</f>
        <v>0</v>
      </c>
      <c r="I459" s="21"/>
      <c r="J459" s="24">
        <f>TRUNC(SUMIF(N456:N458, N455, J456:J458),0)</f>
        <v>0</v>
      </c>
      <c r="K459" s="21"/>
      <c r="L459" s="24">
        <f>F459+H459+J459</f>
        <v>0</v>
      </c>
      <c r="M459" s="18" t="s">
        <v>52</v>
      </c>
      <c r="N459" s="1" t="s">
        <v>88</v>
      </c>
      <c r="O459" s="1" t="s">
        <v>88</v>
      </c>
      <c r="P459" s="1" t="s">
        <v>52</v>
      </c>
      <c r="Q459" s="1" t="s">
        <v>52</v>
      </c>
      <c r="R459" s="1" t="s">
        <v>52</v>
      </c>
      <c r="AV459" s="1" t="s">
        <v>52</v>
      </c>
      <c r="AW459" s="1" t="s">
        <v>52</v>
      </c>
      <c r="AX459" s="1" t="s">
        <v>52</v>
      </c>
      <c r="AY459" s="1" t="s">
        <v>52</v>
      </c>
      <c r="AZ459" s="1" t="s">
        <v>52</v>
      </c>
    </row>
    <row r="460" spans="1:52" ht="30" customHeight="1" x14ac:dyDescent="0.3">
      <c r="A460" s="19"/>
      <c r="B460" s="19"/>
      <c r="C460" s="19"/>
      <c r="D460" s="19"/>
      <c r="E460" s="21"/>
      <c r="F460" s="24"/>
      <c r="G460" s="21"/>
      <c r="H460" s="24"/>
      <c r="I460" s="21"/>
      <c r="J460" s="24"/>
      <c r="K460" s="21"/>
      <c r="L460" s="24"/>
      <c r="M460" s="19"/>
    </row>
    <row r="461" spans="1:52" ht="30" customHeight="1" x14ac:dyDescent="0.3">
      <c r="A461" s="15" t="s">
        <v>1365</v>
      </c>
      <c r="B461" s="16"/>
      <c r="C461" s="16"/>
      <c r="D461" s="16"/>
      <c r="E461" s="20"/>
      <c r="F461" s="23"/>
      <c r="G461" s="20"/>
      <c r="H461" s="23"/>
      <c r="I461" s="20"/>
      <c r="J461" s="23"/>
      <c r="K461" s="20"/>
      <c r="L461" s="23"/>
      <c r="M461" s="17"/>
      <c r="N461" s="1" t="s">
        <v>535</v>
      </c>
    </row>
    <row r="462" spans="1:52" ht="30" customHeight="1" x14ac:dyDescent="0.3">
      <c r="A462" s="18" t="s">
        <v>1323</v>
      </c>
      <c r="B462" s="18" t="s">
        <v>759</v>
      </c>
      <c r="C462" s="18" t="s">
        <v>760</v>
      </c>
      <c r="D462" s="19">
        <v>6.0000000000000001E-3</v>
      </c>
      <c r="E462" s="21">
        <f>단가대비표!O140</f>
        <v>0</v>
      </c>
      <c r="F462" s="24">
        <f>TRUNC(E462*D462,1)</f>
        <v>0</v>
      </c>
      <c r="G462" s="21">
        <f>단가대비표!P140</f>
        <v>0</v>
      </c>
      <c r="H462" s="24">
        <f>TRUNC(G462*D462,1)</f>
        <v>0</v>
      </c>
      <c r="I462" s="21">
        <f>단가대비표!V140</f>
        <v>0</v>
      </c>
      <c r="J462" s="24">
        <f>TRUNC(I462*D462,1)</f>
        <v>0</v>
      </c>
      <c r="K462" s="21">
        <f>TRUNC(E462+G462+I462,1)</f>
        <v>0</v>
      </c>
      <c r="L462" s="24">
        <f>TRUNC(F462+H462+J462,1)</f>
        <v>0</v>
      </c>
      <c r="M462" s="18" t="s">
        <v>52</v>
      </c>
      <c r="N462" s="1" t="s">
        <v>535</v>
      </c>
      <c r="O462" s="1" t="s">
        <v>1324</v>
      </c>
      <c r="P462" s="1" t="s">
        <v>64</v>
      </c>
      <c r="Q462" s="1" t="s">
        <v>64</v>
      </c>
      <c r="R462" s="1" t="s">
        <v>63</v>
      </c>
      <c r="AV462" s="1" t="s">
        <v>52</v>
      </c>
      <c r="AW462" s="1" t="s">
        <v>1366</v>
      </c>
      <c r="AX462" s="1" t="s">
        <v>52</v>
      </c>
      <c r="AY462" s="1" t="s">
        <v>52</v>
      </c>
      <c r="AZ462" s="1" t="s">
        <v>52</v>
      </c>
    </row>
    <row r="463" spans="1:52" ht="30" customHeight="1" x14ac:dyDescent="0.3">
      <c r="A463" s="18" t="s">
        <v>758</v>
      </c>
      <c r="B463" s="18" t="s">
        <v>759</v>
      </c>
      <c r="C463" s="18" t="s">
        <v>760</v>
      </c>
      <c r="D463" s="19">
        <v>4.0000000000000001E-3</v>
      </c>
      <c r="E463" s="21">
        <f>단가대비표!O121</f>
        <v>0</v>
      </c>
      <c r="F463" s="24">
        <f>TRUNC(E463*D463,1)</f>
        <v>0</v>
      </c>
      <c r="G463" s="21">
        <f>단가대비표!P121</f>
        <v>0</v>
      </c>
      <c r="H463" s="24">
        <f>TRUNC(G463*D463,1)</f>
        <v>0</v>
      </c>
      <c r="I463" s="21">
        <f>단가대비표!V121</f>
        <v>0</v>
      </c>
      <c r="J463" s="24">
        <f>TRUNC(I463*D463,1)</f>
        <v>0</v>
      </c>
      <c r="K463" s="21">
        <f>TRUNC(E463+G463+I463,1)</f>
        <v>0</v>
      </c>
      <c r="L463" s="24">
        <f>TRUNC(F463+H463+J463,1)</f>
        <v>0</v>
      </c>
      <c r="M463" s="18" t="s">
        <v>52</v>
      </c>
      <c r="N463" s="1" t="s">
        <v>535</v>
      </c>
      <c r="O463" s="1" t="s">
        <v>761</v>
      </c>
      <c r="P463" s="1" t="s">
        <v>64</v>
      </c>
      <c r="Q463" s="1" t="s">
        <v>64</v>
      </c>
      <c r="R463" s="1" t="s">
        <v>63</v>
      </c>
      <c r="AV463" s="1" t="s">
        <v>52</v>
      </c>
      <c r="AW463" s="1" t="s">
        <v>1367</v>
      </c>
      <c r="AX463" s="1" t="s">
        <v>52</v>
      </c>
      <c r="AY463" s="1" t="s">
        <v>52</v>
      </c>
      <c r="AZ463" s="1" t="s">
        <v>52</v>
      </c>
    </row>
    <row r="464" spans="1:52" ht="30" customHeight="1" x14ac:dyDescent="0.3">
      <c r="A464" s="18" t="s">
        <v>715</v>
      </c>
      <c r="B464" s="18" t="s">
        <v>52</v>
      </c>
      <c r="C464" s="18" t="s">
        <v>52</v>
      </c>
      <c r="D464" s="19"/>
      <c r="E464" s="21"/>
      <c r="F464" s="24">
        <f>TRUNC(SUMIF(N462:N463, N461, F462:F463),0)</f>
        <v>0</v>
      </c>
      <c r="G464" s="21"/>
      <c r="H464" s="24">
        <f>TRUNC(SUMIF(N462:N463, N461, H462:H463),0)</f>
        <v>0</v>
      </c>
      <c r="I464" s="21"/>
      <c r="J464" s="24">
        <f>TRUNC(SUMIF(N462:N463, N461, J462:J463),0)</f>
        <v>0</v>
      </c>
      <c r="K464" s="21"/>
      <c r="L464" s="24">
        <f>F464+H464+J464</f>
        <v>0</v>
      </c>
      <c r="M464" s="18" t="s">
        <v>52</v>
      </c>
      <c r="N464" s="1" t="s">
        <v>88</v>
      </c>
      <c r="O464" s="1" t="s">
        <v>88</v>
      </c>
      <c r="P464" s="1" t="s">
        <v>52</v>
      </c>
      <c r="Q464" s="1" t="s">
        <v>52</v>
      </c>
      <c r="R464" s="1" t="s">
        <v>52</v>
      </c>
      <c r="AV464" s="1" t="s">
        <v>52</v>
      </c>
      <c r="AW464" s="1" t="s">
        <v>52</v>
      </c>
      <c r="AX464" s="1" t="s">
        <v>52</v>
      </c>
      <c r="AY464" s="1" t="s">
        <v>52</v>
      </c>
      <c r="AZ464" s="1" t="s">
        <v>52</v>
      </c>
    </row>
    <row r="465" spans="1:52" ht="30" customHeight="1" x14ac:dyDescent="0.3">
      <c r="A465" s="19"/>
      <c r="B465" s="19"/>
      <c r="C465" s="19"/>
      <c r="D465" s="19"/>
      <c r="E465" s="21"/>
      <c r="F465" s="24"/>
      <c r="G465" s="21"/>
      <c r="H465" s="24"/>
      <c r="I465" s="21"/>
      <c r="J465" s="24"/>
      <c r="K465" s="21"/>
      <c r="L465" s="24"/>
      <c r="M465" s="19"/>
    </row>
    <row r="466" spans="1:52" ht="30" customHeight="1" x14ac:dyDescent="0.3">
      <c r="A466" s="15" t="s">
        <v>1368</v>
      </c>
      <c r="B466" s="16"/>
      <c r="C466" s="16"/>
      <c r="D466" s="16"/>
      <c r="E466" s="20"/>
      <c r="F466" s="23"/>
      <c r="G466" s="20"/>
      <c r="H466" s="23"/>
      <c r="I466" s="20"/>
      <c r="J466" s="23"/>
      <c r="K466" s="20"/>
      <c r="L466" s="23"/>
      <c r="M466" s="17"/>
      <c r="N466" s="1" t="s">
        <v>539</v>
      </c>
    </row>
    <row r="467" spans="1:52" ht="30" customHeight="1" x14ac:dyDescent="0.3">
      <c r="A467" s="18" t="s">
        <v>1323</v>
      </c>
      <c r="B467" s="18" t="s">
        <v>759</v>
      </c>
      <c r="C467" s="18" t="s">
        <v>760</v>
      </c>
      <c r="D467" s="19">
        <v>3.0000000000000001E-3</v>
      </c>
      <c r="E467" s="21">
        <f>단가대비표!O140</f>
        <v>0</v>
      </c>
      <c r="F467" s="24">
        <f>TRUNC(E467*D467,1)</f>
        <v>0</v>
      </c>
      <c r="G467" s="21">
        <f>단가대비표!P140</f>
        <v>0</v>
      </c>
      <c r="H467" s="24">
        <f>TRUNC(G467*D467,1)</f>
        <v>0</v>
      </c>
      <c r="I467" s="21">
        <f>단가대비표!V140</f>
        <v>0</v>
      </c>
      <c r="J467" s="24">
        <f>TRUNC(I467*D467,1)</f>
        <v>0</v>
      </c>
      <c r="K467" s="21">
        <f>TRUNC(E467+G467+I467,1)</f>
        <v>0</v>
      </c>
      <c r="L467" s="24">
        <f>TRUNC(F467+H467+J467,1)</f>
        <v>0</v>
      </c>
      <c r="M467" s="18" t="s">
        <v>52</v>
      </c>
      <c r="N467" s="1" t="s">
        <v>539</v>
      </c>
      <c r="O467" s="1" t="s">
        <v>1324</v>
      </c>
      <c r="P467" s="1" t="s">
        <v>64</v>
      </c>
      <c r="Q467" s="1" t="s">
        <v>64</v>
      </c>
      <c r="R467" s="1" t="s">
        <v>63</v>
      </c>
      <c r="AV467" s="1" t="s">
        <v>52</v>
      </c>
      <c r="AW467" s="1" t="s">
        <v>1369</v>
      </c>
      <c r="AX467" s="1" t="s">
        <v>52</v>
      </c>
      <c r="AY467" s="1" t="s">
        <v>52</v>
      </c>
      <c r="AZ467" s="1" t="s">
        <v>52</v>
      </c>
    </row>
    <row r="468" spans="1:52" ht="30" customHeight="1" x14ac:dyDescent="0.3">
      <c r="A468" s="18" t="s">
        <v>758</v>
      </c>
      <c r="B468" s="18" t="s">
        <v>759</v>
      </c>
      <c r="C468" s="18" t="s">
        <v>760</v>
      </c>
      <c r="D468" s="19">
        <v>2E-3</v>
      </c>
      <c r="E468" s="21">
        <f>단가대비표!O121</f>
        <v>0</v>
      </c>
      <c r="F468" s="24">
        <f>TRUNC(E468*D468,1)</f>
        <v>0</v>
      </c>
      <c r="G468" s="21">
        <f>단가대비표!P121</f>
        <v>0</v>
      </c>
      <c r="H468" s="24">
        <f>TRUNC(G468*D468,1)</f>
        <v>0</v>
      </c>
      <c r="I468" s="21">
        <f>단가대비표!V121</f>
        <v>0</v>
      </c>
      <c r="J468" s="24">
        <f>TRUNC(I468*D468,1)</f>
        <v>0</v>
      </c>
      <c r="K468" s="21">
        <f>TRUNC(E468+G468+I468,1)</f>
        <v>0</v>
      </c>
      <c r="L468" s="24">
        <f>TRUNC(F468+H468+J468,1)</f>
        <v>0</v>
      </c>
      <c r="M468" s="18" t="s">
        <v>52</v>
      </c>
      <c r="N468" s="1" t="s">
        <v>539</v>
      </c>
      <c r="O468" s="1" t="s">
        <v>761</v>
      </c>
      <c r="P468" s="1" t="s">
        <v>64</v>
      </c>
      <c r="Q468" s="1" t="s">
        <v>64</v>
      </c>
      <c r="R468" s="1" t="s">
        <v>63</v>
      </c>
      <c r="AV468" s="1" t="s">
        <v>52</v>
      </c>
      <c r="AW468" s="1" t="s">
        <v>1370</v>
      </c>
      <c r="AX468" s="1" t="s">
        <v>52</v>
      </c>
      <c r="AY468" s="1" t="s">
        <v>52</v>
      </c>
      <c r="AZ468" s="1" t="s">
        <v>52</v>
      </c>
    </row>
    <row r="469" spans="1:52" ht="30" customHeight="1" x14ac:dyDescent="0.3">
      <c r="A469" s="18" t="s">
        <v>715</v>
      </c>
      <c r="B469" s="18" t="s">
        <v>52</v>
      </c>
      <c r="C469" s="18" t="s">
        <v>52</v>
      </c>
      <c r="D469" s="19"/>
      <c r="E469" s="21"/>
      <c r="F469" s="24">
        <f>TRUNC(SUMIF(N467:N468, N466, F467:F468),0)</f>
        <v>0</v>
      </c>
      <c r="G469" s="21"/>
      <c r="H469" s="24">
        <f>TRUNC(SUMIF(N467:N468, N466, H467:H468),0)</f>
        <v>0</v>
      </c>
      <c r="I469" s="21"/>
      <c r="J469" s="24">
        <f>TRUNC(SUMIF(N467:N468, N466, J467:J468),0)</f>
        <v>0</v>
      </c>
      <c r="K469" s="21"/>
      <c r="L469" s="24">
        <f>F469+H469+J469</f>
        <v>0</v>
      </c>
      <c r="M469" s="18" t="s">
        <v>52</v>
      </c>
      <c r="N469" s="1" t="s">
        <v>88</v>
      </c>
      <c r="O469" s="1" t="s">
        <v>88</v>
      </c>
      <c r="P469" s="1" t="s">
        <v>52</v>
      </c>
      <c r="Q469" s="1" t="s">
        <v>52</v>
      </c>
      <c r="R469" s="1" t="s">
        <v>52</v>
      </c>
      <c r="AV469" s="1" t="s">
        <v>52</v>
      </c>
      <c r="AW469" s="1" t="s">
        <v>52</v>
      </c>
      <c r="AX469" s="1" t="s">
        <v>52</v>
      </c>
      <c r="AY469" s="1" t="s">
        <v>52</v>
      </c>
      <c r="AZ469" s="1" t="s">
        <v>52</v>
      </c>
    </row>
    <row r="470" spans="1:52" ht="30" customHeight="1" x14ac:dyDescent="0.3">
      <c r="A470" s="19"/>
      <c r="B470" s="19"/>
      <c r="C470" s="19"/>
      <c r="D470" s="19"/>
      <c r="E470" s="21"/>
      <c r="F470" s="24"/>
      <c r="G470" s="21"/>
      <c r="H470" s="24"/>
      <c r="I470" s="21"/>
      <c r="J470" s="24"/>
      <c r="K470" s="21"/>
      <c r="L470" s="24"/>
      <c r="M470" s="19"/>
    </row>
    <row r="471" spans="1:52" ht="30" customHeight="1" x14ac:dyDescent="0.3">
      <c r="A471" s="15" t="s">
        <v>1371</v>
      </c>
      <c r="B471" s="16"/>
      <c r="C471" s="16"/>
      <c r="D471" s="16"/>
      <c r="E471" s="20"/>
      <c r="F471" s="23"/>
      <c r="G471" s="20"/>
      <c r="H471" s="23"/>
      <c r="I471" s="20"/>
      <c r="J471" s="23"/>
      <c r="K471" s="20"/>
      <c r="L471" s="23"/>
      <c r="M471" s="17"/>
      <c r="N471" s="1" t="s">
        <v>543</v>
      </c>
    </row>
    <row r="472" spans="1:52" ht="30" customHeight="1" x14ac:dyDescent="0.3">
      <c r="A472" s="18" t="s">
        <v>1323</v>
      </c>
      <c r="B472" s="18" t="s">
        <v>759</v>
      </c>
      <c r="C472" s="18" t="s">
        <v>760</v>
      </c>
      <c r="D472" s="19">
        <v>1.6E-2</v>
      </c>
      <c r="E472" s="21">
        <f>단가대비표!O140</f>
        <v>0</v>
      </c>
      <c r="F472" s="24">
        <f>TRUNC(E472*D472,1)</f>
        <v>0</v>
      </c>
      <c r="G472" s="21">
        <f>단가대비표!P140</f>
        <v>0</v>
      </c>
      <c r="H472" s="24">
        <f>TRUNC(G472*D472,1)</f>
        <v>0</v>
      </c>
      <c r="I472" s="21">
        <f>단가대비표!V140</f>
        <v>0</v>
      </c>
      <c r="J472" s="24">
        <f>TRUNC(I472*D472,1)</f>
        <v>0</v>
      </c>
      <c r="K472" s="21">
        <f t="shared" ref="K472:L474" si="64">TRUNC(E472+G472+I472,1)</f>
        <v>0</v>
      </c>
      <c r="L472" s="24">
        <f t="shared" si="64"/>
        <v>0</v>
      </c>
      <c r="M472" s="18" t="s">
        <v>52</v>
      </c>
      <c r="N472" s="1" t="s">
        <v>543</v>
      </c>
      <c r="O472" s="1" t="s">
        <v>1324</v>
      </c>
      <c r="P472" s="1" t="s">
        <v>64</v>
      </c>
      <c r="Q472" s="1" t="s">
        <v>64</v>
      </c>
      <c r="R472" s="1" t="s">
        <v>63</v>
      </c>
      <c r="V472">
        <v>1</v>
      </c>
      <c r="AV472" s="1" t="s">
        <v>52</v>
      </c>
      <c r="AW472" s="1" t="s">
        <v>1372</v>
      </c>
      <c r="AX472" s="1" t="s">
        <v>52</v>
      </c>
      <c r="AY472" s="1" t="s">
        <v>52</v>
      </c>
      <c r="AZ472" s="1" t="s">
        <v>52</v>
      </c>
    </row>
    <row r="473" spans="1:52" ht="30" customHeight="1" x14ac:dyDescent="0.3">
      <c r="A473" s="18" t="s">
        <v>758</v>
      </c>
      <c r="B473" s="18" t="s">
        <v>759</v>
      </c>
      <c r="C473" s="18" t="s">
        <v>760</v>
      </c>
      <c r="D473" s="19">
        <v>8.0000000000000002E-3</v>
      </c>
      <c r="E473" s="21">
        <f>단가대비표!O121</f>
        <v>0</v>
      </c>
      <c r="F473" s="24">
        <f>TRUNC(E473*D473,1)</f>
        <v>0</v>
      </c>
      <c r="G473" s="21">
        <f>단가대비표!P121</f>
        <v>0</v>
      </c>
      <c r="H473" s="24">
        <f>TRUNC(G473*D473,1)</f>
        <v>0</v>
      </c>
      <c r="I473" s="21">
        <f>단가대비표!V121</f>
        <v>0</v>
      </c>
      <c r="J473" s="24">
        <f>TRUNC(I473*D473,1)</f>
        <v>0</v>
      </c>
      <c r="K473" s="21">
        <f t="shared" si="64"/>
        <v>0</v>
      </c>
      <c r="L473" s="24">
        <f t="shared" si="64"/>
        <v>0</v>
      </c>
      <c r="M473" s="18" t="s">
        <v>52</v>
      </c>
      <c r="N473" s="1" t="s">
        <v>543</v>
      </c>
      <c r="O473" s="1" t="s">
        <v>761</v>
      </c>
      <c r="P473" s="1" t="s">
        <v>64</v>
      </c>
      <c r="Q473" s="1" t="s">
        <v>64</v>
      </c>
      <c r="R473" s="1" t="s">
        <v>63</v>
      </c>
      <c r="V473">
        <v>1</v>
      </c>
      <c r="AV473" s="1" t="s">
        <v>52</v>
      </c>
      <c r="AW473" s="1" t="s">
        <v>1373</v>
      </c>
      <c r="AX473" s="1" t="s">
        <v>52</v>
      </c>
      <c r="AY473" s="1" t="s">
        <v>52</v>
      </c>
      <c r="AZ473" s="1" t="s">
        <v>52</v>
      </c>
    </row>
    <row r="474" spans="1:52" ht="30" customHeight="1" x14ac:dyDescent="0.3">
      <c r="A474" s="18" t="s">
        <v>774</v>
      </c>
      <c r="B474" s="18" t="s">
        <v>775</v>
      </c>
      <c r="C474" s="18" t="s">
        <v>234</v>
      </c>
      <c r="D474" s="19">
        <v>1</v>
      </c>
      <c r="E474" s="21">
        <v>0</v>
      </c>
      <c r="F474" s="24">
        <f>TRUNC(E474*D474,1)</f>
        <v>0</v>
      </c>
      <c r="G474" s="21">
        <v>0</v>
      </c>
      <c r="H474" s="24">
        <f>TRUNC(G474*D474,1)</f>
        <v>0</v>
      </c>
      <c r="I474" s="21">
        <f>TRUNC(SUMIF(V472:V474, RIGHTB(O474, 1), H472:H474)*U474, 2)</f>
        <v>0</v>
      </c>
      <c r="J474" s="24">
        <f>TRUNC(I474*D474,1)</f>
        <v>0</v>
      </c>
      <c r="K474" s="21">
        <f t="shared" si="64"/>
        <v>0</v>
      </c>
      <c r="L474" s="24">
        <f t="shared" si="64"/>
        <v>0</v>
      </c>
      <c r="M474" s="18" t="s">
        <v>52</v>
      </c>
      <c r="N474" s="1" t="s">
        <v>543</v>
      </c>
      <c r="O474" s="1" t="s">
        <v>713</v>
      </c>
      <c r="P474" s="1" t="s">
        <v>64</v>
      </c>
      <c r="Q474" s="1" t="s">
        <v>64</v>
      </c>
      <c r="R474" s="1" t="s">
        <v>64</v>
      </c>
      <c r="S474">
        <v>1</v>
      </c>
      <c r="T474">
        <v>2</v>
      </c>
      <c r="U474">
        <v>0.02</v>
      </c>
      <c r="AV474" s="1" t="s">
        <v>52</v>
      </c>
      <c r="AW474" s="1" t="s">
        <v>1374</v>
      </c>
      <c r="AX474" s="1" t="s">
        <v>52</v>
      </c>
      <c r="AY474" s="1" t="s">
        <v>52</v>
      </c>
      <c r="AZ474" s="1" t="s">
        <v>52</v>
      </c>
    </row>
    <row r="475" spans="1:52" ht="30" customHeight="1" x14ac:dyDescent="0.3">
      <c r="A475" s="18" t="s">
        <v>715</v>
      </c>
      <c r="B475" s="18" t="s">
        <v>52</v>
      </c>
      <c r="C475" s="18" t="s">
        <v>52</v>
      </c>
      <c r="D475" s="19"/>
      <c r="E475" s="21"/>
      <c r="F475" s="24">
        <f>TRUNC(SUMIF(N472:N474, N471, F472:F474),0)</f>
        <v>0</v>
      </c>
      <c r="G475" s="21"/>
      <c r="H475" s="24">
        <f>TRUNC(SUMIF(N472:N474, N471, H472:H474),0)</f>
        <v>0</v>
      </c>
      <c r="I475" s="21"/>
      <c r="J475" s="24">
        <f>TRUNC(SUMIF(N472:N474, N471, J472:J474),0)</f>
        <v>0</v>
      </c>
      <c r="K475" s="21"/>
      <c r="L475" s="24">
        <f>F475+H475+J475</f>
        <v>0</v>
      </c>
      <c r="M475" s="18" t="s">
        <v>52</v>
      </c>
      <c r="N475" s="1" t="s">
        <v>88</v>
      </c>
      <c r="O475" s="1" t="s">
        <v>88</v>
      </c>
      <c r="P475" s="1" t="s">
        <v>52</v>
      </c>
      <c r="Q475" s="1" t="s">
        <v>52</v>
      </c>
      <c r="R475" s="1" t="s">
        <v>52</v>
      </c>
      <c r="AV475" s="1" t="s">
        <v>52</v>
      </c>
      <c r="AW475" s="1" t="s">
        <v>52</v>
      </c>
      <c r="AX475" s="1" t="s">
        <v>52</v>
      </c>
      <c r="AY475" s="1" t="s">
        <v>52</v>
      </c>
      <c r="AZ475" s="1" t="s">
        <v>52</v>
      </c>
    </row>
    <row r="476" spans="1:52" ht="30" customHeight="1" x14ac:dyDescent="0.3">
      <c r="A476" s="19"/>
      <c r="B476" s="19"/>
      <c r="C476" s="19"/>
      <c r="D476" s="19"/>
      <c r="E476" s="21"/>
      <c r="F476" s="24"/>
      <c r="G476" s="21"/>
      <c r="H476" s="24"/>
      <c r="I476" s="21"/>
      <c r="J476" s="24"/>
      <c r="K476" s="21"/>
      <c r="L476" s="24"/>
      <c r="M476" s="19"/>
    </row>
    <row r="477" spans="1:52" ht="30" customHeight="1" x14ac:dyDescent="0.3">
      <c r="A477" s="15" t="s">
        <v>1375</v>
      </c>
      <c r="B477" s="16"/>
      <c r="C477" s="16"/>
      <c r="D477" s="16"/>
      <c r="E477" s="20"/>
      <c r="F477" s="23"/>
      <c r="G477" s="20"/>
      <c r="H477" s="23"/>
      <c r="I477" s="20"/>
      <c r="J477" s="23"/>
      <c r="K477" s="20"/>
      <c r="L477" s="23"/>
      <c r="M477" s="17"/>
      <c r="N477" s="1" t="s">
        <v>548</v>
      </c>
    </row>
    <row r="478" spans="1:52" ht="30" customHeight="1" x14ac:dyDescent="0.3">
      <c r="A478" s="18" t="s">
        <v>1376</v>
      </c>
      <c r="B478" s="18" t="s">
        <v>1377</v>
      </c>
      <c r="C478" s="18" t="s">
        <v>497</v>
      </c>
      <c r="D478" s="19">
        <v>0.04</v>
      </c>
      <c r="E478" s="21">
        <f>일위대가목록!E180</f>
        <v>0</v>
      </c>
      <c r="F478" s="24">
        <f>TRUNC(E478*D478,1)</f>
        <v>0</v>
      </c>
      <c r="G478" s="21">
        <f>일위대가목록!F180</f>
        <v>0</v>
      </c>
      <c r="H478" s="24">
        <f>TRUNC(G478*D478,1)</f>
        <v>0</v>
      </c>
      <c r="I478" s="21" t="e">
        <f>일위대가목록!G180</f>
        <v>#NUM!</v>
      </c>
      <c r="J478" s="24" t="e">
        <f>TRUNC(I478*D478,1)</f>
        <v>#NUM!</v>
      </c>
      <c r="K478" s="21" t="e">
        <f>TRUNC(E478+G478+I478,1)</f>
        <v>#NUM!</v>
      </c>
      <c r="L478" s="24" t="e">
        <f>TRUNC(F478+H478+J478,1)</f>
        <v>#NUM!</v>
      </c>
      <c r="M478" s="18" t="s">
        <v>1378</v>
      </c>
      <c r="N478" s="1" t="s">
        <v>548</v>
      </c>
      <c r="O478" s="1" t="s">
        <v>1379</v>
      </c>
      <c r="P478" s="1" t="s">
        <v>63</v>
      </c>
      <c r="Q478" s="1" t="s">
        <v>64</v>
      </c>
      <c r="R478" s="1" t="s">
        <v>64</v>
      </c>
      <c r="AV478" s="1" t="s">
        <v>52</v>
      </c>
      <c r="AW478" s="1" t="s">
        <v>1380</v>
      </c>
      <c r="AX478" s="1" t="s">
        <v>52</v>
      </c>
      <c r="AY478" s="1" t="s">
        <v>52</v>
      </c>
      <c r="AZ478" s="1" t="s">
        <v>52</v>
      </c>
    </row>
    <row r="479" spans="1:52" ht="30" customHeight="1" x14ac:dyDescent="0.3">
      <c r="A479" s="18" t="s">
        <v>715</v>
      </c>
      <c r="B479" s="18" t="s">
        <v>52</v>
      </c>
      <c r="C479" s="18" t="s">
        <v>52</v>
      </c>
      <c r="D479" s="19"/>
      <c r="E479" s="21"/>
      <c r="F479" s="24">
        <f>TRUNC(SUMIF(N478:N478, N477, F478:F478),0)</f>
        <v>0</v>
      </c>
      <c r="G479" s="21"/>
      <c r="H479" s="24">
        <f>TRUNC(SUMIF(N478:N478, N477, H478:H478),0)</f>
        <v>0</v>
      </c>
      <c r="I479" s="21"/>
      <c r="J479" s="24" t="e">
        <f>TRUNC(SUMIF(N478:N478, N477, J478:J478),0)</f>
        <v>#NUM!</v>
      </c>
      <c r="K479" s="21"/>
      <c r="L479" s="24" t="e">
        <f>F479+H479+J479</f>
        <v>#NUM!</v>
      </c>
      <c r="M479" s="18" t="s">
        <v>52</v>
      </c>
      <c r="N479" s="1" t="s">
        <v>88</v>
      </c>
      <c r="O479" s="1" t="s">
        <v>88</v>
      </c>
      <c r="P479" s="1" t="s">
        <v>52</v>
      </c>
      <c r="Q479" s="1" t="s">
        <v>52</v>
      </c>
      <c r="R479" s="1" t="s">
        <v>52</v>
      </c>
      <c r="AV479" s="1" t="s">
        <v>52</v>
      </c>
      <c r="AW479" s="1" t="s">
        <v>52</v>
      </c>
      <c r="AX479" s="1" t="s">
        <v>52</v>
      </c>
      <c r="AY479" s="1" t="s">
        <v>52</v>
      </c>
      <c r="AZ479" s="1" t="s">
        <v>52</v>
      </c>
    </row>
    <row r="480" spans="1:52" ht="30" customHeight="1" x14ac:dyDescent="0.3">
      <c r="A480" s="19"/>
      <c r="B480" s="19"/>
      <c r="C480" s="19"/>
      <c r="D480" s="19"/>
      <c r="E480" s="21"/>
      <c r="F480" s="24"/>
      <c r="G480" s="21"/>
      <c r="H480" s="24"/>
      <c r="I480" s="21"/>
      <c r="J480" s="24"/>
      <c r="K480" s="21"/>
      <c r="L480" s="24"/>
      <c r="M480" s="19"/>
    </row>
    <row r="481" spans="1:52" ht="30" customHeight="1" x14ac:dyDescent="0.3">
      <c r="A481" s="15" t="s">
        <v>1381</v>
      </c>
      <c r="B481" s="16"/>
      <c r="C481" s="16"/>
      <c r="D481" s="16"/>
      <c r="E481" s="20"/>
      <c r="F481" s="23"/>
      <c r="G481" s="20"/>
      <c r="H481" s="23"/>
      <c r="I481" s="20"/>
      <c r="J481" s="23"/>
      <c r="K481" s="20"/>
      <c r="L481" s="23"/>
      <c r="M481" s="17"/>
      <c r="N481" s="1" t="s">
        <v>553</v>
      </c>
    </row>
    <row r="482" spans="1:52" ht="30" customHeight="1" x14ac:dyDescent="0.3">
      <c r="A482" s="18" t="s">
        <v>1382</v>
      </c>
      <c r="B482" s="18" t="s">
        <v>759</v>
      </c>
      <c r="C482" s="18" t="s">
        <v>760</v>
      </c>
      <c r="D482" s="19">
        <v>3.6999999999999998E-2</v>
      </c>
      <c r="E482" s="21">
        <f>단가대비표!O138</f>
        <v>0</v>
      </c>
      <c r="F482" s="24">
        <f>TRUNC(E482*D482,1)</f>
        <v>0</v>
      </c>
      <c r="G482" s="21">
        <f>단가대비표!P138</f>
        <v>0</v>
      </c>
      <c r="H482" s="24">
        <f>TRUNC(G482*D482,1)</f>
        <v>0</v>
      </c>
      <c r="I482" s="21">
        <f>단가대비표!V138</f>
        <v>0</v>
      </c>
      <c r="J482" s="24">
        <f>TRUNC(I482*D482,1)</f>
        <v>0</v>
      </c>
      <c r="K482" s="21">
        <f t="shared" ref="K482:L484" si="65">TRUNC(E482+G482+I482,1)</f>
        <v>0</v>
      </c>
      <c r="L482" s="24">
        <f t="shared" si="65"/>
        <v>0</v>
      </c>
      <c r="M482" s="18" t="s">
        <v>52</v>
      </c>
      <c r="N482" s="1" t="s">
        <v>553</v>
      </c>
      <c r="O482" s="1" t="s">
        <v>1383</v>
      </c>
      <c r="P482" s="1" t="s">
        <v>64</v>
      </c>
      <c r="Q482" s="1" t="s">
        <v>64</v>
      </c>
      <c r="R482" s="1" t="s">
        <v>63</v>
      </c>
      <c r="V482">
        <v>1</v>
      </c>
      <c r="AV482" s="1" t="s">
        <v>52</v>
      </c>
      <c r="AW482" s="1" t="s">
        <v>1384</v>
      </c>
      <c r="AX482" s="1" t="s">
        <v>52</v>
      </c>
      <c r="AY482" s="1" t="s">
        <v>52</v>
      </c>
      <c r="AZ482" s="1" t="s">
        <v>52</v>
      </c>
    </row>
    <row r="483" spans="1:52" ht="30" customHeight="1" x14ac:dyDescent="0.3">
      <c r="A483" s="18" t="s">
        <v>758</v>
      </c>
      <c r="B483" s="18" t="s">
        <v>759</v>
      </c>
      <c r="C483" s="18" t="s">
        <v>760</v>
      </c>
      <c r="D483" s="19">
        <v>2.4E-2</v>
      </c>
      <c r="E483" s="21">
        <f>단가대비표!O121</f>
        <v>0</v>
      </c>
      <c r="F483" s="24">
        <f>TRUNC(E483*D483,1)</f>
        <v>0</v>
      </c>
      <c r="G483" s="21">
        <f>단가대비표!P121</f>
        <v>0</v>
      </c>
      <c r="H483" s="24">
        <f>TRUNC(G483*D483,1)</f>
        <v>0</v>
      </c>
      <c r="I483" s="21">
        <f>단가대비표!V121</f>
        <v>0</v>
      </c>
      <c r="J483" s="24">
        <f>TRUNC(I483*D483,1)</f>
        <v>0</v>
      </c>
      <c r="K483" s="21">
        <f t="shared" si="65"/>
        <v>0</v>
      </c>
      <c r="L483" s="24">
        <f t="shared" si="65"/>
        <v>0</v>
      </c>
      <c r="M483" s="18" t="s">
        <v>52</v>
      </c>
      <c r="N483" s="1" t="s">
        <v>553</v>
      </c>
      <c r="O483" s="1" t="s">
        <v>761</v>
      </c>
      <c r="P483" s="1" t="s">
        <v>64</v>
      </c>
      <c r="Q483" s="1" t="s">
        <v>64</v>
      </c>
      <c r="R483" s="1" t="s">
        <v>63</v>
      </c>
      <c r="V483">
        <v>1</v>
      </c>
      <c r="AV483" s="1" t="s">
        <v>52</v>
      </c>
      <c r="AW483" s="1" t="s">
        <v>1385</v>
      </c>
      <c r="AX483" s="1" t="s">
        <v>52</v>
      </c>
      <c r="AY483" s="1" t="s">
        <v>52</v>
      </c>
      <c r="AZ483" s="1" t="s">
        <v>52</v>
      </c>
    </row>
    <row r="484" spans="1:52" ht="30" customHeight="1" x14ac:dyDescent="0.3">
      <c r="A484" s="18" t="s">
        <v>774</v>
      </c>
      <c r="B484" s="18" t="s">
        <v>1386</v>
      </c>
      <c r="C484" s="18" t="s">
        <v>234</v>
      </c>
      <c r="D484" s="19">
        <v>1</v>
      </c>
      <c r="E484" s="21">
        <v>0</v>
      </c>
      <c r="F484" s="24">
        <f>TRUNC(E484*D484,1)</f>
        <v>0</v>
      </c>
      <c r="G484" s="21">
        <v>0</v>
      </c>
      <c r="H484" s="24">
        <f>TRUNC(G484*D484,1)</f>
        <v>0</v>
      </c>
      <c r="I484" s="21">
        <f>TRUNC(SUMIF(V482:V484, RIGHTB(O484, 1), H482:H484)*U484, 2)</f>
        <v>0</v>
      </c>
      <c r="J484" s="24">
        <f>TRUNC(I484*D484,1)</f>
        <v>0</v>
      </c>
      <c r="K484" s="21">
        <f t="shared" si="65"/>
        <v>0</v>
      </c>
      <c r="L484" s="24">
        <f t="shared" si="65"/>
        <v>0</v>
      </c>
      <c r="M484" s="18" t="s">
        <v>52</v>
      </c>
      <c r="N484" s="1" t="s">
        <v>553</v>
      </c>
      <c r="O484" s="1" t="s">
        <v>713</v>
      </c>
      <c r="P484" s="1" t="s">
        <v>64</v>
      </c>
      <c r="Q484" s="1" t="s">
        <v>64</v>
      </c>
      <c r="R484" s="1" t="s">
        <v>64</v>
      </c>
      <c r="S484">
        <v>1</v>
      </c>
      <c r="T484">
        <v>2</v>
      </c>
      <c r="U484">
        <v>0.06</v>
      </c>
      <c r="AV484" s="1" t="s">
        <v>52</v>
      </c>
      <c r="AW484" s="1" t="s">
        <v>1387</v>
      </c>
      <c r="AX484" s="1" t="s">
        <v>52</v>
      </c>
      <c r="AY484" s="1" t="s">
        <v>52</v>
      </c>
      <c r="AZ484" s="1" t="s">
        <v>52</v>
      </c>
    </row>
    <row r="485" spans="1:52" ht="30" customHeight="1" x14ac:dyDescent="0.3">
      <c r="A485" s="18" t="s">
        <v>715</v>
      </c>
      <c r="B485" s="18" t="s">
        <v>52</v>
      </c>
      <c r="C485" s="18" t="s">
        <v>52</v>
      </c>
      <c r="D485" s="19"/>
      <c r="E485" s="21"/>
      <c r="F485" s="24">
        <f>TRUNC(SUMIF(N482:N484, N481, F482:F484),0)</f>
        <v>0</v>
      </c>
      <c r="G485" s="21"/>
      <c r="H485" s="24">
        <f>TRUNC(SUMIF(N482:N484, N481, H482:H484),0)</f>
        <v>0</v>
      </c>
      <c r="I485" s="21"/>
      <c r="J485" s="24">
        <f>TRUNC(SUMIF(N482:N484, N481, J482:J484),0)</f>
        <v>0</v>
      </c>
      <c r="K485" s="21"/>
      <c r="L485" s="24">
        <f>F485+H485+J485</f>
        <v>0</v>
      </c>
      <c r="M485" s="18" t="s">
        <v>52</v>
      </c>
      <c r="N485" s="1" t="s">
        <v>88</v>
      </c>
      <c r="O485" s="1" t="s">
        <v>88</v>
      </c>
      <c r="P485" s="1" t="s">
        <v>52</v>
      </c>
      <c r="Q485" s="1" t="s">
        <v>52</v>
      </c>
      <c r="R485" s="1" t="s">
        <v>52</v>
      </c>
      <c r="AV485" s="1" t="s">
        <v>52</v>
      </c>
      <c r="AW485" s="1" t="s">
        <v>52</v>
      </c>
      <c r="AX485" s="1" t="s">
        <v>52</v>
      </c>
      <c r="AY485" s="1" t="s">
        <v>52</v>
      </c>
      <c r="AZ485" s="1" t="s">
        <v>52</v>
      </c>
    </row>
    <row r="486" spans="1:52" ht="30" customHeight="1" x14ac:dyDescent="0.3">
      <c r="A486" s="19"/>
      <c r="B486" s="19"/>
      <c r="C486" s="19"/>
      <c r="D486" s="19"/>
      <c r="E486" s="21"/>
      <c r="F486" s="24"/>
      <c r="G486" s="21"/>
      <c r="H486" s="24"/>
      <c r="I486" s="21"/>
      <c r="J486" s="24"/>
      <c r="K486" s="21"/>
      <c r="L486" s="24"/>
      <c r="M486" s="19"/>
    </row>
    <row r="487" spans="1:52" ht="30" customHeight="1" x14ac:dyDescent="0.3">
      <c r="A487" s="15" t="s">
        <v>1388</v>
      </c>
      <c r="B487" s="16"/>
      <c r="C487" s="16"/>
      <c r="D487" s="16"/>
      <c r="E487" s="20"/>
      <c r="F487" s="23"/>
      <c r="G487" s="20"/>
      <c r="H487" s="23"/>
      <c r="I487" s="20"/>
      <c r="J487" s="23"/>
      <c r="K487" s="20"/>
      <c r="L487" s="23"/>
      <c r="M487" s="17"/>
      <c r="N487" s="1" t="s">
        <v>558</v>
      </c>
    </row>
    <row r="488" spans="1:52" ht="30" customHeight="1" x14ac:dyDescent="0.3">
      <c r="A488" s="18" t="s">
        <v>1376</v>
      </c>
      <c r="B488" s="18" t="s">
        <v>1377</v>
      </c>
      <c r="C488" s="18" t="s">
        <v>497</v>
      </c>
      <c r="D488" s="19">
        <v>0.15</v>
      </c>
      <c r="E488" s="21">
        <f>일위대가목록!E180</f>
        <v>0</v>
      </c>
      <c r="F488" s="24">
        <f>TRUNC(E488*D488,1)</f>
        <v>0</v>
      </c>
      <c r="G488" s="21">
        <f>일위대가목록!F180</f>
        <v>0</v>
      </c>
      <c r="H488" s="24">
        <f>TRUNC(G488*D488,1)</f>
        <v>0</v>
      </c>
      <c r="I488" s="21" t="e">
        <f>일위대가목록!G180</f>
        <v>#NUM!</v>
      </c>
      <c r="J488" s="24" t="e">
        <f>TRUNC(I488*D488,1)</f>
        <v>#NUM!</v>
      </c>
      <c r="K488" s="21" t="e">
        <f>TRUNC(E488+G488+I488,1)</f>
        <v>#NUM!</v>
      </c>
      <c r="L488" s="24" t="e">
        <f>TRUNC(F488+H488+J488,1)</f>
        <v>#NUM!</v>
      </c>
      <c r="M488" s="18" t="s">
        <v>1378</v>
      </c>
      <c r="N488" s="1" t="s">
        <v>558</v>
      </c>
      <c r="O488" s="1" t="s">
        <v>1379</v>
      </c>
      <c r="P488" s="1" t="s">
        <v>63</v>
      </c>
      <c r="Q488" s="1" t="s">
        <v>64</v>
      </c>
      <c r="R488" s="1" t="s">
        <v>64</v>
      </c>
      <c r="AV488" s="1" t="s">
        <v>52</v>
      </c>
      <c r="AW488" s="1" t="s">
        <v>1389</v>
      </c>
      <c r="AX488" s="1" t="s">
        <v>52</v>
      </c>
      <c r="AY488" s="1" t="s">
        <v>52</v>
      </c>
      <c r="AZ488" s="1" t="s">
        <v>52</v>
      </c>
    </row>
    <row r="489" spans="1:52" ht="30" customHeight="1" x14ac:dyDescent="0.3">
      <c r="A489" s="18" t="s">
        <v>715</v>
      </c>
      <c r="B489" s="18" t="s">
        <v>52</v>
      </c>
      <c r="C489" s="18" t="s">
        <v>52</v>
      </c>
      <c r="D489" s="19"/>
      <c r="E489" s="21"/>
      <c r="F489" s="24">
        <f>TRUNC(SUMIF(N488:N488, N487, F488:F488),0)</f>
        <v>0</v>
      </c>
      <c r="G489" s="21"/>
      <c r="H489" s="24">
        <f>TRUNC(SUMIF(N488:N488, N487, H488:H488),0)</f>
        <v>0</v>
      </c>
      <c r="I489" s="21"/>
      <c r="J489" s="24" t="e">
        <f>TRUNC(SUMIF(N488:N488, N487, J488:J488),0)</f>
        <v>#NUM!</v>
      </c>
      <c r="K489" s="21"/>
      <c r="L489" s="24" t="e">
        <f>F489+H489+J489</f>
        <v>#NUM!</v>
      </c>
      <c r="M489" s="18" t="s">
        <v>52</v>
      </c>
      <c r="N489" s="1" t="s">
        <v>88</v>
      </c>
      <c r="O489" s="1" t="s">
        <v>88</v>
      </c>
      <c r="P489" s="1" t="s">
        <v>52</v>
      </c>
      <c r="Q489" s="1" t="s">
        <v>52</v>
      </c>
      <c r="R489" s="1" t="s">
        <v>52</v>
      </c>
      <c r="AV489" s="1" t="s">
        <v>52</v>
      </c>
      <c r="AW489" s="1" t="s">
        <v>52</v>
      </c>
      <c r="AX489" s="1" t="s">
        <v>52</v>
      </c>
      <c r="AY489" s="1" t="s">
        <v>52</v>
      </c>
      <c r="AZ489" s="1" t="s">
        <v>52</v>
      </c>
    </row>
    <row r="490" spans="1:52" ht="30" customHeight="1" x14ac:dyDescent="0.3">
      <c r="A490" s="19"/>
      <c r="B490" s="19"/>
      <c r="C490" s="19"/>
      <c r="D490" s="19"/>
      <c r="E490" s="21"/>
      <c r="F490" s="24"/>
      <c r="G490" s="21"/>
      <c r="H490" s="24"/>
      <c r="I490" s="21"/>
      <c r="J490" s="24"/>
      <c r="K490" s="21"/>
      <c r="L490" s="24"/>
      <c r="M490" s="19"/>
    </row>
    <row r="491" spans="1:52" ht="30" customHeight="1" x14ac:dyDescent="0.3">
      <c r="A491" s="15" t="s">
        <v>1390</v>
      </c>
      <c r="B491" s="16"/>
      <c r="C491" s="16"/>
      <c r="D491" s="16"/>
      <c r="E491" s="20"/>
      <c r="F491" s="23"/>
      <c r="G491" s="20"/>
      <c r="H491" s="23"/>
      <c r="I491" s="20"/>
      <c r="J491" s="23"/>
      <c r="K491" s="20"/>
      <c r="L491" s="23"/>
      <c r="M491" s="17"/>
      <c r="N491" s="1" t="s">
        <v>563</v>
      </c>
    </row>
    <row r="492" spans="1:52" ht="30" customHeight="1" x14ac:dyDescent="0.3">
      <c r="A492" s="18" t="s">
        <v>1376</v>
      </c>
      <c r="B492" s="18" t="s">
        <v>1377</v>
      </c>
      <c r="C492" s="18" t="s">
        <v>497</v>
      </c>
      <c r="D492" s="19">
        <v>0.03</v>
      </c>
      <c r="E492" s="21">
        <f>일위대가목록!E180</f>
        <v>0</v>
      </c>
      <c r="F492" s="24">
        <f>TRUNC(E492*D492,1)</f>
        <v>0</v>
      </c>
      <c r="G492" s="21">
        <f>일위대가목록!F180</f>
        <v>0</v>
      </c>
      <c r="H492" s="24">
        <f>TRUNC(G492*D492,1)</f>
        <v>0</v>
      </c>
      <c r="I492" s="21" t="e">
        <f>일위대가목록!G180</f>
        <v>#NUM!</v>
      </c>
      <c r="J492" s="24" t="e">
        <f>TRUNC(I492*D492,1)</f>
        <v>#NUM!</v>
      </c>
      <c r="K492" s="21" t="e">
        <f>TRUNC(E492+G492+I492,1)</f>
        <v>#NUM!</v>
      </c>
      <c r="L492" s="24" t="e">
        <f>TRUNC(F492+H492+J492,1)</f>
        <v>#NUM!</v>
      </c>
      <c r="M492" s="18" t="s">
        <v>1378</v>
      </c>
      <c r="N492" s="1" t="s">
        <v>563</v>
      </c>
      <c r="O492" s="1" t="s">
        <v>1379</v>
      </c>
      <c r="P492" s="1" t="s">
        <v>63</v>
      </c>
      <c r="Q492" s="1" t="s">
        <v>64</v>
      </c>
      <c r="R492" s="1" t="s">
        <v>64</v>
      </c>
      <c r="AV492" s="1" t="s">
        <v>52</v>
      </c>
      <c r="AW492" s="1" t="s">
        <v>1391</v>
      </c>
      <c r="AX492" s="1" t="s">
        <v>52</v>
      </c>
      <c r="AY492" s="1" t="s">
        <v>52</v>
      </c>
      <c r="AZ492" s="1" t="s">
        <v>52</v>
      </c>
    </row>
    <row r="493" spans="1:52" ht="30" customHeight="1" x14ac:dyDescent="0.3">
      <c r="A493" s="18" t="s">
        <v>715</v>
      </c>
      <c r="B493" s="18" t="s">
        <v>52</v>
      </c>
      <c r="C493" s="18" t="s">
        <v>52</v>
      </c>
      <c r="D493" s="19"/>
      <c r="E493" s="21"/>
      <c r="F493" s="24">
        <f>TRUNC(SUMIF(N492:N492, N491, F492:F492),0)</f>
        <v>0</v>
      </c>
      <c r="G493" s="21"/>
      <c r="H493" s="24">
        <f>TRUNC(SUMIF(N492:N492, N491, H492:H492),0)</f>
        <v>0</v>
      </c>
      <c r="I493" s="21"/>
      <c r="J493" s="24" t="e">
        <f>TRUNC(SUMIF(N492:N492, N491, J492:J492),0)</f>
        <v>#NUM!</v>
      </c>
      <c r="K493" s="21"/>
      <c r="L493" s="24" t="e">
        <f>F493+H493+J493</f>
        <v>#NUM!</v>
      </c>
      <c r="M493" s="18" t="s">
        <v>52</v>
      </c>
      <c r="N493" s="1" t="s">
        <v>88</v>
      </c>
      <c r="O493" s="1" t="s">
        <v>88</v>
      </c>
      <c r="P493" s="1" t="s">
        <v>52</v>
      </c>
      <c r="Q493" s="1" t="s">
        <v>52</v>
      </c>
      <c r="R493" s="1" t="s">
        <v>52</v>
      </c>
      <c r="AV493" s="1" t="s">
        <v>52</v>
      </c>
      <c r="AW493" s="1" t="s">
        <v>52</v>
      </c>
      <c r="AX493" s="1" t="s">
        <v>52</v>
      </c>
      <c r="AY493" s="1" t="s">
        <v>52</v>
      </c>
      <c r="AZ493" s="1" t="s">
        <v>52</v>
      </c>
    </row>
    <row r="494" spans="1:52" ht="30" customHeight="1" x14ac:dyDescent="0.3">
      <c r="A494" s="19"/>
      <c r="B494" s="19"/>
      <c r="C494" s="19"/>
      <c r="D494" s="19"/>
      <c r="E494" s="21"/>
      <c r="F494" s="24"/>
      <c r="G494" s="21"/>
      <c r="H494" s="24"/>
      <c r="I494" s="21"/>
      <c r="J494" s="24"/>
      <c r="K494" s="21"/>
      <c r="L494" s="24"/>
      <c r="M494" s="19"/>
    </row>
    <row r="495" spans="1:52" ht="30" customHeight="1" x14ac:dyDescent="0.3">
      <c r="A495" s="15" t="s">
        <v>1392</v>
      </c>
      <c r="B495" s="16"/>
      <c r="C495" s="16"/>
      <c r="D495" s="16"/>
      <c r="E495" s="20"/>
      <c r="F495" s="23"/>
      <c r="G495" s="20"/>
      <c r="H495" s="23"/>
      <c r="I495" s="20"/>
      <c r="J495" s="23"/>
      <c r="K495" s="20"/>
      <c r="L495" s="23"/>
      <c r="M495" s="17"/>
      <c r="N495" s="1" t="s">
        <v>567</v>
      </c>
    </row>
    <row r="496" spans="1:52" ht="30" customHeight="1" x14ac:dyDescent="0.3">
      <c r="A496" s="18" t="s">
        <v>1376</v>
      </c>
      <c r="B496" s="18" t="s">
        <v>1377</v>
      </c>
      <c r="C496" s="18" t="s">
        <v>497</v>
      </c>
      <c r="D496" s="19">
        <v>0.01</v>
      </c>
      <c r="E496" s="21">
        <f>일위대가목록!E180</f>
        <v>0</v>
      </c>
      <c r="F496" s="24">
        <f>TRUNC(E496*D496,1)</f>
        <v>0</v>
      </c>
      <c r="G496" s="21">
        <f>일위대가목록!F180</f>
        <v>0</v>
      </c>
      <c r="H496" s="24">
        <f>TRUNC(G496*D496,1)</f>
        <v>0</v>
      </c>
      <c r="I496" s="21" t="e">
        <f>일위대가목록!G180</f>
        <v>#NUM!</v>
      </c>
      <c r="J496" s="24" t="e">
        <f>TRUNC(I496*D496,1)</f>
        <v>#NUM!</v>
      </c>
      <c r="K496" s="21" t="e">
        <f>TRUNC(E496+G496+I496,1)</f>
        <v>#NUM!</v>
      </c>
      <c r="L496" s="24" t="e">
        <f>TRUNC(F496+H496+J496,1)</f>
        <v>#NUM!</v>
      </c>
      <c r="M496" s="18" t="s">
        <v>1378</v>
      </c>
      <c r="N496" s="1" t="s">
        <v>567</v>
      </c>
      <c r="O496" s="1" t="s">
        <v>1379</v>
      </c>
      <c r="P496" s="1" t="s">
        <v>63</v>
      </c>
      <c r="Q496" s="1" t="s">
        <v>64</v>
      </c>
      <c r="R496" s="1" t="s">
        <v>64</v>
      </c>
      <c r="AV496" s="1" t="s">
        <v>52</v>
      </c>
      <c r="AW496" s="1" t="s">
        <v>1393</v>
      </c>
      <c r="AX496" s="1" t="s">
        <v>52</v>
      </c>
      <c r="AY496" s="1" t="s">
        <v>52</v>
      </c>
      <c r="AZ496" s="1" t="s">
        <v>52</v>
      </c>
    </row>
    <row r="497" spans="1:52" ht="30" customHeight="1" x14ac:dyDescent="0.3">
      <c r="A497" s="18" t="s">
        <v>715</v>
      </c>
      <c r="B497" s="18" t="s">
        <v>52</v>
      </c>
      <c r="C497" s="18" t="s">
        <v>52</v>
      </c>
      <c r="D497" s="19"/>
      <c r="E497" s="21"/>
      <c r="F497" s="24">
        <f>TRUNC(SUMIF(N496:N496, N495, F496:F496),0)</f>
        <v>0</v>
      </c>
      <c r="G497" s="21"/>
      <c r="H497" s="24">
        <f>TRUNC(SUMIF(N496:N496, N495, H496:H496),0)</f>
        <v>0</v>
      </c>
      <c r="I497" s="21"/>
      <c r="J497" s="24" t="e">
        <f>TRUNC(SUMIF(N496:N496, N495, J496:J496),0)</f>
        <v>#NUM!</v>
      </c>
      <c r="K497" s="21"/>
      <c r="L497" s="24" t="e">
        <f>F497+H497+J497</f>
        <v>#NUM!</v>
      </c>
      <c r="M497" s="18" t="s">
        <v>52</v>
      </c>
      <c r="N497" s="1" t="s">
        <v>88</v>
      </c>
      <c r="O497" s="1" t="s">
        <v>88</v>
      </c>
      <c r="P497" s="1" t="s">
        <v>52</v>
      </c>
      <c r="Q497" s="1" t="s">
        <v>52</v>
      </c>
      <c r="R497" s="1" t="s">
        <v>52</v>
      </c>
      <c r="AV497" s="1" t="s">
        <v>52</v>
      </c>
      <c r="AW497" s="1" t="s">
        <v>52</v>
      </c>
      <c r="AX497" s="1" t="s">
        <v>52</v>
      </c>
      <c r="AY497" s="1" t="s">
        <v>52</v>
      </c>
      <c r="AZ497" s="1" t="s">
        <v>52</v>
      </c>
    </row>
    <row r="498" spans="1:52" ht="30" customHeight="1" x14ac:dyDescent="0.3">
      <c r="A498" s="19"/>
      <c r="B498" s="19"/>
      <c r="C498" s="19"/>
      <c r="D498" s="19"/>
      <c r="E498" s="21"/>
      <c r="F498" s="24"/>
      <c r="G498" s="21"/>
      <c r="H498" s="24"/>
      <c r="I498" s="21"/>
      <c r="J498" s="24"/>
      <c r="K498" s="21"/>
      <c r="L498" s="24"/>
      <c r="M498" s="19"/>
    </row>
    <row r="499" spans="1:52" ht="30" customHeight="1" x14ac:dyDescent="0.3">
      <c r="A499" s="15" t="s">
        <v>1394</v>
      </c>
      <c r="B499" s="16"/>
      <c r="C499" s="16"/>
      <c r="D499" s="16"/>
      <c r="E499" s="20"/>
      <c r="F499" s="23"/>
      <c r="G499" s="20"/>
      <c r="H499" s="23"/>
      <c r="I499" s="20"/>
      <c r="J499" s="23"/>
      <c r="K499" s="20"/>
      <c r="L499" s="23"/>
      <c r="M499" s="17"/>
      <c r="N499" s="1" t="s">
        <v>571</v>
      </c>
    </row>
    <row r="500" spans="1:52" ht="30" customHeight="1" x14ac:dyDescent="0.3">
      <c r="A500" s="18" t="s">
        <v>1376</v>
      </c>
      <c r="B500" s="18" t="s">
        <v>1377</v>
      </c>
      <c r="C500" s="18" t="s">
        <v>497</v>
      </c>
      <c r="D500" s="19">
        <v>0.02</v>
      </c>
      <c r="E500" s="21">
        <f>일위대가목록!E180</f>
        <v>0</v>
      </c>
      <c r="F500" s="24">
        <f>TRUNC(E500*D500,1)</f>
        <v>0</v>
      </c>
      <c r="G500" s="21">
        <f>일위대가목록!F180</f>
        <v>0</v>
      </c>
      <c r="H500" s="24">
        <f>TRUNC(G500*D500,1)</f>
        <v>0</v>
      </c>
      <c r="I500" s="21" t="e">
        <f>일위대가목록!G180</f>
        <v>#NUM!</v>
      </c>
      <c r="J500" s="24" t="e">
        <f>TRUNC(I500*D500,1)</f>
        <v>#NUM!</v>
      </c>
      <c r="K500" s="21" t="e">
        <f>TRUNC(E500+G500+I500,1)</f>
        <v>#NUM!</v>
      </c>
      <c r="L500" s="24" t="e">
        <f>TRUNC(F500+H500+J500,1)</f>
        <v>#NUM!</v>
      </c>
      <c r="M500" s="18" t="s">
        <v>1378</v>
      </c>
      <c r="N500" s="1" t="s">
        <v>571</v>
      </c>
      <c r="O500" s="1" t="s">
        <v>1379</v>
      </c>
      <c r="P500" s="1" t="s">
        <v>63</v>
      </c>
      <c r="Q500" s="1" t="s">
        <v>64</v>
      </c>
      <c r="R500" s="1" t="s">
        <v>64</v>
      </c>
      <c r="AV500" s="1" t="s">
        <v>52</v>
      </c>
      <c r="AW500" s="1" t="s">
        <v>1395</v>
      </c>
      <c r="AX500" s="1" t="s">
        <v>52</v>
      </c>
      <c r="AY500" s="1" t="s">
        <v>52</v>
      </c>
      <c r="AZ500" s="1" t="s">
        <v>52</v>
      </c>
    </row>
    <row r="501" spans="1:52" ht="30" customHeight="1" x14ac:dyDescent="0.3">
      <c r="A501" s="18" t="s">
        <v>715</v>
      </c>
      <c r="B501" s="18" t="s">
        <v>52</v>
      </c>
      <c r="C501" s="18" t="s">
        <v>52</v>
      </c>
      <c r="D501" s="19"/>
      <c r="E501" s="21"/>
      <c r="F501" s="24">
        <f>TRUNC(SUMIF(N500:N500, N499, F500:F500),0)</f>
        <v>0</v>
      </c>
      <c r="G501" s="21"/>
      <c r="H501" s="24">
        <f>TRUNC(SUMIF(N500:N500, N499, H500:H500),0)</f>
        <v>0</v>
      </c>
      <c r="I501" s="21"/>
      <c r="J501" s="24" t="e">
        <f>TRUNC(SUMIF(N500:N500, N499, J500:J500),0)</f>
        <v>#NUM!</v>
      </c>
      <c r="K501" s="21"/>
      <c r="L501" s="24" t="e">
        <f>F501+H501+J501</f>
        <v>#NUM!</v>
      </c>
      <c r="M501" s="18" t="s">
        <v>52</v>
      </c>
      <c r="N501" s="1" t="s">
        <v>88</v>
      </c>
      <c r="O501" s="1" t="s">
        <v>88</v>
      </c>
      <c r="P501" s="1" t="s">
        <v>52</v>
      </c>
      <c r="Q501" s="1" t="s">
        <v>52</v>
      </c>
      <c r="R501" s="1" t="s">
        <v>52</v>
      </c>
      <c r="AV501" s="1" t="s">
        <v>52</v>
      </c>
      <c r="AW501" s="1" t="s">
        <v>52</v>
      </c>
      <c r="AX501" s="1" t="s">
        <v>52</v>
      </c>
      <c r="AY501" s="1" t="s">
        <v>52</v>
      </c>
      <c r="AZ501" s="1" t="s">
        <v>52</v>
      </c>
    </row>
    <row r="502" spans="1:52" ht="30" customHeight="1" x14ac:dyDescent="0.3">
      <c r="A502" s="19"/>
      <c r="B502" s="19"/>
      <c r="C502" s="19"/>
      <c r="D502" s="19"/>
      <c r="E502" s="21"/>
      <c r="F502" s="24"/>
      <c r="G502" s="21"/>
      <c r="H502" s="24"/>
      <c r="I502" s="21"/>
      <c r="J502" s="24"/>
      <c r="K502" s="21"/>
      <c r="L502" s="24"/>
      <c r="M502" s="19"/>
    </row>
    <row r="503" spans="1:52" ht="30" customHeight="1" x14ac:dyDescent="0.3">
      <c r="A503" s="15" t="s">
        <v>1396</v>
      </c>
      <c r="B503" s="16"/>
      <c r="C503" s="16"/>
      <c r="D503" s="16"/>
      <c r="E503" s="20"/>
      <c r="F503" s="23"/>
      <c r="G503" s="20"/>
      <c r="H503" s="23"/>
      <c r="I503" s="20"/>
      <c r="J503" s="23"/>
      <c r="K503" s="20"/>
      <c r="L503" s="23"/>
      <c r="M503" s="17"/>
      <c r="N503" s="1" t="s">
        <v>576</v>
      </c>
    </row>
    <row r="504" spans="1:52" ht="30" customHeight="1" x14ac:dyDescent="0.3">
      <c r="A504" s="18" t="s">
        <v>1376</v>
      </c>
      <c r="B504" s="18" t="s">
        <v>1377</v>
      </c>
      <c r="C504" s="18" t="s">
        <v>497</v>
      </c>
      <c r="D504" s="19">
        <v>7.0000000000000007E-2</v>
      </c>
      <c r="E504" s="21">
        <f>일위대가목록!E180</f>
        <v>0</v>
      </c>
      <c r="F504" s="24">
        <f>TRUNC(E504*D504,1)</f>
        <v>0</v>
      </c>
      <c r="G504" s="21">
        <f>일위대가목록!F180</f>
        <v>0</v>
      </c>
      <c r="H504" s="24">
        <f>TRUNC(G504*D504,1)</f>
        <v>0</v>
      </c>
      <c r="I504" s="21" t="e">
        <f>일위대가목록!G180</f>
        <v>#NUM!</v>
      </c>
      <c r="J504" s="24" t="e">
        <f>TRUNC(I504*D504,1)</f>
        <v>#NUM!</v>
      </c>
      <c r="K504" s="21" t="e">
        <f>TRUNC(E504+G504+I504,1)</f>
        <v>#NUM!</v>
      </c>
      <c r="L504" s="24" t="e">
        <f>TRUNC(F504+H504+J504,1)</f>
        <v>#NUM!</v>
      </c>
      <c r="M504" s="18" t="s">
        <v>1378</v>
      </c>
      <c r="N504" s="1" t="s">
        <v>576</v>
      </c>
      <c r="O504" s="1" t="s">
        <v>1379</v>
      </c>
      <c r="P504" s="1" t="s">
        <v>63</v>
      </c>
      <c r="Q504" s="1" t="s">
        <v>64</v>
      </c>
      <c r="R504" s="1" t="s">
        <v>64</v>
      </c>
      <c r="AV504" s="1" t="s">
        <v>52</v>
      </c>
      <c r="AW504" s="1" t="s">
        <v>1397</v>
      </c>
      <c r="AX504" s="1" t="s">
        <v>52</v>
      </c>
      <c r="AY504" s="1" t="s">
        <v>52</v>
      </c>
      <c r="AZ504" s="1" t="s">
        <v>52</v>
      </c>
    </row>
    <row r="505" spans="1:52" ht="30" customHeight="1" x14ac:dyDescent="0.3">
      <c r="A505" s="18" t="s">
        <v>573</v>
      </c>
      <c r="B505" s="18" t="s">
        <v>1398</v>
      </c>
      <c r="C505" s="18" t="s">
        <v>74</v>
      </c>
      <c r="D505" s="19">
        <v>1</v>
      </c>
      <c r="E505" s="21">
        <f>일위대가목록!E182</f>
        <v>0</v>
      </c>
      <c r="F505" s="24">
        <f>TRUNC(E505*D505,1)</f>
        <v>0</v>
      </c>
      <c r="G505" s="21">
        <f>일위대가목록!F182</f>
        <v>0</v>
      </c>
      <c r="H505" s="24">
        <f>TRUNC(G505*D505,1)</f>
        <v>0</v>
      </c>
      <c r="I505" s="21">
        <f>일위대가목록!G182</f>
        <v>0</v>
      </c>
      <c r="J505" s="24">
        <f>TRUNC(I505*D505,1)</f>
        <v>0</v>
      </c>
      <c r="K505" s="21">
        <f>TRUNC(E505+G505+I505,1)</f>
        <v>0</v>
      </c>
      <c r="L505" s="24">
        <f>TRUNC(F505+H505+J505,1)</f>
        <v>0</v>
      </c>
      <c r="M505" s="18" t="s">
        <v>1399</v>
      </c>
      <c r="N505" s="1" t="s">
        <v>576</v>
      </c>
      <c r="O505" s="1" t="s">
        <v>1400</v>
      </c>
      <c r="P505" s="1" t="s">
        <v>63</v>
      </c>
      <c r="Q505" s="1" t="s">
        <v>64</v>
      </c>
      <c r="R505" s="1" t="s">
        <v>64</v>
      </c>
      <c r="AV505" s="1" t="s">
        <v>52</v>
      </c>
      <c r="AW505" s="1" t="s">
        <v>1401</v>
      </c>
      <c r="AX505" s="1" t="s">
        <v>52</v>
      </c>
      <c r="AY505" s="1" t="s">
        <v>52</v>
      </c>
      <c r="AZ505" s="1" t="s">
        <v>52</v>
      </c>
    </row>
    <row r="506" spans="1:52" ht="30" customHeight="1" x14ac:dyDescent="0.3">
      <c r="A506" s="18" t="s">
        <v>715</v>
      </c>
      <c r="B506" s="18" t="s">
        <v>52</v>
      </c>
      <c r="C506" s="18" t="s">
        <v>52</v>
      </c>
      <c r="D506" s="19"/>
      <c r="E506" s="21"/>
      <c r="F506" s="24">
        <f>TRUNC(SUMIF(N504:N505, N503, F504:F505),0)</f>
        <v>0</v>
      </c>
      <c r="G506" s="21"/>
      <c r="H506" s="24">
        <f>TRUNC(SUMIF(N504:N505, N503, H504:H505),0)</f>
        <v>0</v>
      </c>
      <c r="I506" s="21"/>
      <c r="J506" s="24" t="e">
        <f>TRUNC(SUMIF(N504:N505, N503, J504:J505),0)</f>
        <v>#NUM!</v>
      </c>
      <c r="K506" s="21"/>
      <c r="L506" s="24" t="e">
        <f>F506+H506+J506</f>
        <v>#NUM!</v>
      </c>
      <c r="M506" s="18" t="s">
        <v>52</v>
      </c>
      <c r="N506" s="1" t="s">
        <v>88</v>
      </c>
      <c r="O506" s="1" t="s">
        <v>88</v>
      </c>
      <c r="P506" s="1" t="s">
        <v>52</v>
      </c>
      <c r="Q506" s="1" t="s">
        <v>52</v>
      </c>
      <c r="R506" s="1" t="s">
        <v>52</v>
      </c>
      <c r="AV506" s="1" t="s">
        <v>52</v>
      </c>
      <c r="AW506" s="1" t="s">
        <v>52</v>
      </c>
      <c r="AX506" s="1" t="s">
        <v>52</v>
      </c>
      <c r="AY506" s="1" t="s">
        <v>52</v>
      </c>
      <c r="AZ506" s="1" t="s">
        <v>52</v>
      </c>
    </row>
    <row r="507" spans="1:52" ht="30" customHeight="1" x14ac:dyDescent="0.3">
      <c r="A507" s="19"/>
      <c r="B507" s="19"/>
      <c r="C507" s="19"/>
      <c r="D507" s="19"/>
      <c r="E507" s="21"/>
      <c r="F507" s="24"/>
      <c r="G507" s="21"/>
      <c r="H507" s="24"/>
      <c r="I507" s="21"/>
      <c r="J507" s="24"/>
      <c r="K507" s="21"/>
      <c r="L507" s="24"/>
      <c r="M507" s="19"/>
    </row>
    <row r="508" spans="1:52" ht="30" customHeight="1" x14ac:dyDescent="0.3">
      <c r="A508" s="15" t="s">
        <v>1402</v>
      </c>
      <c r="B508" s="16"/>
      <c r="C508" s="16"/>
      <c r="D508" s="16"/>
      <c r="E508" s="20"/>
      <c r="F508" s="23"/>
      <c r="G508" s="20"/>
      <c r="H508" s="23"/>
      <c r="I508" s="20"/>
      <c r="J508" s="23"/>
      <c r="K508" s="20"/>
      <c r="L508" s="23"/>
      <c r="M508" s="17"/>
      <c r="N508" s="1" t="s">
        <v>581</v>
      </c>
    </row>
    <row r="509" spans="1:52" ht="30" customHeight="1" x14ac:dyDescent="0.3">
      <c r="A509" s="18" t="s">
        <v>573</v>
      </c>
      <c r="B509" s="18" t="s">
        <v>1398</v>
      </c>
      <c r="C509" s="18" t="s">
        <v>74</v>
      </c>
      <c r="D509" s="19">
        <v>1</v>
      </c>
      <c r="E509" s="21">
        <f>일위대가목록!E182</f>
        <v>0</v>
      </c>
      <c r="F509" s="24">
        <f>TRUNC(E509*D509,1)</f>
        <v>0</v>
      </c>
      <c r="G509" s="21">
        <f>일위대가목록!F182</f>
        <v>0</v>
      </c>
      <c r="H509" s="24">
        <f>TRUNC(G509*D509,1)</f>
        <v>0</v>
      </c>
      <c r="I509" s="21">
        <f>일위대가목록!G182</f>
        <v>0</v>
      </c>
      <c r="J509" s="24">
        <f>TRUNC(I509*D509,1)</f>
        <v>0</v>
      </c>
      <c r="K509" s="21">
        <f>TRUNC(E509+G509+I509,1)</f>
        <v>0</v>
      </c>
      <c r="L509" s="24">
        <f>TRUNC(F509+H509+J509,1)</f>
        <v>0</v>
      </c>
      <c r="M509" s="18" t="s">
        <v>1399</v>
      </c>
      <c r="N509" s="1" t="s">
        <v>581</v>
      </c>
      <c r="O509" s="1" t="s">
        <v>1400</v>
      </c>
      <c r="P509" s="1" t="s">
        <v>63</v>
      </c>
      <c r="Q509" s="1" t="s">
        <v>64</v>
      </c>
      <c r="R509" s="1" t="s">
        <v>64</v>
      </c>
      <c r="AV509" s="1" t="s">
        <v>52</v>
      </c>
      <c r="AW509" s="1" t="s">
        <v>1403</v>
      </c>
      <c r="AX509" s="1" t="s">
        <v>52</v>
      </c>
      <c r="AY509" s="1" t="s">
        <v>52</v>
      </c>
      <c r="AZ509" s="1" t="s">
        <v>52</v>
      </c>
    </row>
    <row r="510" spans="1:52" ht="30" customHeight="1" x14ac:dyDescent="0.3">
      <c r="A510" s="18" t="s">
        <v>715</v>
      </c>
      <c r="B510" s="18" t="s">
        <v>52</v>
      </c>
      <c r="C510" s="18" t="s">
        <v>52</v>
      </c>
      <c r="D510" s="19"/>
      <c r="E510" s="21"/>
      <c r="F510" s="24">
        <f>TRUNC(SUMIF(N509:N509, N508, F509:F509),0)</f>
        <v>0</v>
      </c>
      <c r="G510" s="21"/>
      <c r="H510" s="24">
        <f>TRUNC(SUMIF(N509:N509, N508, H509:H509),0)</f>
        <v>0</v>
      </c>
      <c r="I510" s="21"/>
      <c r="J510" s="24">
        <f>TRUNC(SUMIF(N509:N509, N508, J509:J509),0)</f>
        <v>0</v>
      </c>
      <c r="K510" s="21"/>
      <c r="L510" s="24">
        <f>F510+H510+J510</f>
        <v>0</v>
      </c>
      <c r="M510" s="18" t="s">
        <v>52</v>
      </c>
      <c r="N510" s="1" t="s">
        <v>88</v>
      </c>
      <c r="O510" s="1" t="s">
        <v>88</v>
      </c>
      <c r="P510" s="1" t="s">
        <v>52</v>
      </c>
      <c r="Q510" s="1" t="s">
        <v>52</v>
      </c>
      <c r="R510" s="1" t="s">
        <v>52</v>
      </c>
      <c r="AV510" s="1" t="s">
        <v>52</v>
      </c>
      <c r="AW510" s="1" t="s">
        <v>52</v>
      </c>
      <c r="AX510" s="1" t="s">
        <v>52</v>
      </c>
      <c r="AY510" s="1" t="s">
        <v>52</v>
      </c>
      <c r="AZ510" s="1" t="s">
        <v>52</v>
      </c>
    </row>
    <row r="511" spans="1:52" ht="30" customHeight="1" x14ac:dyDescent="0.3">
      <c r="A511" s="19"/>
      <c r="B511" s="19"/>
      <c r="C511" s="19"/>
      <c r="D511" s="19"/>
      <c r="E511" s="21"/>
      <c r="F511" s="24"/>
      <c r="G511" s="21"/>
      <c r="H511" s="24"/>
      <c r="I511" s="21"/>
      <c r="J511" s="24"/>
      <c r="K511" s="21"/>
      <c r="L511" s="24"/>
      <c r="M511" s="19"/>
    </row>
    <row r="512" spans="1:52" ht="30" customHeight="1" x14ac:dyDescent="0.3">
      <c r="A512" s="15" t="s">
        <v>1404</v>
      </c>
      <c r="B512" s="16"/>
      <c r="C512" s="16"/>
      <c r="D512" s="16"/>
      <c r="E512" s="20"/>
      <c r="F512" s="23"/>
      <c r="G512" s="20"/>
      <c r="H512" s="23"/>
      <c r="I512" s="20"/>
      <c r="J512" s="23"/>
      <c r="K512" s="20"/>
      <c r="L512" s="23"/>
      <c r="M512" s="17"/>
      <c r="N512" s="1" t="s">
        <v>585</v>
      </c>
    </row>
    <row r="513" spans="1:52" ht="30" customHeight="1" x14ac:dyDescent="0.3">
      <c r="A513" s="18" t="s">
        <v>1356</v>
      </c>
      <c r="B513" s="18" t="s">
        <v>759</v>
      </c>
      <c r="C513" s="18" t="s">
        <v>760</v>
      </c>
      <c r="D513" s="19">
        <v>1.4999999999999999E-2</v>
      </c>
      <c r="E513" s="21">
        <f>단가대비표!O133</f>
        <v>0</v>
      </c>
      <c r="F513" s="24">
        <f>TRUNC(E513*D513,1)</f>
        <v>0</v>
      </c>
      <c r="G513" s="21">
        <f>단가대비표!P133</f>
        <v>0</v>
      </c>
      <c r="H513" s="24">
        <f>TRUNC(G513*D513,1)</f>
        <v>0</v>
      </c>
      <c r="I513" s="21">
        <f>단가대비표!V133</f>
        <v>0</v>
      </c>
      <c r="J513" s="24">
        <f>TRUNC(I513*D513,1)</f>
        <v>0</v>
      </c>
      <c r="K513" s="21">
        <f>TRUNC(E513+G513+I513,1)</f>
        <v>0</v>
      </c>
      <c r="L513" s="24">
        <f>TRUNC(F513+H513+J513,1)</f>
        <v>0</v>
      </c>
      <c r="M513" s="18" t="s">
        <v>52</v>
      </c>
      <c r="N513" s="1" t="s">
        <v>585</v>
      </c>
      <c r="O513" s="1" t="s">
        <v>1357</v>
      </c>
      <c r="P513" s="1" t="s">
        <v>64</v>
      </c>
      <c r="Q513" s="1" t="s">
        <v>64</v>
      </c>
      <c r="R513" s="1" t="s">
        <v>63</v>
      </c>
      <c r="AV513" s="1" t="s">
        <v>52</v>
      </c>
      <c r="AW513" s="1" t="s">
        <v>1405</v>
      </c>
      <c r="AX513" s="1" t="s">
        <v>52</v>
      </c>
      <c r="AY513" s="1" t="s">
        <v>52</v>
      </c>
      <c r="AZ513" s="1" t="s">
        <v>52</v>
      </c>
    </row>
    <row r="514" spans="1:52" ht="30" customHeight="1" x14ac:dyDescent="0.3">
      <c r="A514" s="18" t="s">
        <v>758</v>
      </c>
      <c r="B514" s="18" t="s">
        <v>759</v>
      </c>
      <c r="C514" s="18" t="s">
        <v>760</v>
      </c>
      <c r="D514" s="19">
        <v>5.0000000000000001E-3</v>
      </c>
      <c r="E514" s="21">
        <f>단가대비표!O121</f>
        <v>0</v>
      </c>
      <c r="F514" s="24">
        <f>TRUNC(E514*D514,1)</f>
        <v>0</v>
      </c>
      <c r="G514" s="21">
        <f>단가대비표!P121</f>
        <v>0</v>
      </c>
      <c r="H514" s="24">
        <f>TRUNC(G514*D514,1)</f>
        <v>0</v>
      </c>
      <c r="I514" s="21">
        <f>단가대비표!V121</f>
        <v>0</v>
      </c>
      <c r="J514" s="24">
        <f>TRUNC(I514*D514,1)</f>
        <v>0</v>
      </c>
      <c r="K514" s="21">
        <f>TRUNC(E514+G514+I514,1)</f>
        <v>0</v>
      </c>
      <c r="L514" s="24">
        <f>TRUNC(F514+H514+J514,1)</f>
        <v>0</v>
      </c>
      <c r="M514" s="18" t="s">
        <v>52</v>
      </c>
      <c r="N514" s="1" t="s">
        <v>585</v>
      </c>
      <c r="O514" s="1" t="s">
        <v>761</v>
      </c>
      <c r="P514" s="1" t="s">
        <v>64</v>
      </c>
      <c r="Q514" s="1" t="s">
        <v>64</v>
      </c>
      <c r="R514" s="1" t="s">
        <v>63</v>
      </c>
      <c r="AV514" s="1" t="s">
        <v>52</v>
      </c>
      <c r="AW514" s="1" t="s">
        <v>1406</v>
      </c>
      <c r="AX514" s="1" t="s">
        <v>52</v>
      </c>
      <c r="AY514" s="1" t="s">
        <v>52</v>
      </c>
      <c r="AZ514" s="1" t="s">
        <v>52</v>
      </c>
    </row>
    <row r="515" spans="1:52" ht="30" customHeight="1" x14ac:dyDescent="0.3">
      <c r="A515" s="18" t="s">
        <v>715</v>
      </c>
      <c r="B515" s="18" t="s">
        <v>52</v>
      </c>
      <c r="C515" s="18" t="s">
        <v>52</v>
      </c>
      <c r="D515" s="19"/>
      <c r="E515" s="21"/>
      <c r="F515" s="24">
        <f>TRUNC(SUMIF(N513:N514, N512, F513:F514),0)</f>
        <v>0</v>
      </c>
      <c r="G515" s="21"/>
      <c r="H515" s="24">
        <f>TRUNC(SUMIF(N513:N514, N512, H513:H514),0)</f>
        <v>0</v>
      </c>
      <c r="I515" s="21"/>
      <c r="J515" s="24">
        <f>TRUNC(SUMIF(N513:N514, N512, J513:J514),0)</f>
        <v>0</v>
      </c>
      <c r="K515" s="21"/>
      <c r="L515" s="24">
        <f>F515+H515+J515</f>
        <v>0</v>
      </c>
      <c r="M515" s="18" t="s">
        <v>52</v>
      </c>
      <c r="N515" s="1" t="s">
        <v>88</v>
      </c>
      <c r="O515" s="1" t="s">
        <v>88</v>
      </c>
      <c r="P515" s="1" t="s">
        <v>52</v>
      </c>
      <c r="Q515" s="1" t="s">
        <v>52</v>
      </c>
      <c r="R515" s="1" t="s">
        <v>52</v>
      </c>
      <c r="AV515" s="1" t="s">
        <v>52</v>
      </c>
      <c r="AW515" s="1" t="s">
        <v>52</v>
      </c>
      <c r="AX515" s="1" t="s">
        <v>52</v>
      </c>
      <c r="AY515" s="1" t="s">
        <v>52</v>
      </c>
      <c r="AZ515" s="1" t="s">
        <v>52</v>
      </c>
    </row>
    <row r="516" spans="1:52" ht="30" customHeight="1" x14ac:dyDescent="0.3">
      <c r="A516" s="19"/>
      <c r="B516" s="19"/>
      <c r="C516" s="19"/>
      <c r="D516" s="19"/>
      <c r="E516" s="21"/>
      <c r="F516" s="24"/>
      <c r="G516" s="21"/>
      <c r="H516" s="24"/>
      <c r="I516" s="21"/>
      <c r="J516" s="24"/>
      <c r="K516" s="21"/>
      <c r="L516" s="24"/>
      <c r="M516" s="19"/>
    </row>
    <row r="517" spans="1:52" ht="30" customHeight="1" x14ac:dyDescent="0.3">
      <c r="A517" s="15" t="s">
        <v>1407</v>
      </c>
      <c r="B517" s="16"/>
      <c r="C517" s="16"/>
      <c r="D517" s="16"/>
      <c r="E517" s="20"/>
      <c r="F517" s="23"/>
      <c r="G517" s="20"/>
      <c r="H517" s="23"/>
      <c r="I517" s="20"/>
      <c r="J517" s="23"/>
      <c r="K517" s="20"/>
      <c r="L517" s="23"/>
      <c r="M517" s="17"/>
      <c r="N517" s="1" t="s">
        <v>590</v>
      </c>
    </row>
    <row r="518" spans="1:52" ht="30" customHeight="1" x14ac:dyDescent="0.3">
      <c r="A518" s="18" t="s">
        <v>1376</v>
      </c>
      <c r="B518" s="18" t="s">
        <v>1377</v>
      </c>
      <c r="C518" s="18" t="s">
        <v>497</v>
      </c>
      <c r="D518" s="19">
        <v>1.4999999999999999E-2</v>
      </c>
      <c r="E518" s="21">
        <f>일위대가목록!E180</f>
        <v>0</v>
      </c>
      <c r="F518" s="24">
        <f>TRUNC(E518*D518,1)</f>
        <v>0</v>
      </c>
      <c r="G518" s="21">
        <f>일위대가목록!F180</f>
        <v>0</v>
      </c>
      <c r="H518" s="24">
        <f>TRUNC(G518*D518,1)</f>
        <v>0</v>
      </c>
      <c r="I518" s="21" t="e">
        <f>일위대가목록!G180</f>
        <v>#NUM!</v>
      </c>
      <c r="J518" s="24" t="e">
        <f>TRUNC(I518*D518,1)</f>
        <v>#NUM!</v>
      </c>
      <c r="K518" s="21" t="e">
        <f>TRUNC(E518+G518+I518,1)</f>
        <v>#NUM!</v>
      </c>
      <c r="L518" s="24" t="e">
        <f>TRUNC(F518+H518+J518,1)</f>
        <v>#NUM!</v>
      </c>
      <c r="M518" s="18" t="s">
        <v>1378</v>
      </c>
      <c r="N518" s="1" t="s">
        <v>590</v>
      </c>
      <c r="O518" s="1" t="s">
        <v>1379</v>
      </c>
      <c r="P518" s="1" t="s">
        <v>63</v>
      </c>
      <c r="Q518" s="1" t="s">
        <v>64</v>
      </c>
      <c r="R518" s="1" t="s">
        <v>64</v>
      </c>
      <c r="AV518" s="1" t="s">
        <v>52</v>
      </c>
      <c r="AW518" s="1" t="s">
        <v>1408</v>
      </c>
      <c r="AX518" s="1" t="s">
        <v>52</v>
      </c>
      <c r="AY518" s="1" t="s">
        <v>52</v>
      </c>
      <c r="AZ518" s="1" t="s">
        <v>52</v>
      </c>
    </row>
    <row r="519" spans="1:52" ht="30" customHeight="1" x14ac:dyDescent="0.3">
      <c r="A519" s="18" t="s">
        <v>715</v>
      </c>
      <c r="B519" s="18" t="s">
        <v>52</v>
      </c>
      <c r="C519" s="18" t="s">
        <v>52</v>
      </c>
      <c r="D519" s="19"/>
      <c r="E519" s="21"/>
      <c r="F519" s="24">
        <f>TRUNC(SUMIF(N518:N518, N517, F518:F518),0)</f>
        <v>0</v>
      </c>
      <c r="G519" s="21"/>
      <c r="H519" s="24">
        <f>TRUNC(SUMIF(N518:N518, N517, H518:H518),0)</f>
        <v>0</v>
      </c>
      <c r="I519" s="21"/>
      <c r="J519" s="24" t="e">
        <f>TRUNC(SUMIF(N518:N518, N517, J518:J518),0)</f>
        <v>#NUM!</v>
      </c>
      <c r="K519" s="21"/>
      <c r="L519" s="24" t="e">
        <f>F519+H519+J519</f>
        <v>#NUM!</v>
      </c>
      <c r="M519" s="18" t="s">
        <v>52</v>
      </c>
      <c r="N519" s="1" t="s">
        <v>88</v>
      </c>
      <c r="O519" s="1" t="s">
        <v>88</v>
      </c>
      <c r="P519" s="1" t="s">
        <v>52</v>
      </c>
      <c r="Q519" s="1" t="s">
        <v>52</v>
      </c>
      <c r="R519" s="1" t="s">
        <v>52</v>
      </c>
      <c r="AV519" s="1" t="s">
        <v>52</v>
      </c>
      <c r="AW519" s="1" t="s">
        <v>52</v>
      </c>
      <c r="AX519" s="1" t="s">
        <v>52</v>
      </c>
      <c r="AY519" s="1" t="s">
        <v>52</v>
      </c>
      <c r="AZ519" s="1" t="s">
        <v>52</v>
      </c>
    </row>
    <row r="520" spans="1:52" ht="30" customHeight="1" x14ac:dyDescent="0.3">
      <c r="A520" s="19"/>
      <c r="B520" s="19"/>
      <c r="C520" s="19"/>
      <c r="D520" s="19"/>
      <c r="E520" s="21"/>
      <c r="F520" s="24"/>
      <c r="G520" s="21"/>
      <c r="H520" s="24"/>
      <c r="I520" s="21"/>
      <c r="J520" s="24"/>
      <c r="K520" s="21"/>
      <c r="L520" s="24"/>
      <c r="M520" s="19"/>
    </row>
    <row r="521" spans="1:52" ht="30" customHeight="1" x14ac:dyDescent="0.3">
      <c r="A521" s="15" t="s">
        <v>1409</v>
      </c>
      <c r="B521" s="16"/>
      <c r="C521" s="16"/>
      <c r="D521" s="16"/>
      <c r="E521" s="20"/>
      <c r="F521" s="23"/>
      <c r="G521" s="20"/>
      <c r="H521" s="23"/>
      <c r="I521" s="20"/>
      <c r="J521" s="23"/>
      <c r="K521" s="20"/>
      <c r="L521" s="23"/>
      <c r="M521" s="17"/>
      <c r="N521" s="1" t="s">
        <v>595</v>
      </c>
    </row>
    <row r="522" spans="1:52" ht="30" customHeight="1" x14ac:dyDescent="0.3">
      <c r="A522" s="18" t="s">
        <v>1376</v>
      </c>
      <c r="B522" s="18" t="s">
        <v>1377</v>
      </c>
      <c r="C522" s="18" t="s">
        <v>497</v>
      </c>
      <c r="D522" s="19">
        <v>0.12</v>
      </c>
      <c r="E522" s="21">
        <f>일위대가목록!E180</f>
        <v>0</v>
      </c>
      <c r="F522" s="24">
        <f>TRUNC(E522*D522,1)</f>
        <v>0</v>
      </c>
      <c r="G522" s="21">
        <f>일위대가목록!F180</f>
        <v>0</v>
      </c>
      <c r="H522" s="24">
        <f>TRUNC(G522*D522,1)</f>
        <v>0</v>
      </c>
      <c r="I522" s="21" t="e">
        <f>일위대가목록!G180</f>
        <v>#NUM!</v>
      </c>
      <c r="J522" s="24" t="e">
        <f>TRUNC(I522*D522,1)</f>
        <v>#NUM!</v>
      </c>
      <c r="K522" s="21" t="e">
        <f>TRUNC(E522+G522+I522,1)</f>
        <v>#NUM!</v>
      </c>
      <c r="L522" s="24" t="e">
        <f>TRUNC(F522+H522+J522,1)</f>
        <v>#NUM!</v>
      </c>
      <c r="M522" s="18" t="s">
        <v>1378</v>
      </c>
      <c r="N522" s="1" t="s">
        <v>595</v>
      </c>
      <c r="O522" s="1" t="s">
        <v>1379</v>
      </c>
      <c r="P522" s="1" t="s">
        <v>63</v>
      </c>
      <c r="Q522" s="1" t="s">
        <v>64</v>
      </c>
      <c r="R522" s="1" t="s">
        <v>64</v>
      </c>
      <c r="AV522" s="1" t="s">
        <v>52</v>
      </c>
      <c r="AW522" s="1" t="s">
        <v>1410</v>
      </c>
      <c r="AX522" s="1" t="s">
        <v>52</v>
      </c>
      <c r="AY522" s="1" t="s">
        <v>52</v>
      </c>
      <c r="AZ522" s="1" t="s">
        <v>52</v>
      </c>
    </row>
    <row r="523" spans="1:52" ht="30" customHeight="1" x14ac:dyDescent="0.3">
      <c r="A523" s="18" t="s">
        <v>533</v>
      </c>
      <c r="B523" s="18" t="s">
        <v>1411</v>
      </c>
      <c r="C523" s="18" t="s">
        <v>74</v>
      </c>
      <c r="D523" s="19">
        <v>1</v>
      </c>
      <c r="E523" s="21">
        <f>일위대가목록!E183</f>
        <v>0</v>
      </c>
      <c r="F523" s="24">
        <f>TRUNC(E523*D523,1)</f>
        <v>0</v>
      </c>
      <c r="G523" s="21">
        <f>일위대가목록!F183</f>
        <v>0</v>
      </c>
      <c r="H523" s="24">
        <f>TRUNC(G523*D523,1)</f>
        <v>0</v>
      </c>
      <c r="I523" s="21">
        <f>일위대가목록!G183</f>
        <v>0</v>
      </c>
      <c r="J523" s="24">
        <f>TRUNC(I523*D523,1)</f>
        <v>0</v>
      </c>
      <c r="K523" s="21">
        <f>TRUNC(E523+G523+I523,1)</f>
        <v>0</v>
      </c>
      <c r="L523" s="24">
        <f>TRUNC(F523+H523+J523,1)</f>
        <v>0</v>
      </c>
      <c r="M523" s="18" t="s">
        <v>1412</v>
      </c>
      <c r="N523" s="1" t="s">
        <v>595</v>
      </c>
      <c r="O523" s="1" t="s">
        <v>1413</v>
      </c>
      <c r="P523" s="1" t="s">
        <v>63</v>
      </c>
      <c r="Q523" s="1" t="s">
        <v>64</v>
      </c>
      <c r="R523" s="1" t="s">
        <v>64</v>
      </c>
      <c r="AV523" s="1" t="s">
        <v>52</v>
      </c>
      <c r="AW523" s="1" t="s">
        <v>1414</v>
      </c>
      <c r="AX523" s="1" t="s">
        <v>52</v>
      </c>
      <c r="AY523" s="1" t="s">
        <v>52</v>
      </c>
      <c r="AZ523" s="1" t="s">
        <v>52</v>
      </c>
    </row>
    <row r="524" spans="1:52" ht="30" customHeight="1" x14ac:dyDescent="0.3">
      <c r="A524" s="18" t="s">
        <v>715</v>
      </c>
      <c r="B524" s="18" t="s">
        <v>52</v>
      </c>
      <c r="C524" s="18" t="s">
        <v>52</v>
      </c>
      <c r="D524" s="19"/>
      <c r="E524" s="21"/>
      <c r="F524" s="24">
        <f>TRUNC(SUMIF(N522:N523, N521, F522:F523),0)</f>
        <v>0</v>
      </c>
      <c r="G524" s="21"/>
      <c r="H524" s="24">
        <f>TRUNC(SUMIF(N522:N523, N521, H522:H523),0)</f>
        <v>0</v>
      </c>
      <c r="I524" s="21"/>
      <c r="J524" s="24" t="e">
        <f>TRUNC(SUMIF(N522:N523, N521, J522:J523),0)</f>
        <v>#NUM!</v>
      </c>
      <c r="K524" s="21"/>
      <c r="L524" s="24" t="e">
        <f>F524+H524+J524</f>
        <v>#NUM!</v>
      </c>
      <c r="M524" s="18" t="s">
        <v>52</v>
      </c>
      <c r="N524" s="1" t="s">
        <v>88</v>
      </c>
      <c r="O524" s="1" t="s">
        <v>88</v>
      </c>
      <c r="P524" s="1" t="s">
        <v>52</v>
      </c>
      <c r="Q524" s="1" t="s">
        <v>52</v>
      </c>
      <c r="R524" s="1" t="s">
        <v>52</v>
      </c>
      <c r="AV524" s="1" t="s">
        <v>52</v>
      </c>
      <c r="AW524" s="1" t="s">
        <v>52</v>
      </c>
      <c r="AX524" s="1" t="s">
        <v>52</v>
      </c>
      <c r="AY524" s="1" t="s">
        <v>52</v>
      </c>
      <c r="AZ524" s="1" t="s">
        <v>52</v>
      </c>
    </row>
    <row r="525" spans="1:52" ht="30" customHeight="1" x14ac:dyDescent="0.3">
      <c r="A525" s="19"/>
      <c r="B525" s="19"/>
      <c r="C525" s="19"/>
      <c r="D525" s="19"/>
      <c r="E525" s="21"/>
      <c r="F525" s="24"/>
      <c r="G525" s="21"/>
      <c r="H525" s="24"/>
      <c r="I525" s="21"/>
      <c r="J525" s="24"/>
      <c r="K525" s="21"/>
      <c r="L525" s="24"/>
      <c r="M525" s="19"/>
    </row>
    <row r="526" spans="1:52" ht="30" customHeight="1" x14ac:dyDescent="0.3">
      <c r="A526" s="15" t="s">
        <v>1415</v>
      </c>
      <c r="B526" s="16"/>
      <c r="C526" s="16"/>
      <c r="D526" s="16"/>
      <c r="E526" s="20"/>
      <c r="F526" s="23"/>
      <c r="G526" s="20"/>
      <c r="H526" s="23"/>
      <c r="I526" s="20"/>
      <c r="J526" s="23"/>
      <c r="K526" s="20"/>
      <c r="L526" s="23"/>
      <c r="M526" s="17"/>
      <c r="N526" s="1" t="s">
        <v>599</v>
      </c>
    </row>
    <row r="527" spans="1:52" ht="30" customHeight="1" x14ac:dyDescent="0.3">
      <c r="A527" s="18" t="s">
        <v>1416</v>
      </c>
      <c r="B527" s="18" t="s">
        <v>759</v>
      </c>
      <c r="C527" s="18" t="s">
        <v>760</v>
      </c>
      <c r="D527" s="19">
        <v>0.05</v>
      </c>
      <c r="E527" s="21">
        <f>단가대비표!O129</f>
        <v>0</v>
      </c>
      <c r="F527" s="24">
        <f>TRUNC(E527*D527,1)</f>
        <v>0</v>
      </c>
      <c r="G527" s="21">
        <f>단가대비표!P129</f>
        <v>0</v>
      </c>
      <c r="H527" s="24">
        <f>TRUNC(G527*D527,1)</f>
        <v>0</v>
      </c>
      <c r="I527" s="21">
        <f>단가대비표!V129</f>
        <v>0</v>
      </c>
      <c r="J527" s="24">
        <f>TRUNC(I527*D527,1)</f>
        <v>0</v>
      </c>
      <c r="K527" s="21">
        <f t="shared" ref="K527:L530" si="66">TRUNC(E527+G527+I527,1)</f>
        <v>0</v>
      </c>
      <c r="L527" s="24">
        <f t="shared" si="66"/>
        <v>0</v>
      </c>
      <c r="M527" s="18" t="s">
        <v>52</v>
      </c>
      <c r="N527" s="1" t="s">
        <v>599</v>
      </c>
      <c r="O527" s="1" t="s">
        <v>1417</v>
      </c>
      <c r="P527" s="1" t="s">
        <v>64</v>
      </c>
      <c r="Q527" s="1" t="s">
        <v>64</v>
      </c>
      <c r="R527" s="1" t="s">
        <v>63</v>
      </c>
      <c r="AV527" s="1" t="s">
        <v>52</v>
      </c>
      <c r="AW527" s="1" t="s">
        <v>1418</v>
      </c>
      <c r="AX527" s="1" t="s">
        <v>52</v>
      </c>
      <c r="AY527" s="1" t="s">
        <v>52</v>
      </c>
      <c r="AZ527" s="1" t="s">
        <v>52</v>
      </c>
    </row>
    <row r="528" spans="1:52" ht="30" customHeight="1" x14ac:dyDescent="0.3">
      <c r="A528" s="18" t="s">
        <v>758</v>
      </c>
      <c r="B528" s="18" t="s">
        <v>759</v>
      </c>
      <c r="C528" s="18" t="s">
        <v>760</v>
      </c>
      <c r="D528" s="19">
        <v>0.2</v>
      </c>
      <c r="E528" s="21">
        <f>단가대비표!O121</f>
        <v>0</v>
      </c>
      <c r="F528" s="24">
        <f>TRUNC(E528*D528,1)</f>
        <v>0</v>
      </c>
      <c r="G528" s="21">
        <f>단가대비표!P121</f>
        <v>0</v>
      </c>
      <c r="H528" s="24">
        <f>TRUNC(G528*D528,1)</f>
        <v>0</v>
      </c>
      <c r="I528" s="21">
        <f>단가대비표!V121</f>
        <v>0</v>
      </c>
      <c r="J528" s="24">
        <f>TRUNC(I528*D528,1)</f>
        <v>0</v>
      </c>
      <c r="K528" s="21">
        <f t="shared" si="66"/>
        <v>0</v>
      </c>
      <c r="L528" s="24">
        <f t="shared" si="66"/>
        <v>0</v>
      </c>
      <c r="M528" s="18" t="s">
        <v>52</v>
      </c>
      <c r="N528" s="1" t="s">
        <v>599</v>
      </c>
      <c r="O528" s="1" t="s">
        <v>761</v>
      </c>
      <c r="P528" s="1" t="s">
        <v>64</v>
      </c>
      <c r="Q528" s="1" t="s">
        <v>64</v>
      </c>
      <c r="R528" s="1" t="s">
        <v>63</v>
      </c>
      <c r="AV528" s="1" t="s">
        <v>52</v>
      </c>
      <c r="AW528" s="1" t="s">
        <v>1419</v>
      </c>
      <c r="AX528" s="1" t="s">
        <v>52</v>
      </c>
      <c r="AY528" s="1" t="s">
        <v>52</v>
      </c>
      <c r="AZ528" s="1" t="s">
        <v>52</v>
      </c>
    </row>
    <row r="529" spans="1:52" ht="30" customHeight="1" x14ac:dyDescent="0.3">
      <c r="A529" s="18" t="s">
        <v>1420</v>
      </c>
      <c r="B529" s="18" t="s">
        <v>1421</v>
      </c>
      <c r="C529" s="18" t="s">
        <v>1422</v>
      </c>
      <c r="D529" s="19">
        <v>0.1</v>
      </c>
      <c r="E529" s="21">
        <f>일위대가목록!E184</f>
        <v>0</v>
      </c>
      <c r="F529" s="24">
        <f>TRUNC(E529*D529,1)</f>
        <v>0</v>
      </c>
      <c r="G529" s="21">
        <f>일위대가목록!F184</f>
        <v>0</v>
      </c>
      <c r="H529" s="24">
        <f>TRUNC(G529*D529,1)</f>
        <v>0</v>
      </c>
      <c r="I529" s="21" t="e">
        <f>일위대가목록!G184</f>
        <v>#NUM!</v>
      </c>
      <c r="J529" s="24" t="e">
        <f>TRUNC(I529*D529,1)</f>
        <v>#NUM!</v>
      </c>
      <c r="K529" s="21" t="e">
        <f t="shared" si="66"/>
        <v>#NUM!</v>
      </c>
      <c r="L529" s="24" t="e">
        <f t="shared" si="66"/>
        <v>#NUM!</v>
      </c>
      <c r="M529" s="18" t="s">
        <v>1423</v>
      </c>
      <c r="N529" s="1" t="s">
        <v>599</v>
      </c>
      <c r="O529" s="1" t="s">
        <v>1424</v>
      </c>
      <c r="P529" s="1" t="s">
        <v>63</v>
      </c>
      <c r="Q529" s="1" t="s">
        <v>64</v>
      </c>
      <c r="R529" s="1" t="s">
        <v>64</v>
      </c>
      <c r="AV529" s="1" t="s">
        <v>52</v>
      </c>
      <c r="AW529" s="1" t="s">
        <v>1425</v>
      </c>
      <c r="AX529" s="1" t="s">
        <v>52</v>
      </c>
      <c r="AY529" s="1" t="s">
        <v>52</v>
      </c>
      <c r="AZ529" s="1" t="s">
        <v>52</v>
      </c>
    </row>
    <row r="530" spans="1:52" ht="30" customHeight="1" x14ac:dyDescent="0.3">
      <c r="A530" s="18" t="s">
        <v>1426</v>
      </c>
      <c r="B530" s="18" t="s">
        <v>1427</v>
      </c>
      <c r="C530" s="18" t="s">
        <v>1422</v>
      </c>
      <c r="D530" s="19">
        <v>0.05</v>
      </c>
      <c r="E530" s="21" t="e">
        <f>일위대가목록!E185</f>
        <v>#NUM!</v>
      </c>
      <c r="F530" s="24" t="e">
        <f>TRUNC(E530*D530,1)</f>
        <v>#NUM!</v>
      </c>
      <c r="G530" s="21">
        <f>일위대가목록!F185</f>
        <v>0</v>
      </c>
      <c r="H530" s="24">
        <f>TRUNC(G530*D530,1)</f>
        <v>0</v>
      </c>
      <c r="I530" s="21" t="e">
        <f>일위대가목록!G185</f>
        <v>#NUM!</v>
      </c>
      <c r="J530" s="24" t="e">
        <f>TRUNC(I530*D530,1)</f>
        <v>#NUM!</v>
      </c>
      <c r="K530" s="21" t="e">
        <f t="shared" si="66"/>
        <v>#NUM!</v>
      </c>
      <c r="L530" s="24" t="e">
        <f t="shared" si="66"/>
        <v>#NUM!</v>
      </c>
      <c r="M530" s="18" t="s">
        <v>1428</v>
      </c>
      <c r="N530" s="1" t="s">
        <v>599</v>
      </c>
      <c r="O530" s="1" t="s">
        <v>1429</v>
      </c>
      <c r="P530" s="1" t="s">
        <v>63</v>
      </c>
      <c r="Q530" s="1" t="s">
        <v>64</v>
      </c>
      <c r="R530" s="1" t="s">
        <v>64</v>
      </c>
      <c r="AV530" s="1" t="s">
        <v>52</v>
      </c>
      <c r="AW530" s="1" t="s">
        <v>1430</v>
      </c>
      <c r="AX530" s="1" t="s">
        <v>52</v>
      </c>
      <c r="AY530" s="1" t="s">
        <v>52</v>
      </c>
      <c r="AZ530" s="1" t="s">
        <v>52</v>
      </c>
    </row>
    <row r="531" spans="1:52" ht="30" customHeight="1" x14ac:dyDescent="0.3">
      <c r="A531" s="18" t="s">
        <v>715</v>
      </c>
      <c r="B531" s="18" t="s">
        <v>52</v>
      </c>
      <c r="C531" s="18" t="s">
        <v>52</v>
      </c>
      <c r="D531" s="19"/>
      <c r="E531" s="21"/>
      <c r="F531" s="24" t="e">
        <f>TRUNC(SUMIF(N527:N530, N526, F527:F530),0)</f>
        <v>#NUM!</v>
      </c>
      <c r="G531" s="21"/>
      <c r="H531" s="24">
        <f>TRUNC(SUMIF(N527:N530, N526, H527:H530),0)</f>
        <v>0</v>
      </c>
      <c r="I531" s="21"/>
      <c r="J531" s="24" t="e">
        <f>TRUNC(SUMIF(N527:N530, N526, J527:J530),0)</f>
        <v>#NUM!</v>
      </c>
      <c r="K531" s="21"/>
      <c r="L531" s="24" t="e">
        <f>F531+H531+J531</f>
        <v>#NUM!</v>
      </c>
      <c r="M531" s="18" t="s">
        <v>52</v>
      </c>
      <c r="N531" s="1" t="s">
        <v>88</v>
      </c>
      <c r="O531" s="1" t="s">
        <v>88</v>
      </c>
      <c r="P531" s="1" t="s">
        <v>52</v>
      </c>
      <c r="Q531" s="1" t="s">
        <v>52</v>
      </c>
      <c r="R531" s="1" t="s">
        <v>52</v>
      </c>
      <c r="AV531" s="1" t="s">
        <v>52</v>
      </c>
      <c r="AW531" s="1" t="s">
        <v>52</v>
      </c>
      <c r="AX531" s="1" t="s">
        <v>52</v>
      </c>
      <c r="AY531" s="1" t="s">
        <v>52</v>
      </c>
      <c r="AZ531" s="1" t="s">
        <v>52</v>
      </c>
    </row>
    <row r="532" spans="1:52" ht="30" customHeight="1" x14ac:dyDescent="0.3">
      <c r="A532" s="19"/>
      <c r="B532" s="19"/>
      <c r="C532" s="19"/>
      <c r="D532" s="19"/>
      <c r="E532" s="21"/>
      <c r="F532" s="24"/>
      <c r="G532" s="21"/>
      <c r="H532" s="24"/>
      <c r="I532" s="21"/>
      <c r="J532" s="24"/>
      <c r="K532" s="21"/>
      <c r="L532" s="24"/>
      <c r="M532" s="19"/>
    </row>
    <row r="533" spans="1:52" ht="30" customHeight="1" x14ac:dyDescent="0.3">
      <c r="A533" s="15" t="s">
        <v>1431</v>
      </c>
      <c r="B533" s="16"/>
      <c r="C533" s="16"/>
      <c r="D533" s="16"/>
      <c r="E533" s="20"/>
      <c r="F533" s="23"/>
      <c r="G533" s="20"/>
      <c r="H533" s="23"/>
      <c r="I533" s="20"/>
      <c r="J533" s="23"/>
      <c r="K533" s="20"/>
      <c r="L533" s="23"/>
      <c r="M533" s="17"/>
      <c r="N533" s="1" t="s">
        <v>604</v>
      </c>
    </row>
    <row r="534" spans="1:52" ht="30" customHeight="1" x14ac:dyDescent="0.3">
      <c r="A534" s="18" t="s">
        <v>1323</v>
      </c>
      <c r="B534" s="18" t="s">
        <v>759</v>
      </c>
      <c r="C534" s="18" t="s">
        <v>760</v>
      </c>
      <c r="D534" s="19">
        <v>0.03</v>
      </c>
      <c r="E534" s="21">
        <f>단가대비표!O140</f>
        <v>0</v>
      </c>
      <c r="F534" s="24">
        <f>TRUNC(E534*D534,1)</f>
        <v>0</v>
      </c>
      <c r="G534" s="21">
        <f>단가대비표!P140</f>
        <v>0</v>
      </c>
      <c r="H534" s="24">
        <f>TRUNC(G534*D534,1)</f>
        <v>0</v>
      </c>
      <c r="I534" s="21">
        <f>단가대비표!V140</f>
        <v>0</v>
      </c>
      <c r="J534" s="24">
        <f>TRUNC(I534*D534,1)</f>
        <v>0</v>
      </c>
      <c r="K534" s="21">
        <f>TRUNC(E534+G534+I534,1)</f>
        <v>0</v>
      </c>
      <c r="L534" s="24">
        <f>TRUNC(F534+H534+J534,1)</f>
        <v>0</v>
      </c>
      <c r="M534" s="18" t="s">
        <v>52</v>
      </c>
      <c r="N534" s="1" t="s">
        <v>604</v>
      </c>
      <c r="O534" s="1" t="s">
        <v>1324</v>
      </c>
      <c r="P534" s="1" t="s">
        <v>64</v>
      </c>
      <c r="Q534" s="1" t="s">
        <v>64</v>
      </c>
      <c r="R534" s="1" t="s">
        <v>63</v>
      </c>
      <c r="AV534" s="1" t="s">
        <v>52</v>
      </c>
      <c r="AW534" s="1" t="s">
        <v>1432</v>
      </c>
      <c r="AX534" s="1" t="s">
        <v>52</v>
      </c>
      <c r="AY534" s="1" t="s">
        <v>52</v>
      </c>
      <c r="AZ534" s="1" t="s">
        <v>52</v>
      </c>
    </row>
    <row r="535" spans="1:52" ht="30" customHeight="1" x14ac:dyDescent="0.3">
      <c r="A535" s="18" t="s">
        <v>758</v>
      </c>
      <c r="B535" s="18" t="s">
        <v>759</v>
      </c>
      <c r="C535" s="18" t="s">
        <v>760</v>
      </c>
      <c r="D535" s="19">
        <v>0.01</v>
      </c>
      <c r="E535" s="21">
        <f>단가대비표!O121</f>
        <v>0</v>
      </c>
      <c r="F535" s="24">
        <f>TRUNC(E535*D535,1)</f>
        <v>0</v>
      </c>
      <c r="G535" s="21">
        <f>단가대비표!P121</f>
        <v>0</v>
      </c>
      <c r="H535" s="24">
        <f>TRUNC(G535*D535,1)</f>
        <v>0</v>
      </c>
      <c r="I535" s="21">
        <f>단가대비표!V121</f>
        <v>0</v>
      </c>
      <c r="J535" s="24">
        <f>TRUNC(I535*D535,1)</f>
        <v>0</v>
      </c>
      <c r="K535" s="21">
        <f>TRUNC(E535+G535+I535,1)</f>
        <v>0</v>
      </c>
      <c r="L535" s="24">
        <f>TRUNC(F535+H535+J535,1)</f>
        <v>0</v>
      </c>
      <c r="M535" s="18" t="s">
        <v>52</v>
      </c>
      <c r="N535" s="1" t="s">
        <v>604</v>
      </c>
      <c r="O535" s="1" t="s">
        <v>761</v>
      </c>
      <c r="P535" s="1" t="s">
        <v>64</v>
      </c>
      <c r="Q535" s="1" t="s">
        <v>64</v>
      </c>
      <c r="R535" s="1" t="s">
        <v>63</v>
      </c>
      <c r="AV535" s="1" t="s">
        <v>52</v>
      </c>
      <c r="AW535" s="1" t="s">
        <v>1433</v>
      </c>
      <c r="AX535" s="1" t="s">
        <v>52</v>
      </c>
      <c r="AY535" s="1" t="s">
        <v>52</v>
      </c>
      <c r="AZ535" s="1" t="s">
        <v>52</v>
      </c>
    </row>
    <row r="536" spans="1:52" ht="30" customHeight="1" x14ac:dyDescent="0.3">
      <c r="A536" s="18" t="s">
        <v>715</v>
      </c>
      <c r="B536" s="18" t="s">
        <v>52</v>
      </c>
      <c r="C536" s="18" t="s">
        <v>52</v>
      </c>
      <c r="D536" s="19"/>
      <c r="E536" s="21"/>
      <c r="F536" s="24">
        <f>TRUNC(SUMIF(N534:N535, N533, F534:F535),0)</f>
        <v>0</v>
      </c>
      <c r="G536" s="21"/>
      <c r="H536" s="24">
        <f>TRUNC(SUMIF(N534:N535, N533, H534:H535),0)</f>
        <v>0</v>
      </c>
      <c r="I536" s="21"/>
      <c r="J536" s="24">
        <f>TRUNC(SUMIF(N534:N535, N533, J534:J535),0)</f>
        <v>0</v>
      </c>
      <c r="K536" s="21"/>
      <c r="L536" s="24">
        <f>F536+H536+J536</f>
        <v>0</v>
      </c>
      <c r="M536" s="18" t="s">
        <v>52</v>
      </c>
      <c r="N536" s="1" t="s">
        <v>88</v>
      </c>
      <c r="O536" s="1" t="s">
        <v>88</v>
      </c>
      <c r="P536" s="1" t="s">
        <v>52</v>
      </c>
      <c r="Q536" s="1" t="s">
        <v>52</v>
      </c>
      <c r="R536" s="1" t="s">
        <v>52</v>
      </c>
      <c r="AV536" s="1" t="s">
        <v>52</v>
      </c>
      <c r="AW536" s="1" t="s">
        <v>52</v>
      </c>
      <c r="AX536" s="1" t="s">
        <v>52</v>
      </c>
      <c r="AY536" s="1" t="s">
        <v>52</v>
      </c>
      <c r="AZ536" s="1" t="s">
        <v>52</v>
      </c>
    </row>
    <row r="537" spans="1:52" ht="30" customHeight="1" x14ac:dyDescent="0.3">
      <c r="A537" s="19"/>
      <c r="B537" s="19"/>
      <c r="C537" s="19"/>
      <c r="D537" s="19"/>
      <c r="E537" s="21"/>
      <c r="F537" s="24"/>
      <c r="G537" s="21"/>
      <c r="H537" s="24"/>
      <c r="I537" s="21"/>
      <c r="J537" s="24"/>
      <c r="K537" s="21"/>
      <c r="L537" s="24"/>
      <c r="M537" s="19"/>
    </row>
    <row r="538" spans="1:52" ht="30" customHeight="1" x14ac:dyDescent="0.3">
      <c r="A538" s="15" t="s">
        <v>1434</v>
      </c>
      <c r="B538" s="16"/>
      <c r="C538" s="16"/>
      <c r="D538" s="16"/>
      <c r="E538" s="20"/>
      <c r="F538" s="23"/>
      <c r="G538" s="20"/>
      <c r="H538" s="23"/>
      <c r="I538" s="20"/>
      <c r="J538" s="23"/>
      <c r="K538" s="20"/>
      <c r="L538" s="23"/>
      <c r="M538" s="17"/>
      <c r="N538" s="1" t="s">
        <v>609</v>
      </c>
    </row>
    <row r="539" spans="1:52" ht="30" customHeight="1" x14ac:dyDescent="0.3">
      <c r="A539" s="18" t="s">
        <v>915</v>
      </c>
      <c r="B539" s="18" t="s">
        <v>759</v>
      </c>
      <c r="C539" s="18" t="s">
        <v>760</v>
      </c>
      <c r="D539" s="19">
        <v>0.1338</v>
      </c>
      <c r="E539" s="21">
        <f>단가대비표!O122</f>
        <v>0</v>
      </c>
      <c r="F539" s="24">
        <f>TRUNC(E539*D539,1)</f>
        <v>0</v>
      </c>
      <c r="G539" s="21">
        <f>단가대비표!P122</f>
        <v>0</v>
      </c>
      <c r="H539" s="24">
        <f>TRUNC(G539*D539,1)</f>
        <v>0</v>
      </c>
      <c r="I539" s="21">
        <f>단가대비표!V122</f>
        <v>0</v>
      </c>
      <c r="J539" s="24">
        <f>TRUNC(I539*D539,1)</f>
        <v>0</v>
      </c>
      <c r="K539" s="21">
        <f t="shared" ref="K539:L541" si="67">TRUNC(E539+G539+I539,1)</f>
        <v>0</v>
      </c>
      <c r="L539" s="24">
        <f t="shared" si="67"/>
        <v>0</v>
      </c>
      <c r="M539" s="18" t="s">
        <v>52</v>
      </c>
      <c r="N539" s="1" t="s">
        <v>609</v>
      </c>
      <c r="O539" s="1" t="s">
        <v>916</v>
      </c>
      <c r="P539" s="1" t="s">
        <v>64</v>
      </c>
      <c r="Q539" s="1" t="s">
        <v>64</v>
      </c>
      <c r="R539" s="1" t="s">
        <v>63</v>
      </c>
      <c r="V539">
        <v>1</v>
      </c>
      <c r="AV539" s="1" t="s">
        <v>52</v>
      </c>
      <c r="AW539" s="1" t="s">
        <v>1435</v>
      </c>
      <c r="AX539" s="1" t="s">
        <v>52</v>
      </c>
      <c r="AY539" s="1" t="s">
        <v>52</v>
      </c>
      <c r="AZ539" s="1" t="s">
        <v>52</v>
      </c>
    </row>
    <row r="540" spans="1:52" ht="30" customHeight="1" x14ac:dyDescent="0.3">
      <c r="A540" s="18" t="s">
        <v>758</v>
      </c>
      <c r="B540" s="18" t="s">
        <v>759</v>
      </c>
      <c r="C540" s="18" t="s">
        <v>760</v>
      </c>
      <c r="D540" s="19">
        <v>3.8600000000000002E-2</v>
      </c>
      <c r="E540" s="21">
        <f>단가대비표!O121</f>
        <v>0</v>
      </c>
      <c r="F540" s="24">
        <f>TRUNC(E540*D540,1)</f>
        <v>0</v>
      </c>
      <c r="G540" s="21">
        <f>단가대비표!P121</f>
        <v>0</v>
      </c>
      <c r="H540" s="24">
        <f>TRUNC(G540*D540,1)</f>
        <v>0</v>
      </c>
      <c r="I540" s="21">
        <f>단가대비표!V121</f>
        <v>0</v>
      </c>
      <c r="J540" s="24">
        <f>TRUNC(I540*D540,1)</f>
        <v>0</v>
      </c>
      <c r="K540" s="21">
        <f t="shared" si="67"/>
        <v>0</v>
      </c>
      <c r="L540" s="24">
        <f t="shared" si="67"/>
        <v>0</v>
      </c>
      <c r="M540" s="18" t="s">
        <v>52</v>
      </c>
      <c r="N540" s="1" t="s">
        <v>609</v>
      </c>
      <c r="O540" s="1" t="s">
        <v>761</v>
      </c>
      <c r="P540" s="1" t="s">
        <v>64</v>
      </c>
      <c r="Q540" s="1" t="s">
        <v>64</v>
      </c>
      <c r="R540" s="1" t="s">
        <v>63</v>
      </c>
      <c r="V540">
        <v>1</v>
      </c>
      <c r="AV540" s="1" t="s">
        <v>52</v>
      </c>
      <c r="AW540" s="1" t="s">
        <v>1436</v>
      </c>
      <c r="AX540" s="1" t="s">
        <v>52</v>
      </c>
      <c r="AY540" s="1" t="s">
        <v>52</v>
      </c>
      <c r="AZ540" s="1" t="s">
        <v>52</v>
      </c>
    </row>
    <row r="541" spans="1:52" ht="30" customHeight="1" x14ac:dyDescent="0.3">
      <c r="A541" s="18" t="s">
        <v>774</v>
      </c>
      <c r="B541" s="18" t="s">
        <v>1253</v>
      </c>
      <c r="C541" s="18" t="s">
        <v>234</v>
      </c>
      <c r="D541" s="19">
        <v>1</v>
      </c>
      <c r="E541" s="21">
        <v>0</v>
      </c>
      <c r="F541" s="24">
        <f>TRUNC(E541*D541,1)</f>
        <v>0</v>
      </c>
      <c r="G541" s="21">
        <v>0</v>
      </c>
      <c r="H541" s="24">
        <f>TRUNC(G541*D541,1)</f>
        <v>0</v>
      </c>
      <c r="I541" s="21">
        <f>TRUNC(SUMIF(V539:V541, RIGHTB(O541, 1), H539:H541)*U541, 2)</f>
        <v>0</v>
      </c>
      <c r="J541" s="24">
        <f>TRUNC(I541*D541,1)</f>
        <v>0</v>
      </c>
      <c r="K541" s="21">
        <f t="shared" si="67"/>
        <v>0</v>
      </c>
      <c r="L541" s="24">
        <f t="shared" si="67"/>
        <v>0</v>
      </c>
      <c r="M541" s="18" t="s">
        <v>52</v>
      </c>
      <c r="N541" s="1" t="s">
        <v>609</v>
      </c>
      <c r="O541" s="1" t="s">
        <v>713</v>
      </c>
      <c r="P541" s="1" t="s">
        <v>64</v>
      </c>
      <c r="Q541" s="1" t="s">
        <v>64</v>
      </c>
      <c r="R541" s="1" t="s">
        <v>64</v>
      </c>
      <c r="S541">
        <v>1</v>
      </c>
      <c r="T541">
        <v>2</v>
      </c>
      <c r="U541">
        <v>0.01</v>
      </c>
      <c r="AV541" s="1" t="s">
        <v>52</v>
      </c>
      <c r="AW541" s="1" t="s">
        <v>1437</v>
      </c>
      <c r="AX541" s="1" t="s">
        <v>52</v>
      </c>
      <c r="AY541" s="1" t="s">
        <v>52</v>
      </c>
      <c r="AZ541" s="1" t="s">
        <v>52</v>
      </c>
    </row>
    <row r="542" spans="1:52" ht="30" customHeight="1" x14ac:dyDescent="0.3">
      <c r="A542" s="18" t="s">
        <v>715</v>
      </c>
      <c r="B542" s="18" t="s">
        <v>52</v>
      </c>
      <c r="C542" s="18" t="s">
        <v>52</v>
      </c>
      <c r="D542" s="19"/>
      <c r="E542" s="21"/>
      <c r="F542" s="24">
        <f>TRUNC(SUMIF(N539:N541, N538, F539:F541),0)</f>
        <v>0</v>
      </c>
      <c r="G542" s="21"/>
      <c r="H542" s="24">
        <f>TRUNC(SUMIF(N539:N541, N538, H539:H541),0)</f>
        <v>0</v>
      </c>
      <c r="I542" s="21"/>
      <c r="J542" s="24">
        <f>TRUNC(SUMIF(N539:N541, N538, J539:J541),0)</f>
        <v>0</v>
      </c>
      <c r="K542" s="21"/>
      <c r="L542" s="24">
        <f>F542+H542+J542</f>
        <v>0</v>
      </c>
      <c r="M542" s="18" t="s">
        <v>52</v>
      </c>
      <c r="N542" s="1" t="s">
        <v>88</v>
      </c>
      <c r="O542" s="1" t="s">
        <v>88</v>
      </c>
      <c r="P542" s="1" t="s">
        <v>52</v>
      </c>
      <c r="Q542" s="1" t="s">
        <v>52</v>
      </c>
      <c r="R542" s="1" t="s">
        <v>52</v>
      </c>
      <c r="AV542" s="1" t="s">
        <v>52</v>
      </c>
      <c r="AW542" s="1" t="s">
        <v>52</v>
      </c>
      <c r="AX542" s="1" t="s">
        <v>52</v>
      </c>
      <c r="AY542" s="1" t="s">
        <v>52</v>
      </c>
      <c r="AZ542" s="1" t="s">
        <v>52</v>
      </c>
    </row>
    <row r="543" spans="1:52" ht="30" customHeight="1" x14ac:dyDescent="0.3">
      <c r="A543" s="19"/>
      <c r="B543" s="19"/>
      <c r="C543" s="19"/>
      <c r="D543" s="19"/>
      <c r="E543" s="21"/>
      <c r="F543" s="24"/>
      <c r="G543" s="21"/>
      <c r="H543" s="24"/>
      <c r="I543" s="21"/>
      <c r="J543" s="24"/>
      <c r="K543" s="21"/>
      <c r="L543" s="24"/>
      <c r="M543" s="19"/>
    </row>
    <row r="544" spans="1:52" ht="30" customHeight="1" x14ac:dyDescent="0.3">
      <c r="A544" s="15" t="s">
        <v>1438</v>
      </c>
      <c r="B544" s="16"/>
      <c r="C544" s="16"/>
      <c r="D544" s="16"/>
      <c r="E544" s="20"/>
      <c r="F544" s="23"/>
      <c r="G544" s="20"/>
      <c r="H544" s="23"/>
      <c r="I544" s="20"/>
      <c r="J544" s="23"/>
      <c r="K544" s="20"/>
      <c r="L544" s="23"/>
      <c r="M544" s="17"/>
      <c r="N544" s="1" t="s">
        <v>613</v>
      </c>
    </row>
    <row r="545" spans="1:52" ht="30" customHeight="1" x14ac:dyDescent="0.3">
      <c r="A545" s="18" t="s">
        <v>915</v>
      </c>
      <c r="B545" s="18" t="s">
        <v>759</v>
      </c>
      <c r="C545" s="18" t="s">
        <v>760</v>
      </c>
      <c r="D545" s="19">
        <v>3.2000000000000001E-2</v>
      </c>
      <c r="E545" s="21">
        <f>단가대비표!O122</f>
        <v>0</v>
      </c>
      <c r="F545" s="24">
        <f>TRUNC(E545*D545,1)</f>
        <v>0</v>
      </c>
      <c r="G545" s="21">
        <f>단가대비표!P122</f>
        <v>0</v>
      </c>
      <c r="H545" s="24">
        <f>TRUNC(G545*D545,1)</f>
        <v>0</v>
      </c>
      <c r="I545" s="21">
        <f>단가대비표!V122</f>
        <v>0</v>
      </c>
      <c r="J545" s="24">
        <f>TRUNC(I545*D545,1)</f>
        <v>0</v>
      </c>
      <c r="K545" s="21">
        <f t="shared" ref="K545:L547" si="68">TRUNC(E545+G545+I545,1)</f>
        <v>0</v>
      </c>
      <c r="L545" s="24">
        <f t="shared" si="68"/>
        <v>0</v>
      </c>
      <c r="M545" s="18" t="s">
        <v>52</v>
      </c>
      <c r="N545" s="1" t="s">
        <v>613</v>
      </c>
      <c r="O545" s="1" t="s">
        <v>916</v>
      </c>
      <c r="P545" s="1" t="s">
        <v>64</v>
      </c>
      <c r="Q545" s="1" t="s">
        <v>64</v>
      </c>
      <c r="R545" s="1" t="s">
        <v>63</v>
      </c>
      <c r="V545">
        <v>1</v>
      </c>
      <c r="AV545" s="1" t="s">
        <v>52</v>
      </c>
      <c r="AW545" s="1" t="s">
        <v>1439</v>
      </c>
      <c r="AX545" s="1" t="s">
        <v>52</v>
      </c>
      <c r="AY545" s="1" t="s">
        <v>52</v>
      </c>
      <c r="AZ545" s="1" t="s">
        <v>52</v>
      </c>
    </row>
    <row r="546" spans="1:52" ht="30" customHeight="1" x14ac:dyDescent="0.3">
      <c r="A546" s="18" t="s">
        <v>758</v>
      </c>
      <c r="B546" s="18" t="s">
        <v>759</v>
      </c>
      <c r="C546" s="18" t="s">
        <v>760</v>
      </c>
      <c r="D546" s="19">
        <v>0.02</v>
      </c>
      <c r="E546" s="21">
        <f>단가대비표!O121</f>
        <v>0</v>
      </c>
      <c r="F546" s="24">
        <f>TRUNC(E546*D546,1)</f>
        <v>0</v>
      </c>
      <c r="G546" s="21">
        <f>단가대비표!P121</f>
        <v>0</v>
      </c>
      <c r="H546" s="24">
        <f>TRUNC(G546*D546,1)</f>
        <v>0</v>
      </c>
      <c r="I546" s="21">
        <f>단가대비표!V121</f>
        <v>0</v>
      </c>
      <c r="J546" s="24">
        <f>TRUNC(I546*D546,1)</f>
        <v>0</v>
      </c>
      <c r="K546" s="21">
        <f t="shared" si="68"/>
        <v>0</v>
      </c>
      <c r="L546" s="24">
        <f t="shared" si="68"/>
        <v>0</v>
      </c>
      <c r="M546" s="18" t="s">
        <v>52</v>
      </c>
      <c r="N546" s="1" t="s">
        <v>613</v>
      </c>
      <c r="O546" s="1" t="s">
        <v>761</v>
      </c>
      <c r="P546" s="1" t="s">
        <v>64</v>
      </c>
      <c r="Q546" s="1" t="s">
        <v>64</v>
      </c>
      <c r="R546" s="1" t="s">
        <v>63</v>
      </c>
      <c r="V546">
        <v>1</v>
      </c>
      <c r="AV546" s="1" t="s">
        <v>52</v>
      </c>
      <c r="AW546" s="1" t="s">
        <v>1440</v>
      </c>
      <c r="AX546" s="1" t="s">
        <v>52</v>
      </c>
      <c r="AY546" s="1" t="s">
        <v>52</v>
      </c>
      <c r="AZ546" s="1" t="s">
        <v>52</v>
      </c>
    </row>
    <row r="547" spans="1:52" ht="30" customHeight="1" x14ac:dyDescent="0.3">
      <c r="A547" s="18" t="s">
        <v>774</v>
      </c>
      <c r="B547" s="18" t="s">
        <v>1253</v>
      </c>
      <c r="C547" s="18" t="s">
        <v>234</v>
      </c>
      <c r="D547" s="19">
        <v>1</v>
      </c>
      <c r="E547" s="21">
        <v>0</v>
      </c>
      <c r="F547" s="24">
        <f>TRUNC(E547*D547,1)</f>
        <v>0</v>
      </c>
      <c r="G547" s="21">
        <v>0</v>
      </c>
      <c r="H547" s="24">
        <f>TRUNC(G547*D547,1)</f>
        <v>0</v>
      </c>
      <c r="I547" s="21">
        <f>TRUNC(SUMIF(V545:V547, RIGHTB(O547, 1), H545:H547)*U547, 2)</f>
        <v>0</v>
      </c>
      <c r="J547" s="24">
        <f>TRUNC(I547*D547,1)</f>
        <v>0</v>
      </c>
      <c r="K547" s="21">
        <f t="shared" si="68"/>
        <v>0</v>
      </c>
      <c r="L547" s="24">
        <f t="shared" si="68"/>
        <v>0</v>
      </c>
      <c r="M547" s="18" t="s">
        <v>52</v>
      </c>
      <c r="N547" s="1" t="s">
        <v>613</v>
      </c>
      <c r="O547" s="1" t="s">
        <v>713</v>
      </c>
      <c r="P547" s="1" t="s">
        <v>64</v>
      </c>
      <c r="Q547" s="1" t="s">
        <v>64</v>
      </c>
      <c r="R547" s="1" t="s">
        <v>64</v>
      </c>
      <c r="S547">
        <v>1</v>
      </c>
      <c r="T547">
        <v>2</v>
      </c>
      <c r="U547">
        <v>0.01</v>
      </c>
      <c r="AV547" s="1" t="s">
        <v>52</v>
      </c>
      <c r="AW547" s="1" t="s">
        <v>1441</v>
      </c>
      <c r="AX547" s="1" t="s">
        <v>52</v>
      </c>
      <c r="AY547" s="1" t="s">
        <v>52</v>
      </c>
      <c r="AZ547" s="1" t="s">
        <v>52</v>
      </c>
    </row>
    <row r="548" spans="1:52" ht="30" customHeight="1" x14ac:dyDescent="0.3">
      <c r="A548" s="18" t="s">
        <v>715</v>
      </c>
      <c r="B548" s="18" t="s">
        <v>52</v>
      </c>
      <c r="C548" s="18" t="s">
        <v>52</v>
      </c>
      <c r="D548" s="19"/>
      <c r="E548" s="21"/>
      <c r="F548" s="24">
        <f>TRUNC(SUMIF(N545:N547, N544, F545:F547),0)</f>
        <v>0</v>
      </c>
      <c r="G548" s="21"/>
      <c r="H548" s="24">
        <f>TRUNC(SUMIF(N545:N547, N544, H545:H547),0)</f>
        <v>0</v>
      </c>
      <c r="I548" s="21"/>
      <c r="J548" s="24">
        <f>TRUNC(SUMIF(N545:N547, N544, J545:J547),0)</f>
        <v>0</v>
      </c>
      <c r="K548" s="21"/>
      <c r="L548" s="24">
        <f>F548+H548+J548</f>
        <v>0</v>
      </c>
      <c r="M548" s="18" t="s">
        <v>52</v>
      </c>
      <c r="N548" s="1" t="s">
        <v>88</v>
      </c>
      <c r="O548" s="1" t="s">
        <v>88</v>
      </c>
      <c r="P548" s="1" t="s">
        <v>52</v>
      </c>
      <c r="Q548" s="1" t="s">
        <v>52</v>
      </c>
      <c r="R548" s="1" t="s">
        <v>52</v>
      </c>
      <c r="AV548" s="1" t="s">
        <v>52</v>
      </c>
      <c r="AW548" s="1" t="s">
        <v>52</v>
      </c>
      <c r="AX548" s="1" t="s">
        <v>52</v>
      </c>
      <c r="AY548" s="1" t="s">
        <v>52</v>
      </c>
      <c r="AZ548" s="1" t="s">
        <v>52</v>
      </c>
    </row>
    <row r="549" spans="1:52" ht="30" customHeight="1" x14ac:dyDescent="0.3">
      <c r="A549" s="19"/>
      <c r="B549" s="19"/>
      <c r="C549" s="19"/>
      <c r="D549" s="19"/>
      <c r="E549" s="21"/>
      <c r="F549" s="24"/>
      <c r="G549" s="21"/>
      <c r="H549" s="24"/>
      <c r="I549" s="21"/>
      <c r="J549" s="24"/>
      <c r="K549" s="21"/>
      <c r="L549" s="24"/>
      <c r="M549" s="19"/>
    </row>
    <row r="550" spans="1:52" ht="30" customHeight="1" x14ac:dyDescent="0.3">
      <c r="A550" s="15" t="s">
        <v>1442</v>
      </c>
      <c r="B550" s="16"/>
      <c r="C550" s="16"/>
      <c r="D550" s="16"/>
      <c r="E550" s="20"/>
      <c r="F550" s="23"/>
      <c r="G550" s="20"/>
      <c r="H550" s="23"/>
      <c r="I550" s="20"/>
      <c r="J550" s="23"/>
      <c r="K550" s="20"/>
      <c r="L550" s="23"/>
      <c r="M550" s="17"/>
      <c r="N550" s="1" t="s">
        <v>617</v>
      </c>
    </row>
    <row r="551" spans="1:52" ht="30" customHeight="1" x14ac:dyDescent="0.3">
      <c r="A551" s="18" t="s">
        <v>915</v>
      </c>
      <c r="B551" s="18" t="s">
        <v>759</v>
      </c>
      <c r="C551" s="18" t="s">
        <v>760</v>
      </c>
      <c r="D551" s="19">
        <v>5.2999999999999999E-2</v>
      </c>
      <c r="E551" s="21">
        <f>단가대비표!O122</f>
        <v>0</v>
      </c>
      <c r="F551" s="24">
        <f>TRUNC(E551*D551,1)</f>
        <v>0</v>
      </c>
      <c r="G551" s="21">
        <f>단가대비표!P122</f>
        <v>0</v>
      </c>
      <c r="H551" s="24">
        <f>TRUNC(G551*D551,1)</f>
        <v>0</v>
      </c>
      <c r="I551" s="21">
        <f>단가대비표!V122</f>
        <v>0</v>
      </c>
      <c r="J551" s="24">
        <f>TRUNC(I551*D551,1)</f>
        <v>0</v>
      </c>
      <c r="K551" s="21">
        <f t="shared" ref="K551:L553" si="69">TRUNC(E551+G551+I551,1)</f>
        <v>0</v>
      </c>
      <c r="L551" s="24">
        <f t="shared" si="69"/>
        <v>0</v>
      </c>
      <c r="M551" s="18" t="s">
        <v>52</v>
      </c>
      <c r="N551" s="1" t="s">
        <v>617</v>
      </c>
      <c r="O551" s="1" t="s">
        <v>916</v>
      </c>
      <c r="P551" s="1" t="s">
        <v>64</v>
      </c>
      <c r="Q551" s="1" t="s">
        <v>64</v>
      </c>
      <c r="R551" s="1" t="s">
        <v>63</v>
      </c>
      <c r="V551">
        <v>1</v>
      </c>
      <c r="AV551" s="1" t="s">
        <v>52</v>
      </c>
      <c r="AW551" s="1" t="s">
        <v>1443</v>
      </c>
      <c r="AX551" s="1" t="s">
        <v>52</v>
      </c>
      <c r="AY551" s="1" t="s">
        <v>52</v>
      </c>
      <c r="AZ551" s="1" t="s">
        <v>52</v>
      </c>
    </row>
    <row r="552" spans="1:52" ht="30" customHeight="1" x14ac:dyDescent="0.3">
      <c r="A552" s="18" t="s">
        <v>758</v>
      </c>
      <c r="B552" s="18" t="s">
        <v>759</v>
      </c>
      <c r="C552" s="18" t="s">
        <v>760</v>
      </c>
      <c r="D552" s="19">
        <v>1.2500000000000001E-2</v>
      </c>
      <c r="E552" s="21">
        <f>단가대비표!O121</f>
        <v>0</v>
      </c>
      <c r="F552" s="24">
        <f>TRUNC(E552*D552,1)</f>
        <v>0</v>
      </c>
      <c r="G552" s="21">
        <f>단가대비표!P121</f>
        <v>0</v>
      </c>
      <c r="H552" s="24">
        <f>TRUNC(G552*D552,1)</f>
        <v>0</v>
      </c>
      <c r="I552" s="21">
        <f>단가대비표!V121</f>
        <v>0</v>
      </c>
      <c r="J552" s="24">
        <f>TRUNC(I552*D552,1)</f>
        <v>0</v>
      </c>
      <c r="K552" s="21">
        <f t="shared" si="69"/>
        <v>0</v>
      </c>
      <c r="L552" s="24">
        <f t="shared" si="69"/>
        <v>0</v>
      </c>
      <c r="M552" s="18" t="s">
        <v>52</v>
      </c>
      <c r="N552" s="1" t="s">
        <v>617</v>
      </c>
      <c r="O552" s="1" t="s">
        <v>761</v>
      </c>
      <c r="P552" s="1" t="s">
        <v>64</v>
      </c>
      <c r="Q552" s="1" t="s">
        <v>64</v>
      </c>
      <c r="R552" s="1" t="s">
        <v>63</v>
      </c>
      <c r="V552">
        <v>1</v>
      </c>
      <c r="AV552" s="1" t="s">
        <v>52</v>
      </c>
      <c r="AW552" s="1" t="s">
        <v>1444</v>
      </c>
      <c r="AX552" s="1" t="s">
        <v>52</v>
      </c>
      <c r="AY552" s="1" t="s">
        <v>52</v>
      </c>
      <c r="AZ552" s="1" t="s">
        <v>52</v>
      </c>
    </row>
    <row r="553" spans="1:52" ht="30" customHeight="1" x14ac:dyDescent="0.3">
      <c r="A553" s="18" t="s">
        <v>774</v>
      </c>
      <c r="B553" s="18" t="s">
        <v>1253</v>
      </c>
      <c r="C553" s="18" t="s">
        <v>234</v>
      </c>
      <c r="D553" s="19">
        <v>1</v>
      </c>
      <c r="E553" s="21">
        <v>0</v>
      </c>
      <c r="F553" s="24">
        <f>TRUNC(E553*D553,1)</f>
        <v>0</v>
      </c>
      <c r="G553" s="21">
        <v>0</v>
      </c>
      <c r="H553" s="24">
        <f>TRUNC(G553*D553,1)</f>
        <v>0</v>
      </c>
      <c r="I553" s="21">
        <f>TRUNC(SUMIF(V551:V553, RIGHTB(O553, 1), H551:H553)*U553, 2)</f>
        <v>0</v>
      </c>
      <c r="J553" s="24">
        <f>TRUNC(I553*D553,1)</f>
        <v>0</v>
      </c>
      <c r="K553" s="21">
        <f t="shared" si="69"/>
        <v>0</v>
      </c>
      <c r="L553" s="24">
        <f t="shared" si="69"/>
        <v>0</v>
      </c>
      <c r="M553" s="18" t="s">
        <v>52</v>
      </c>
      <c r="N553" s="1" t="s">
        <v>617</v>
      </c>
      <c r="O553" s="1" t="s">
        <v>713</v>
      </c>
      <c r="P553" s="1" t="s">
        <v>64</v>
      </c>
      <c r="Q553" s="1" t="s">
        <v>64</v>
      </c>
      <c r="R553" s="1" t="s">
        <v>64</v>
      </c>
      <c r="S553">
        <v>1</v>
      </c>
      <c r="T553">
        <v>2</v>
      </c>
      <c r="U553">
        <v>0.01</v>
      </c>
      <c r="AV553" s="1" t="s">
        <v>52</v>
      </c>
      <c r="AW553" s="1" t="s">
        <v>1445</v>
      </c>
      <c r="AX553" s="1" t="s">
        <v>52</v>
      </c>
      <c r="AY553" s="1" t="s">
        <v>52</v>
      </c>
      <c r="AZ553" s="1" t="s">
        <v>52</v>
      </c>
    </row>
    <row r="554" spans="1:52" ht="30" customHeight="1" x14ac:dyDescent="0.3">
      <c r="A554" s="18" t="s">
        <v>715</v>
      </c>
      <c r="B554" s="18" t="s">
        <v>52</v>
      </c>
      <c r="C554" s="18" t="s">
        <v>52</v>
      </c>
      <c r="D554" s="19"/>
      <c r="E554" s="21"/>
      <c r="F554" s="24">
        <f>TRUNC(SUMIF(N551:N553, N550, F551:F553),0)</f>
        <v>0</v>
      </c>
      <c r="G554" s="21"/>
      <c r="H554" s="24">
        <f>TRUNC(SUMIF(N551:N553, N550, H551:H553),0)</f>
        <v>0</v>
      </c>
      <c r="I554" s="21"/>
      <c r="J554" s="24">
        <f>TRUNC(SUMIF(N551:N553, N550, J551:J553),0)</f>
        <v>0</v>
      </c>
      <c r="K554" s="21"/>
      <c r="L554" s="24">
        <f>F554+H554+J554</f>
        <v>0</v>
      </c>
      <c r="M554" s="18" t="s">
        <v>52</v>
      </c>
      <c r="N554" s="1" t="s">
        <v>88</v>
      </c>
      <c r="O554" s="1" t="s">
        <v>88</v>
      </c>
      <c r="P554" s="1" t="s">
        <v>52</v>
      </c>
      <c r="Q554" s="1" t="s">
        <v>52</v>
      </c>
      <c r="R554" s="1" t="s">
        <v>52</v>
      </c>
      <c r="AV554" s="1" t="s">
        <v>52</v>
      </c>
      <c r="AW554" s="1" t="s">
        <v>52</v>
      </c>
      <c r="AX554" s="1" t="s">
        <v>52</v>
      </c>
      <c r="AY554" s="1" t="s">
        <v>52</v>
      </c>
      <c r="AZ554" s="1" t="s">
        <v>52</v>
      </c>
    </row>
    <row r="555" spans="1:52" ht="30" customHeight="1" x14ac:dyDescent="0.3">
      <c r="A555" s="19"/>
      <c r="B555" s="19"/>
      <c r="C555" s="19"/>
      <c r="D555" s="19"/>
      <c r="E555" s="21"/>
      <c r="F555" s="24"/>
      <c r="G555" s="21"/>
      <c r="H555" s="24"/>
      <c r="I555" s="21"/>
      <c r="J555" s="24"/>
      <c r="K555" s="21"/>
      <c r="L555" s="24"/>
      <c r="M555" s="19"/>
    </row>
    <row r="556" spans="1:52" ht="30" customHeight="1" x14ac:dyDescent="0.3">
      <c r="A556" s="15" t="s">
        <v>1446</v>
      </c>
      <c r="B556" s="16"/>
      <c r="C556" s="16"/>
      <c r="D556" s="16"/>
      <c r="E556" s="20"/>
      <c r="F556" s="23"/>
      <c r="G556" s="20"/>
      <c r="H556" s="23"/>
      <c r="I556" s="20"/>
      <c r="J556" s="23"/>
      <c r="K556" s="20"/>
      <c r="L556" s="23"/>
      <c r="M556" s="17"/>
      <c r="N556" s="1" t="s">
        <v>621</v>
      </c>
    </row>
    <row r="557" spans="1:52" ht="30" customHeight="1" x14ac:dyDescent="0.3">
      <c r="A557" s="18" t="s">
        <v>915</v>
      </c>
      <c r="B557" s="18" t="s">
        <v>759</v>
      </c>
      <c r="C557" s="18" t="s">
        <v>760</v>
      </c>
      <c r="D557" s="19">
        <v>0.05</v>
      </c>
      <c r="E557" s="21">
        <f>단가대비표!O122</f>
        <v>0</v>
      </c>
      <c r="F557" s="24">
        <f>TRUNC(E557*D557,1)</f>
        <v>0</v>
      </c>
      <c r="G557" s="21">
        <f>단가대비표!P122</f>
        <v>0</v>
      </c>
      <c r="H557" s="24">
        <f>TRUNC(G557*D557,1)</f>
        <v>0</v>
      </c>
      <c r="I557" s="21">
        <f>단가대비표!V122</f>
        <v>0</v>
      </c>
      <c r="J557" s="24">
        <f>TRUNC(I557*D557,1)</f>
        <v>0</v>
      </c>
      <c r="K557" s="21">
        <f t="shared" ref="K557:L559" si="70">TRUNC(E557+G557+I557,1)</f>
        <v>0</v>
      </c>
      <c r="L557" s="24">
        <f t="shared" si="70"/>
        <v>0</v>
      </c>
      <c r="M557" s="18" t="s">
        <v>52</v>
      </c>
      <c r="N557" s="1" t="s">
        <v>621</v>
      </c>
      <c r="O557" s="1" t="s">
        <v>916</v>
      </c>
      <c r="P557" s="1" t="s">
        <v>64</v>
      </c>
      <c r="Q557" s="1" t="s">
        <v>64</v>
      </c>
      <c r="R557" s="1" t="s">
        <v>63</v>
      </c>
      <c r="V557">
        <v>1</v>
      </c>
      <c r="AV557" s="1" t="s">
        <v>52</v>
      </c>
      <c r="AW557" s="1" t="s">
        <v>1447</v>
      </c>
      <c r="AX557" s="1" t="s">
        <v>52</v>
      </c>
      <c r="AY557" s="1" t="s">
        <v>52</v>
      </c>
      <c r="AZ557" s="1" t="s">
        <v>52</v>
      </c>
    </row>
    <row r="558" spans="1:52" ht="30" customHeight="1" x14ac:dyDescent="0.3">
      <c r="A558" s="18" t="s">
        <v>758</v>
      </c>
      <c r="B558" s="18" t="s">
        <v>759</v>
      </c>
      <c r="C558" s="18" t="s">
        <v>760</v>
      </c>
      <c r="D558" s="19">
        <v>1.9199999999999998E-2</v>
      </c>
      <c r="E558" s="21">
        <f>단가대비표!O121</f>
        <v>0</v>
      </c>
      <c r="F558" s="24">
        <f>TRUNC(E558*D558,1)</f>
        <v>0</v>
      </c>
      <c r="G558" s="21">
        <f>단가대비표!P121</f>
        <v>0</v>
      </c>
      <c r="H558" s="24">
        <f>TRUNC(G558*D558,1)</f>
        <v>0</v>
      </c>
      <c r="I558" s="21">
        <f>단가대비표!V121</f>
        <v>0</v>
      </c>
      <c r="J558" s="24">
        <f>TRUNC(I558*D558,1)</f>
        <v>0</v>
      </c>
      <c r="K558" s="21">
        <f t="shared" si="70"/>
        <v>0</v>
      </c>
      <c r="L558" s="24">
        <f t="shared" si="70"/>
        <v>0</v>
      </c>
      <c r="M558" s="18" t="s">
        <v>52</v>
      </c>
      <c r="N558" s="1" t="s">
        <v>621</v>
      </c>
      <c r="O558" s="1" t="s">
        <v>761</v>
      </c>
      <c r="P558" s="1" t="s">
        <v>64</v>
      </c>
      <c r="Q558" s="1" t="s">
        <v>64</v>
      </c>
      <c r="R558" s="1" t="s">
        <v>63</v>
      </c>
      <c r="V558">
        <v>1</v>
      </c>
      <c r="AV558" s="1" t="s">
        <v>52</v>
      </c>
      <c r="AW558" s="1" t="s">
        <v>1448</v>
      </c>
      <c r="AX558" s="1" t="s">
        <v>52</v>
      </c>
      <c r="AY558" s="1" t="s">
        <v>52</v>
      </c>
      <c r="AZ558" s="1" t="s">
        <v>52</v>
      </c>
    </row>
    <row r="559" spans="1:52" ht="30" customHeight="1" x14ac:dyDescent="0.3">
      <c r="A559" s="18" t="s">
        <v>774</v>
      </c>
      <c r="B559" s="18" t="s">
        <v>1253</v>
      </c>
      <c r="C559" s="18" t="s">
        <v>234</v>
      </c>
      <c r="D559" s="19">
        <v>1</v>
      </c>
      <c r="E559" s="21">
        <v>0</v>
      </c>
      <c r="F559" s="24">
        <f>TRUNC(E559*D559,1)</f>
        <v>0</v>
      </c>
      <c r="G559" s="21">
        <v>0</v>
      </c>
      <c r="H559" s="24">
        <f>TRUNC(G559*D559,1)</f>
        <v>0</v>
      </c>
      <c r="I559" s="21">
        <f>TRUNC(SUMIF(V557:V559, RIGHTB(O559, 1), H557:H559)*U559, 2)</f>
        <v>0</v>
      </c>
      <c r="J559" s="24">
        <f>TRUNC(I559*D559,1)</f>
        <v>0</v>
      </c>
      <c r="K559" s="21">
        <f t="shared" si="70"/>
        <v>0</v>
      </c>
      <c r="L559" s="24">
        <f t="shared" si="70"/>
        <v>0</v>
      </c>
      <c r="M559" s="18" t="s">
        <v>52</v>
      </c>
      <c r="N559" s="1" t="s">
        <v>621</v>
      </c>
      <c r="O559" s="1" t="s">
        <v>713</v>
      </c>
      <c r="P559" s="1" t="s">
        <v>64</v>
      </c>
      <c r="Q559" s="1" t="s">
        <v>64</v>
      </c>
      <c r="R559" s="1" t="s">
        <v>64</v>
      </c>
      <c r="S559">
        <v>1</v>
      </c>
      <c r="T559">
        <v>2</v>
      </c>
      <c r="U559">
        <v>0.01</v>
      </c>
      <c r="AV559" s="1" t="s">
        <v>52</v>
      </c>
      <c r="AW559" s="1" t="s">
        <v>1449</v>
      </c>
      <c r="AX559" s="1" t="s">
        <v>52</v>
      </c>
      <c r="AY559" s="1" t="s">
        <v>52</v>
      </c>
      <c r="AZ559" s="1" t="s">
        <v>52</v>
      </c>
    </row>
    <row r="560" spans="1:52" ht="30" customHeight="1" x14ac:dyDescent="0.3">
      <c r="A560" s="18" t="s">
        <v>715</v>
      </c>
      <c r="B560" s="18" t="s">
        <v>52</v>
      </c>
      <c r="C560" s="18" t="s">
        <v>52</v>
      </c>
      <c r="D560" s="19"/>
      <c r="E560" s="21"/>
      <c r="F560" s="24">
        <f>TRUNC(SUMIF(N557:N559, N556, F557:F559),0)</f>
        <v>0</v>
      </c>
      <c r="G560" s="21"/>
      <c r="H560" s="24">
        <f>TRUNC(SUMIF(N557:N559, N556, H557:H559),0)</f>
        <v>0</v>
      </c>
      <c r="I560" s="21"/>
      <c r="J560" s="24">
        <f>TRUNC(SUMIF(N557:N559, N556, J557:J559),0)</f>
        <v>0</v>
      </c>
      <c r="K560" s="21"/>
      <c r="L560" s="24">
        <f>F560+H560+J560</f>
        <v>0</v>
      </c>
      <c r="M560" s="18" t="s">
        <v>52</v>
      </c>
      <c r="N560" s="1" t="s">
        <v>88</v>
      </c>
      <c r="O560" s="1" t="s">
        <v>88</v>
      </c>
      <c r="P560" s="1" t="s">
        <v>52</v>
      </c>
      <c r="Q560" s="1" t="s">
        <v>52</v>
      </c>
      <c r="R560" s="1" t="s">
        <v>52</v>
      </c>
      <c r="AV560" s="1" t="s">
        <v>52</v>
      </c>
      <c r="AW560" s="1" t="s">
        <v>52</v>
      </c>
      <c r="AX560" s="1" t="s">
        <v>52</v>
      </c>
      <c r="AY560" s="1" t="s">
        <v>52</v>
      </c>
      <c r="AZ560" s="1" t="s">
        <v>52</v>
      </c>
    </row>
    <row r="561" spans="1:52" ht="30" customHeight="1" x14ac:dyDescent="0.3">
      <c r="A561" s="19"/>
      <c r="B561" s="19"/>
      <c r="C561" s="19"/>
      <c r="D561" s="19"/>
      <c r="E561" s="21"/>
      <c r="F561" s="24"/>
      <c r="G561" s="21"/>
      <c r="H561" s="24"/>
      <c r="I561" s="21"/>
      <c r="J561" s="24"/>
      <c r="K561" s="21"/>
      <c r="L561" s="24"/>
      <c r="M561" s="19"/>
    </row>
    <row r="562" spans="1:52" ht="30" customHeight="1" x14ac:dyDescent="0.3">
      <c r="A562" s="15" t="s">
        <v>1450</v>
      </c>
      <c r="B562" s="16"/>
      <c r="C562" s="16"/>
      <c r="D562" s="16"/>
      <c r="E562" s="20"/>
      <c r="F562" s="23"/>
      <c r="G562" s="20"/>
      <c r="H562" s="23"/>
      <c r="I562" s="20"/>
      <c r="J562" s="23"/>
      <c r="K562" s="20"/>
      <c r="L562" s="23"/>
      <c r="M562" s="17"/>
      <c r="N562" s="1" t="s">
        <v>625</v>
      </c>
    </row>
    <row r="563" spans="1:52" ht="30" customHeight="1" x14ac:dyDescent="0.3">
      <c r="A563" s="18" t="s">
        <v>915</v>
      </c>
      <c r="B563" s="18" t="s">
        <v>759</v>
      </c>
      <c r="C563" s="18" t="s">
        <v>760</v>
      </c>
      <c r="D563" s="19">
        <v>0.02</v>
      </c>
      <c r="E563" s="21">
        <f>단가대비표!O122</f>
        <v>0</v>
      </c>
      <c r="F563" s="24">
        <f>TRUNC(E563*D563,1)</f>
        <v>0</v>
      </c>
      <c r="G563" s="21">
        <f>단가대비표!P122</f>
        <v>0</v>
      </c>
      <c r="H563" s="24">
        <f>TRUNC(G563*D563,1)</f>
        <v>0</v>
      </c>
      <c r="I563" s="21">
        <f>단가대비표!V122</f>
        <v>0</v>
      </c>
      <c r="J563" s="24">
        <f>TRUNC(I563*D563,1)</f>
        <v>0</v>
      </c>
      <c r="K563" s="21">
        <f t="shared" ref="K563:L565" si="71">TRUNC(E563+G563+I563,1)</f>
        <v>0</v>
      </c>
      <c r="L563" s="24">
        <f t="shared" si="71"/>
        <v>0</v>
      </c>
      <c r="M563" s="18" t="s">
        <v>52</v>
      </c>
      <c r="N563" s="1" t="s">
        <v>625</v>
      </c>
      <c r="O563" s="1" t="s">
        <v>916</v>
      </c>
      <c r="P563" s="1" t="s">
        <v>64</v>
      </c>
      <c r="Q563" s="1" t="s">
        <v>64</v>
      </c>
      <c r="R563" s="1" t="s">
        <v>63</v>
      </c>
      <c r="V563">
        <v>1</v>
      </c>
      <c r="AV563" s="1" t="s">
        <v>52</v>
      </c>
      <c r="AW563" s="1" t="s">
        <v>1451</v>
      </c>
      <c r="AX563" s="1" t="s">
        <v>52</v>
      </c>
      <c r="AY563" s="1" t="s">
        <v>52</v>
      </c>
      <c r="AZ563" s="1" t="s">
        <v>52</v>
      </c>
    </row>
    <row r="564" spans="1:52" ht="30" customHeight="1" x14ac:dyDescent="0.3">
      <c r="A564" s="18" t="s">
        <v>758</v>
      </c>
      <c r="B564" s="18" t="s">
        <v>759</v>
      </c>
      <c r="C564" s="18" t="s">
        <v>760</v>
      </c>
      <c r="D564" s="19">
        <v>0.01</v>
      </c>
      <c r="E564" s="21">
        <f>단가대비표!O121</f>
        <v>0</v>
      </c>
      <c r="F564" s="24">
        <f>TRUNC(E564*D564,1)</f>
        <v>0</v>
      </c>
      <c r="G564" s="21">
        <f>단가대비표!P121</f>
        <v>0</v>
      </c>
      <c r="H564" s="24">
        <f>TRUNC(G564*D564,1)</f>
        <v>0</v>
      </c>
      <c r="I564" s="21">
        <f>단가대비표!V121</f>
        <v>0</v>
      </c>
      <c r="J564" s="24">
        <f>TRUNC(I564*D564,1)</f>
        <v>0</v>
      </c>
      <c r="K564" s="21">
        <f t="shared" si="71"/>
        <v>0</v>
      </c>
      <c r="L564" s="24">
        <f t="shared" si="71"/>
        <v>0</v>
      </c>
      <c r="M564" s="18" t="s">
        <v>52</v>
      </c>
      <c r="N564" s="1" t="s">
        <v>625</v>
      </c>
      <c r="O564" s="1" t="s">
        <v>761</v>
      </c>
      <c r="P564" s="1" t="s">
        <v>64</v>
      </c>
      <c r="Q564" s="1" t="s">
        <v>64</v>
      </c>
      <c r="R564" s="1" t="s">
        <v>63</v>
      </c>
      <c r="V564">
        <v>1</v>
      </c>
      <c r="AV564" s="1" t="s">
        <v>52</v>
      </c>
      <c r="AW564" s="1" t="s">
        <v>1452</v>
      </c>
      <c r="AX564" s="1" t="s">
        <v>52</v>
      </c>
      <c r="AY564" s="1" t="s">
        <v>52</v>
      </c>
      <c r="AZ564" s="1" t="s">
        <v>52</v>
      </c>
    </row>
    <row r="565" spans="1:52" ht="30" customHeight="1" x14ac:dyDescent="0.3">
      <c r="A565" s="18" t="s">
        <v>774</v>
      </c>
      <c r="B565" s="18" t="s">
        <v>1253</v>
      </c>
      <c r="C565" s="18" t="s">
        <v>234</v>
      </c>
      <c r="D565" s="19">
        <v>1</v>
      </c>
      <c r="E565" s="21">
        <v>0</v>
      </c>
      <c r="F565" s="24">
        <f>TRUNC(E565*D565,1)</f>
        <v>0</v>
      </c>
      <c r="G565" s="21">
        <v>0</v>
      </c>
      <c r="H565" s="24">
        <f>TRUNC(G565*D565,1)</f>
        <v>0</v>
      </c>
      <c r="I565" s="21">
        <f>TRUNC(SUMIF(V563:V565, RIGHTB(O565, 1), H563:H565)*U565, 2)</f>
        <v>0</v>
      </c>
      <c r="J565" s="24">
        <f>TRUNC(I565*D565,1)</f>
        <v>0</v>
      </c>
      <c r="K565" s="21">
        <f t="shared" si="71"/>
        <v>0</v>
      </c>
      <c r="L565" s="24">
        <f t="shared" si="71"/>
        <v>0</v>
      </c>
      <c r="M565" s="18" t="s">
        <v>52</v>
      </c>
      <c r="N565" s="1" t="s">
        <v>625</v>
      </c>
      <c r="O565" s="1" t="s">
        <v>713</v>
      </c>
      <c r="P565" s="1" t="s">
        <v>64</v>
      </c>
      <c r="Q565" s="1" t="s">
        <v>64</v>
      </c>
      <c r="R565" s="1" t="s">
        <v>64</v>
      </c>
      <c r="S565">
        <v>1</v>
      </c>
      <c r="T565">
        <v>2</v>
      </c>
      <c r="U565">
        <v>0.01</v>
      </c>
      <c r="AV565" s="1" t="s">
        <v>52</v>
      </c>
      <c r="AW565" s="1" t="s">
        <v>1453</v>
      </c>
      <c r="AX565" s="1" t="s">
        <v>52</v>
      </c>
      <c r="AY565" s="1" t="s">
        <v>52</v>
      </c>
      <c r="AZ565" s="1" t="s">
        <v>52</v>
      </c>
    </row>
    <row r="566" spans="1:52" ht="30" customHeight="1" x14ac:dyDescent="0.3">
      <c r="A566" s="18" t="s">
        <v>715</v>
      </c>
      <c r="B566" s="18" t="s">
        <v>52</v>
      </c>
      <c r="C566" s="18" t="s">
        <v>52</v>
      </c>
      <c r="D566" s="19"/>
      <c r="E566" s="21"/>
      <c r="F566" s="24">
        <f>TRUNC(SUMIF(N563:N565, N562, F563:F565),0)</f>
        <v>0</v>
      </c>
      <c r="G566" s="21"/>
      <c r="H566" s="24">
        <f>TRUNC(SUMIF(N563:N565, N562, H563:H565),0)</f>
        <v>0</v>
      </c>
      <c r="I566" s="21"/>
      <c r="J566" s="24">
        <f>TRUNC(SUMIF(N563:N565, N562, J563:J565),0)</f>
        <v>0</v>
      </c>
      <c r="K566" s="21"/>
      <c r="L566" s="24">
        <f>F566+H566+J566</f>
        <v>0</v>
      </c>
      <c r="M566" s="18" t="s">
        <v>52</v>
      </c>
      <c r="N566" s="1" t="s">
        <v>88</v>
      </c>
      <c r="O566" s="1" t="s">
        <v>88</v>
      </c>
      <c r="P566" s="1" t="s">
        <v>52</v>
      </c>
      <c r="Q566" s="1" t="s">
        <v>52</v>
      </c>
      <c r="R566" s="1" t="s">
        <v>52</v>
      </c>
      <c r="AV566" s="1" t="s">
        <v>52</v>
      </c>
      <c r="AW566" s="1" t="s">
        <v>52</v>
      </c>
      <c r="AX566" s="1" t="s">
        <v>52</v>
      </c>
      <c r="AY566" s="1" t="s">
        <v>52</v>
      </c>
      <c r="AZ566" s="1" t="s">
        <v>52</v>
      </c>
    </row>
    <row r="567" spans="1:52" ht="30" customHeight="1" x14ac:dyDescent="0.3">
      <c r="A567" s="19"/>
      <c r="B567" s="19"/>
      <c r="C567" s="19"/>
      <c r="D567" s="19"/>
      <c r="E567" s="21"/>
      <c r="F567" s="24"/>
      <c r="G567" s="21"/>
      <c r="H567" s="24"/>
      <c r="I567" s="21"/>
      <c r="J567" s="24"/>
      <c r="K567" s="21"/>
      <c r="L567" s="24"/>
      <c r="M567" s="19"/>
    </row>
    <row r="568" spans="1:52" ht="30" customHeight="1" x14ac:dyDescent="0.3">
      <c r="A568" s="15" t="s">
        <v>1454</v>
      </c>
      <c r="B568" s="16"/>
      <c r="C568" s="16"/>
      <c r="D568" s="16"/>
      <c r="E568" s="20"/>
      <c r="F568" s="23"/>
      <c r="G568" s="20"/>
      <c r="H568" s="23"/>
      <c r="I568" s="20"/>
      <c r="J568" s="23"/>
      <c r="K568" s="20"/>
      <c r="L568" s="23"/>
      <c r="M568" s="17"/>
      <c r="N568" s="1" t="s">
        <v>629</v>
      </c>
    </row>
    <row r="569" spans="1:52" ht="30" customHeight="1" x14ac:dyDescent="0.3">
      <c r="A569" s="18" t="s">
        <v>915</v>
      </c>
      <c r="B569" s="18" t="s">
        <v>759</v>
      </c>
      <c r="C569" s="18" t="s">
        <v>760</v>
      </c>
      <c r="D569" s="19">
        <v>0.02</v>
      </c>
      <c r="E569" s="21">
        <f>단가대비표!O122</f>
        <v>0</v>
      </c>
      <c r="F569" s="24">
        <f>TRUNC(E569*D569,1)</f>
        <v>0</v>
      </c>
      <c r="G569" s="21">
        <f>단가대비표!P122</f>
        <v>0</v>
      </c>
      <c r="H569" s="24">
        <f>TRUNC(G569*D569,1)</f>
        <v>0</v>
      </c>
      <c r="I569" s="21">
        <f>단가대비표!V122</f>
        <v>0</v>
      </c>
      <c r="J569" s="24">
        <f>TRUNC(I569*D569,1)</f>
        <v>0</v>
      </c>
      <c r="K569" s="21">
        <f t="shared" ref="K569:L571" si="72">TRUNC(E569+G569+I569,1)</f>
        <v>0</v>
      </c>
      <c r="L569" s="24">
        <f t="shared" si="72"/>
        <v>0</v>
      </c>
      <c r="M569" s="18" t="s">
        <v>52</v>
      </c>
      <c r="N569" s="1" t="s">
        <v>629</v>
      </c>
      <c r="O569" s="1" t="s">
        <v>916</v>
      </c>
      <c r="P569" s="1" t="s">
        <v>64</v>
      </c>
      <c r="Q569" s="1" t="s">
        <v>64</v>
      </c>
      <c r="R569" s="1" t="s">
        <v>63</v>
      </c>
      <c r="V569">
        <v>1</v>
      </c>
      <c r="AV569" s="1" t="s">
        <v>52</v>
      </c>
      <c r="AW569" s="1" t="s">
        <v>1455</v>
      </c>
      <c r="AX569" s="1" t="s">
        <v>52</v>
      </c>
      <c r="AY569" s="1" t="s">
        <v>52</v>
      </c>
      <c r="AZ569" s="1" t="s">
        <v>52</v>
      </c>
    </row>
    <row r="570" spans="1:52" ht="30" customHeight="1" x14ac:dyDescent="0.3">
      <c r="A570" s="18" t="s">
        <v>758</v>
      </c>
      <c r="B570" s="18" t="s">
        <v>759</v>
      </c>
      <c r="C570" s="18" t="s">
        <v>760</v>
      </c>
      <c r="D570" s="19">
        <v>0.01</v>
      </c>
      <c r="E570" s="21">
        <f>단가대비표!O121</f>
        <v>0</v>
      </c>
      <c r="F570" s="24">
        <f>TRUNC(E570*D570,1)</f>
        <v>0</v>
      </c>
      <c r="G570" s="21">
        <f>단가대비표!P121</f>
        <v>0</v>
      </c>
      <c r="H570" s="24">
        <f>TRUNC(G570*D570,1)</f>
        <v>0</v>
      </c>
      <c r="I570" s="21">
        <f>단가대비표!V121</f>
        <v>0</v>
      </c>
      <c r="J570" s="24">
        <f>TRUNC(I570*D570,1)</f>
        <v>0</v>
      </c>
      <c r="K570" s="21">
        <f t="shared" si="72"/>
        <v>0</v>
      </c>
      <c r="L570" s="24">
        <f t="shared" si="72"/>
        <v>0</v>
      </c>
      <c r="M570" s="18" t="s">
        <v>52</v>
      </c>
      <c r="N570" s="1" t="s">
        <v>629</v>
      </c>
      <c r="O570" s="1" t="s">
        <v>761</v>
      </c>
      <c r="P570" s="1" t="s">
        <v>64</v>
      </c>
      <c r="Q570" s="1" t="s">
        <v>64</v>
      </c>
      <c r="R570" s="1" t="s">
        <v>63</v>
      </c>
      <c r="V570">
        <v>1</v>
      </c>
      <c r="AV570" s="1" t="s">
        <v>52</v>
      </c>
      <c r="AW570" s="1" t="s">
        <v>1456</v>
      </c>
      <c r="AX570" s="1" t="s">
        <v>52</v>
      </c>
      <c r="AY570" s="1" t="s">
        <v>52</v>
      </c>
      <c r="AZ570" s="1" t="s">
        <v>52</v>
      </c>
    </row>
    <row r="571" spans="1:52" ht="30" customHeight="1" x14ac:dyDescent="0.3">
      <c r="A571" s="18" t="s">
        <v>774</v>
      </c>
      <c r="B571" s="18" t="s">
        <v>1253</v>
      </c>
      <c r="C571" s="18" t="s">
        <v>234</v>
      </c>
      <c r="D571" s="19">
        <v>1</v>
      </c>
      <c r="E571" s="21">
        <v>0</v>
      </c>
      <c r="F571" s="24">
        <f>TRUNC(E571*D571,1)</f>
        <v>0</v>
      </c>
      <c r="G571" s="21">
        <v>0</v>
      </c>
      <c r="H571" s="24">
        <f>TRUNC(G571*D571,1)</f>
        <v>0</v>
      </c>
      <c r="I571" s="21">
        <f>TRUNC(SUMIF(V569:V571, RIGHTB(O571, 1), H569:H571)*U571, 2)</f>
        <v>0</v>
      </c>
      <c r="J571" s="24">
        <f>TRUNC(I571*D571,1)</f>
        <v>0</v>
      </c>
      <c r="K571" s="21">
        <f t="shared" si="72"/>
        <v>0</v>
      </c>
      <c r="L571" s="24">
        <f t="shared" si="72"/>
        <v>0</v>
      </c>
      <c r="M571" s="18" t="s">
        <v>52</v>
      </c>
      <c r="N571" s="1" t="s">
        <v>629</v>
      </c>
      <c r="O571" s="1" t="s">
        <v>713</v>
      </c>
      <c r="P571" s="1" t="s">
        <v>64</v>
      </c>
      <c r="Q571" s="1" t="s">
        <v>64</v>
      </c>
      <c r="R571" s="1" t="s">
        <v>64</v>
      </c>
      <c r="S571">
        <v>1</v>
      </c>
      <c r="T571">
        <v>2</v>
      </c>
      <c r="U571">
        <v>0.01</v>
      </c>
      <c r="AV571" s="1" t="s">
        <v>52</v>
      </c>
      <c r="AW571" s="1" t="s">
        <v>1457</v>
      </c>
      <c r="AX571" s="1" t="s">
        <v>52</v>
      </c>
      <c r="AY571" s="1" t="s">
        <v>52</v>
      </c>
      <c r="AZ571" s="1" t="s">
        <v>52</v>
      </c>
    </row>
    <row r="572" spans="1:52" ht="30" customHeight="1" x14ac:dyDescent="0.3">
      <c r="A572" s="18" t="s">
        <v>715</v>
      </c>
      <c r="B572" s="18" t="s">
        <v>52</v>
      </c>
      <c r="C572" s="18" t="s">
        <v>52</v>
      </c>
      <c r="D572" s="19"/>
      <c r="E572" s="21"/>
      <c r="F572" s="24">
        <f>TRUNC(SUMIF(N569:N571, N568, F569:F571),0)</f>
        <v>0</v>
      </c>
      <c r="G572" s="21"/>
      <c r="H572" s="24">
        <f>TRUNC(SUMIF(N569:N571, N568, H569:H571),0)</f>
        <v>0</v>
      </c>
      <c r="I572" s="21"/>
      <c r="J572" s="24">
        <f>TRUNC(SUMIF(N569:N571, N568, J569:J571),0)</f>
        <v>0</v>
      </c>
      <c r="K572" s="21"/>
      <c r="L572" s="24">
        <f>F572+H572+J572</f>
        <v>0</v>
      </c>
      <c r="M572" s="18" t="s">
        <v>52</v>
      </c>
      <c r="N572" s="1" t="s">
        <v>88</v>
      </c>
      <c r="O572" s="1" t="s">
        <v>88</v>
      </c>
      <c r="P572" s="1" t="s">
        <v>52</v>
      </c>
      <c r="Q572" s="1" t="s">
        <v>52</v>
      </c>
      <c r="R572" s="1" t="s">
        <v>52</v>
      </c>
      <c r="AV572" s="1" t="s">
        <v>52</v>
      </c>
      <c r="AW572" s="1" t="s">
        <v>52</v>
      </c>
      <c r="AX572" s="1" t="s">
        <v>52</v>
      </c>
      <c r="AY572" s="1" t="s">
        <v>52</v>
      </c>
      <c r="AZ572" s="1" t="s">
        <v>52</v>
      </c>
    </row>
    <row r="573" spans="1:52" ht="30" customHeight="1" x14ac:dyDescent="0.3">
      <c r="A573" s="19"/>
      <c r="B573" s="19"/>
      <c r="C573" s="19"/>
      <c r="D573" s="19"/>
      <c r="E573" s="21"/>
      <c r="F573" s="24"/>
      <c r="G573" s="21"/>
      <c r="H573" s="24"/>
      <c r="I573" s="21"/>
      <c r="J573" s="24"/>
      <c r="K573" s="21"/>
      <c r="L573" s="24"/>
      <c r="M573" s="19"/>
    </row>
    <row r="574" spans="1:52" ht="30" customHeight="1" x14ac:dyDescent="0.3">
      <c r="A574" s="15" t="s">
        <v>1458</v>
      </c>
      <c r="B574" s="16"/>
      <c r="C574" s="16"/>
      <c r="D574" s="16"/>
      <c r="E574" s="20"/>
      <c r="F574" s="23"/>
      <c r="G574" s="20"/>
      <c r="H574" s="23"/>
      <c r="I574" s="20"/>
      <c r="J574" s="23"/>
      <c r="K574" s="20"/>
      <c r="L574" s="23"/>
      <c r="M574" s="17"/>
      <c r="N574" s="1" t="s">
        <v>633</v>
      </c>
    </row>
    <row r="575" spans="1:52" ht="30" customHeight="1" x14ac:dyDescent="0.3">
      <c r="A575" s="18" t="s">
        <v>915</v>
      </c>
      <c r="B575" s="18" t="s">
        <v>759</v>
      </c>
      <c r="C575" s="18" t="s">
        <v>760</v>
      </c>
      <c r="D575" s="19">
        <v>0.08</v>
      </c>
      <c r="E575" s="21">
        <f>단가대비표!O122</f>
        <v>0</v>
      </c>
      <c r="F575" s="24">
        <f>TRUNC(E575*D575,1)</f>
        <v>0</v>
      </c>
      <c r="G575" s="21">
        <f>단가대비표!P122</f>
        <v>0</v>
      </c>
      <c r="H575" s="24">
        <f>TRUNC(G575*D575,1)</f>
        <v>0</v>
      </c>
      <c r="I575" s="21">
        <f>단가대비표!V122</f>
        <v>0</v>
      </c>
      <c r="J575" s="24">
        <f>TRUNC(I575*D575,1)</f>
        <v>0</v>
      </c>
      <c r="K575" s="21">
        <f t="shared" ref="K575:L577" si="73">TRUNC(E575+G575+I575,1)</f>
        <v>0</v>
      </c>
      <c r="L575" s="24">
        <f t="shared" si="73"/>
        <v>0</v>
      </c>
      <c r="M575" s="18" t="s">
        <v>52</v>
      </c>
      <c r="N575" s="1" t="s">
        <v>633</v>
      </c>
      <c r="O575" s="1" t="s">
        <v>916</v>
      </c>
      <c r="P575" s="1" t="s">
        <v>64</v>
      </c>
      <c r="Q575" s="1" t="s">
        <v>64</v>
      </c>
      <c r="R575" s="1" t="s">
        <v>63</v>
      </c>
      <c r="V575">
        <v>1</v>
      </c>
      <c r="AV575" s="1" t="s">
        <v>52</v>
      </c>
      <c r="AW575" s="1" t="s">
        <v>1459</v>
      </c>
      <c r="AX575" s="1" t="s">
        <v>52</v>
      </c>
      <c r="AY575" s="1" t="s">
        <v>52</v>
      </c>
      <c r="AZ575" s="1" t="s">
        <v>52</v>
      </c>
    </row>
    <row r="576" spans="1:52" ht="30" customHeight="1" x14ac:dyDescent="0.3">
      <c r="A576" s="18" t="s">
        <v>758</v>
      </c>
      <c r="B576" s="18" t="s">
        <v>759</v>
      </c>
      <c r="C576" s="18" t="s">
        <v>760</v>
      </c>
      <c r="D576" s="19">
        <v>0.02</v>
      </c>
      <c r="E576" s="21">
        <f>단가대비표!O121</f>
        <v>0</v>
      </c>
      <c r="F576" s="24">
        <f>TRUNC(E576*D576,1)</f>
        <v>0</v>
      </c>
      <c r="G576" s="21">
        <f>단가대비표!P121</f>
        <v>0</v>
      </c>
      <c r="H576" s="24">
        <f>TRUNC(G576*D576,1)</f>
        <v>0</v>
      </c>
      <c r="I576" s="21">
        <f>단가대비표!V121</f>
        <v>0</v>
      </c>
      <c r="J576" s="24">
        <f>TRUNC(I576*D576,1)</f>
        <v>0</v>
      </c>
      <c r="K576" s="21">
        <f t="shared" si="73"/>
        <v>0</v>
      </c>
      <c r="L576" s="24">
        <f t="shared" si="73"/>
        <v>0</v>
      </c>
      <c r="M576" s="18" t="s">
        <v>52</v>
      </c>
      <c r="N576" s="1" t="s">
        <v>633</v>
      </c>
      <c r="O576" s="1" t="s">
        <v>761</v>
      </c>
      <c r="P576" s="1" t="s">
        <v>64</v>
      </c>
      <c r="Q576" s="1" t="s">
        <v>64</v>
      </c>
      <c r="R576" s="1" t="s">
        <v>63</v>
      </c>
      <c r="V576">
        <v>1</v>
      </c>
      <c r="AV576" s="1" t="s">
        <v>52</v>
      </c>
      <c r="AW576" s="1" t="s">
        <v>1460</v>
      </c>
      <c r="AX576" s="1" t="s">
        <v>52</v>
      </c>
      <c r="AY576" s="1" t="s">
        <v>52</v>
      </c>
      <c r="AZ576" s="1" t="s">
        <v>52</v>
      </c>
    </row>
    <row r="577" spans="1:52" ht="30" customHeight="1" x14ac:dyDescent="0.3">
      <c r="A577" s="18" t="s">
        <v>774</v>
      </c>
      <c r="B577" s="18" t="s">
        <v>1253</v>
      </c>
      <c r="C577" s="18" t="s">
        <v>234</v>
      </c>
      <c r="D577" s="19">
        <v>1</v>
      </c>
      <c r="E577" s="21">
        <v>0</v>
      </c>
      <c r="F577" s="24">
        <f>TRUNC(E577*D577,1)</f>
        <v>0</v>
      </c>
      <c r="G577" s="21">
        <v>0</v>
      </c>
      <c r="H577" s="24">
        <f>TRUNC(G577*D577,1)</f>
        <v>0</v>
      </c>
      <c r="I577" s="21">
        <f>TRUNC(SUMIF(V575:V577, RIGHTB(O577, 1), H575:H577)*U577, 2)</f>
        <v>0</v>
      </c>
      <c r="J577" s="24">
        <f>TRUNC(I577*D577,1)</f>
        <v>0</v>
      </c>
      <c r="K577" s="21">
        <f t="shared" si="73"/>
        <v>0</v>
      </c>
      <c r="L577" s="24">
        <f t="shared" si="73"/>
        <v>0</v>
      </c>
      <c r="M577" s="18" t="s">
        <v>52</v>
      </c>
      <c r="N577" s="1" t="s">
        <v>633</v>
      </c>
      <c r="O577" s="1" t="s">
        <v>713</v>
      </c>
      <c r="P577" s="1" t="s">
        <v>64</v>
      </c>
      <c r="Q577" s="1" t="s">
        <v>64</v>
      </c>
      <c r="R577" s="1" t="s">
        <v>64</v>
      </c>
      <c r="S577">
        <v>1</v>
      </c>
      <c r="T577">
        <v>2</v>
      </c>
      <c r="U577">
        <v>0.01</v>
      </c>
      <c r="AV577" s="1" t="s">
        <v>52</v>
      </c>
      <c r="AW577" s="1" t="s">
        <v>1461</v>
      </c>
      <c r="AX577" s="1" t="s">
        <v>52</v>
      </c>
      <c r="AY577" s="1" t="s">
        <v>52</v>
      </c>
      <c r="AZ577" s="1" t="s">
        <v>52</v>
      </c>
    </row>
    <row r="578" spans="1:52" ht="30" customHeight="1" x14ac:dyDescent="0.3">
      <c r="A578" s="18" t="s">
        <v>715</v>
      </c>
      <c r="B578" s="18" t="s">
        <v>52</v>
      </c>
      <c r="C578" s="18" t="s">
        <v>52</v>
      </c>
      <c r="D578" s="19"/>
      <c r="E578" s="21"/>
      <c r="F578" s="24">
        <f>TRUNC(SUMIF(N575:N577, N574, F575:F577),0)</f>
        <v>0</v>
      </c>
      <c r="G578" s="21"/>
      <c r="H578" s="24">
        <f>TRUNC(SUMIF(N575:N577, N574, H575:H577),0)</f>
        <v>0</v>
      </c>
      <c r="I578" s="21"/>
      <c r="J578" s="24">
        <f>TRUNC(SUMIF(N575:N577, N574, J575:J577),0)</f>
        <v>0</v>
      </c>
      <c r="K578" s="21"/>
      <c r="L578" s="24">
        <f>F578+H578+J578</f>
        <v>0</v>
      </c>
      <c r="M578" s="18" t="s">
        <v>52</v>
      </c>
      <c r="N578" s="1" t="s">
        <v>88</v>
      </c>
      <c r="O578" s="1" t="s">
        <v>88</v>
      </c>
      <c r="P578" s="1" t="s">
        <v>52</v>
      </c>
      <c r="Q578" s="1" t="s">
        <v>52</v>
      </c>
      <c r="R578" s="1" t="s">
        <v>52</v>
      </c>
      <c r="AV578" s="1" t="s">
        <v>52</v>
      </c>
      <c r="AW578" s="1" t="s">
        <v>52</v>
      </c>
      <c r="AX578" s="1" t="s">
        <v>52</v>
      </c>
      <c r="AY578" s="1" t="s">
        <v>52</v>
      </c>
      <c r="AZ578" s="1" t="s">
        <v>52</v>
      </c>
    </row>
    <row r="579" spans="1:52" ht="30" customHeight="1" x14ac:dyDescent="0.3">
      <c r="A579" s="19"/>
      <c r="B579" s="19"/>
      <c r="C579" s="19"/>
      <c r="D579" s="19"/>
      <c r="E579" s="21"/>
      <c r="F579" s="24"/>
      <c r="G579" s="21"/>
      <c r="H579" s="24"/>
      <c r="I579" s="21"/>
      <c r="J579" s="24"/>
      <c r="K579" s="21"/>
      <c r="L579" s="24"/>
      <c r="M579" s="19"/>
    </row>
    <row r="580" spans="1:52" ht="30" customHeight="1" x14ac:dyDescent="0.3">
      <c r="A580" s="15" t="s">
        <v>1462</v>
      </c>
      <c r="B580" s="16"/>
      <c r="C580" s="16"/>
      <c r="D580" s="16"/>
      <c r="E580" s="20"/>
      <c r="F580" s="23"/>
      <c r="G580" s="20"/>
      <c r="H580" s="23"/>
      <c r="I580" s="20"/>
      <c r="J580" s="23"/>
      <c r="K580" s="20"/>
      <c r="L580" s="23"/>
      <c r="M580" s="17"/>
      <c r="N580" s="1" t="s">
        <v>637</v>
      </c>
    </row>
    <row r="581" spans="1:52" ht="30" customHeight="1" x14ac:dyDescent="0.3">
      <c r="A581" s="18" t="s">
        <v>1317</v>
      </c>
      <c r="B581" s="18" t="s">
        <v>1463</v>
      </c>
      <c r="C581" s="18" t="s">
        <v>74</v>
      </c>
      <c r="D581" s="19">
        <v>0.4</v>
      </c>
      <c r="E581" s="21">
        <f>일위대가목록!E186</f>
        <v>0</v>
      </c>
      <c r="F581" s="24">
        <f>TRUNC(E581*D581,1)</f>
        <v>0</v>
      </c>
      <c r="G581" s="21">
        <f>일위대가목록!F186</f>
        <v>0</v>
      </c>
      <c r="H581" s="24">
        <f>TRUNC(G581*D581,1)</f>
        <v>0</v>
      </c>
      <c r="I581" s="21">
        <f>일위대가목록!G186</f>
        <v>0</v>
      </c>
      <c r="J581" s="24">
        <f>TRUNC(I581*D581,1)</f>
        <v>0</v>
      </c>
      <c r="K581" s="21">
        <f>TRUNC(E581+G581+I581,1)</f>
        <v>0</v>
      </c>
      <c r="L581" s="24">
        <f>TRUNC(F581+H581+J581,1)</f>
        <v>0</v>
      </c>
      <c r="M581" s="18" t="s">
        <v>1464</v>
      </c>
      <c r="N581" s="1" t="s">
        <v>637</v>
      </c>
      <c r="O581" s="1" t="s">
        <v>1465</v>
      </c>
      <c r="P581" s="1" t="s">
        <v>63</v>
      </c>
      <c r="Q581" s="1" t="s">
        <v>64</v>
      </c>
      <c r="R581" s="1" t="s">
        <v>64</v>
      </c>
      <c r="AV581" s="1" t="s">
        <v>52</v>
      </c>
      <c r="AW581" s="1" t="s">
        <v>1466</v>
      </c>
      <c r="AX581" s="1" t="s">
        <v>52</v>
      </c>
      <c r="AY581" s="1" t="s">
        <v>52</v>
      </c>
      <c r="AZ581" s="1" t="s">
        <v>52</v>
      </c>
    </row>
    <row r="582" spans="1:52" ht="30" customHeight="1" x14ac:dyDescent="0.3">
      <c r="A582" s="18" t="s">
        <v>715</v>
      </c>
      <c r="B582" s="18" t="s">
        <v>52</v>
      </c>
      <c r="C582" s="18" t="s">
        <v>52</v>
      </c>
      <c r="D582" s="19"/>
      <c r="E582" s="21"/>
      <c r="F582" s="24">
        <f>TRUNC(SUMIF(N581:N581, N580, F581:F581),0)</f>
        <v>0</v>
      </c>
      <c r="G582" s="21"/>
      <c r="H582" s="24">
        <f>TRUNC(SUMIF(N581:N581, N580, H581:H581),0)</f>
        <v>0</v>
      </c>
      <c r="I582" s="21"/>
      <c r="J582" s="24">
        <f>TRUNC(SUMIF(N581:N581, N580, J581:J581),0)</f>
        <v>0</v>
      </c>
      <c r="K582" s="21"/>
      <c r="L582" s="24">
        <f>F582+H582+J582</f>
        <v>0</v>
      </c>
      <c r="M582" s="18" t="s">
        <v>52</v>
      </c>
      <c r="N582" s="1" t="s">
        <v>88</v>
      </c>
      <c r="O582" s="1" t="s">
        <v>88</v>
      </c>
      <c r="P582" s="1" t="s">
        <v>52</v>
      </c>
      <c r="Q582" s="1" t="s">
        <v>52</v>
      </c>
      <c r="R582" s="1" t="s">
        <v>52</v>
      </c>
      <c r="AV582" s="1" t="s">
        <v>52</v>
      </c>
      <c r="AW582" s="1" t="s">
        <v>52</v>
      </c>
      <c r="AX582" s="1" t="s">
        <v>52</v>
      </c>
      <c r="AY582" s="1" t="s">
        <v>52</v>
      </c>
      <c r="AZ582" s="1" t="s">
        <v>52</v>
      </c>
    </row>
    <row r="583" spans="1:52" ht="30" customHeight="1" x14ac:dyDescent="0.3">
      <c r="A583" s="19"/>
      <c r="B583" s="19"/>
      <c r="C583" s="19"/>
      <c r="D583" s="19"/>
      <c r="E583" s="21"/>
      <c r="F583" s="24"/>
      <c r="G583" s="21"/>
      <c r="H583" s="24"/>
      <c r="I583" s="21"/>
      <c r="J583" s="24"/>
      <c r="K583" s="21"/>
      <c r="L583" s="24"/>
      <c r="M583" s="19"/>
    </row>
    <row r="584" spans="1:52" ht="30" customHeight="1" x14ac:dyDescent="0.3">
      <c r="A584" s="15" t="s">
        <v>1467</v>
      </c>
      <c r="B584" s="16"/>
      <c r="C584" s="16"/>
      <c r="D584" s="16"/>
      <c r="E584" s="20"/>
      <c r="F584" s="23"/>
      <c r="G584" s="20"/>
      <c r="H584" s="23"/>
      <c r="I584" s="20"/>
      <c r="J584" s="23"/>
      <c r="K584" s="20"/>
      <c r="L584" s="23"/>
      <c r="M584" s="17"/>
      <c r="N584" s="1" t="s">
        <v>642</v>
      </c>
    </row>
    <row r="585" spans="1:52" ht="30" customHeight="1" x14ac:dyDescent="0.3">
      <c r="A585" s="18" t="s">
        <v>915</v>
      </c>
      <c r="B585" s="18" t="s">
        <v>759</v>
      </c>
      <c r="C585" s="18" t="s">
        <v>760</v>
      </c>
      <c r="D585" s="19">
        <v>0.05</v>
      </c>
      <c r="E585" s="21">
        <f>단가대비표!O122</f>
        <v>0</v>
      </c>
      <c r="F585" s="24">
        <f>TRUNC(E585*D585,1)</f>
        <v>0</v>
      </c>
      <c r="G585" s="21">
        <f>단가대비표!P122</f>
        <v>0</v>
      </c>
      <c r="H585" s="24">
        <f>TRUNC(G585*D585,1)</f>
        <v>0</v>
      </c>
      <c r="I585" s="21">
        <f>단가대비표!V122</f>
        <v>0</v>
      </c>
      <c r="J585" s="24">
        <f>TRUNC(I585*D585,1)</f>
        <v>0</v>
      </c>
      <c r="K585" s="21">
        <f t="shared" ref="K585:L587" si="74">TRUNC(E585+G585+I585,1)</f>
        <v>0</v>
      </c>
      <c r="L585" s="24">
        <f t="shared" si="74"/>
        <v>0</v>
      </c>
      <c r="M585" s="18" t="s">
        <v>52</v>
      </c>
      <c r="N585" s="1" t="s">
        <v>642</v>
      </c>
      <c r="O585" s="1" t="s">
        <v>916</v>
      </c>
      <c r="P585" s="1" t="s">
        <v>64</v>
      </c>
      <c r="Q585" s="1" t="s">
        <v>64</v>
      </c>
      <c r="R585" s="1" t="s">
        <v>63</v>
      </c>
      <c r="V585">
        <v>1</v>
      </c>
      <c r="AV585" s="1" t="s">
        <v>52</v>
      </c>
      <c r="AW585" s="1" t="s">
        <v>1468</v>
      </c>
      <c r="AX585" s="1" t="s">
        <v>52</v>
      </c>
      <c r="AY585" s="1" t="s">
        <v>52</v>
      </c>
      <c r="AZ585" s="1" t="s">
        <v>52</v>
      </c>
    </row>
    <row r="586" spans="1:52" ht="30" customHeight="1" x14ac:dyDescent="0.3">
      <c r="A586" s="18" t="s">
        <v>758</v>
      </c>
      <c r="B586" s="18" t="s">
        <v>759</v>
      </c>
      <c r="C586" s="18" t="s">
        <v>760</v>
      </c>
      <c r="D586" s="19">
        <v>0.01</v>
      </c>
      <c r="E586" s="21">
        <f>단가대비표!O121</f>
        <v>0</v>
      </c>
      <c r="F586" s="24">
        <f>TRUNC(E586*D586,1)</f>
        <v>0</v>
      </c>
      <c r="G586" s="21">
        <f>단가대비표!P121</f>
        <v>0</v>
      </c>
      <c r="H586" s="24">
        <f>TRUNC(G586*D586,1)</f>
        <v>0</v>
      </c>
      <c r="I586" s="21">
        <f>단가대비표!V121</f>
        <v>0</v>
      </c>
      <c r="J586" s="24">
        <f>TRUNC(I586*D586,1)</f>
        <v>0</v>
      </c>
      <c r="K586" s="21">
        <f t="shared" si="74"/>
        <v>0</v>
      </c>
      <c r="L586" s="24">
        <f t="shared" si="74"/>
        <v>0</v>
      </c>
      <c r="M586" s="18" t="s">
        <v>52</v>
      </c>
      <c r="N586" s="1" t="s">
        <v>642</v>
      </c>
      <c r="O586" s="1" t="s">
        <v>761</v>
      </c>
      <c r="P586" s="1" t="s">
        <v>64</v>
      </c>
      <c r="Q586" s="1" t="s">
        <v>64</v>
      </c>
      <c r="R586" s="1" t="s">
        <v>63</v>
      </c>
      <c r="V586">
        <v>1</v>
      </c>
      <c r="AV586" s="1" t="s">
        <v>52</v>
      </c>
      <c r="AW586" s="1" t="s">
        <v>1469</v>
      </c>
      <c r="AX586" s="1" t="s">
        <v>52</v>
      </c>
      <c r="AY586" s="1" t="s">
        <v>52</v>
      </c>
      <c r="AZ586" s="1" t="s">
        <v>52</v>
      </c>
    </row>
    <row r="587" spans="1:52" ht="30" customHeight="1" x14ac:dyDescent="0.3">
      <c r="A587" s="18" t="s">
        <v>774</v>
      </c>
      <c r="B587" s="18" t="s">
        <v>1253</v>
      </c>
      <c r="C587" s="18" t="s">
        <v>234</v>
      </c>
      <c r="D587" s="19">
        <v>1</v>
      </c>
      <c r="E587" s="21">
        <v>0</v>
      </c>
      <c r="F587" s="24">
        <f>TRUNC(E587*D587,1)</f>
        <v>0</v>
      </c>
      <c r="G587" s="21">
        <v>0</v>
      </c>
      <c r="H587" s="24">
        <f>TRUNC(G587*D587,1)</f>
        <v>0</v>
      </c>
      <c r="I587" s="21">
        <f>TRUNC(SUMIF(V585:V587, RIGHTB(O587, 1), H585:H587)*U587, 2)</f>
        <v>0</v>
      </c>
      <c r="J587" s="24">
        <f>TRUNC(I587*D587,1)</f>
        <v>0</v>
      </c>
      <c r="K587" s="21">
        <f t="shared" si="74"/>
        <v>0</v>
      </c>
      <c r="L587" s="24">
        <f t="shared" si="74"/>
        <v>0</v>
      </c>
      <c r="M587" s="18" t="s">
        <v>52</v>
      </c>
      <c r="N587" s="1" t="s">
        <v>642</v>
      </c>
      <c r="O587" s="1" t="s">
        <v>713</v>
      </c>
      <c r="P587" s="1" t="s">
        <v>64</v>
      </c>
      <c r="Q587" s="1" t="s">
        <v>64</v>
      </c>
      <c r="R587" s="1" t="s">
        <v>64</v>
      </c>
      <c r="S587">
        <v>1</v>
      </c>
      <c r="T587">
        <v>2</v>
      </c>
      <c r="U587">
        <v>0.01</v>
      </c>
      <c r="AV587" s="1" t="s">
        <v>52</v>
      </c>
      <c r="AW587" s="1" t="s">
        <v>1470</v>
      </c>
      <c r="AX587" s="1" t="s">
        <v>52</v>
      </c>
      <c r="AY587" s="1" t="s">
        <v>52</v>
      </c>
      <c r="AZ587" s="1" t="s">
        <v>52</v>
      </c>
    </row>
    <row r="588" spans="1:52" ht="30" customHeight="1" x14ac:dyDescent="0.3">
      <c r="A588" s="18" t="s">
        <v>715</v>
      </c>
      <c r="B588" s="18" t="s">
        <v>52</v>
      </c>
      <c r="C588" s="18" t="s">
        <v>52</v>
      </c>
      <c r="D588" s="19"/>
      <c r="E588" s="21"/>
      <c r="F588" s="24">
        <f>TRUNC(SUMIF(N585:N587, N584, F585:F587),0)</f>
        <v>0</v>
      </c>
      <c r="G588" s="21"/>
      <c r="H588" s="24">
        <f>TRUNC(SUMIF(N585:N587, N584, H585:H587),0)</f>
        <v>0</v>
      </c>
      <c r="I588" s="21"/>
      <c r="J588" s="24">
        <f>TRUNC(SUMIF(N585:N587, N584, J585:J587),0)</f>
        <v>0</v>
      </c>
      <c r="K588" s="21"/>
      <c r="L588" s="24">
        <f>F588+H588+J588</f>
        <v>0</v>
      </c>
      <c r="M588" s="18" t="s">
        <v>52</v>
      </c>
      <c r="N588" s="1" t="s">
        <v>88</v>
      </c>
      <c r="O588" s="1" t="s">
        <v>88</v>
      </c>
      <c r="P588" s="1" t="s">
        <v>52</v>
      </c>
      <c r="Q588" s="1" t="s">
        <v>52</v>
      </c>
      <c r="R588" s="1" t="s">
        <v>52</v>
      </c>
      <c r="AV588" s="1" t="s">
        <v>52</v>
      </c>
      <c r="AW588" s="1" t="s">
        <v>52</v>
      </c>
      <c r="AX588" s="1" t="s">
        <v>52</v>
      </c>
      <c r="AY588" s="1" t="s">
        <v>52</v>
      </c>
      <c r="AZ588" s="1" t="s">
        <v>52</v>
      </c>
    </row>
    <row r="589" spans="1:52" ht="30" customHeight="1" x14ac:dyDescent="0.3">
      <c r="A589" s="19"/>
      <c r="B589" s="19"/>
      <c r="C589" s="19"/>
      <c r="D589" s="19"/>
      <c r="E589" s="21"/>
      <c r="F589" s="24"/>
      <c r="G589" s="21"/>
      <c r="H589" s="24"/>
      <c r="I589" s="21"/>
      <c r="J589" s="24"/>
      <c r="K589" s="21"/>
      <c r="L589" s="24"/>
      <c r="M589" s="19"/>
    </row>
    <row r="590" spans="1:52" ht="30" customHeight="1" x14ac:dyDescent="0.3">
      <c r="A590" s="15" t="s">
        <v>1471</v>
      </c>
      <c r="B590" s="16"/>
      <c r="C590" s="16"/>
      <c r="D590" s="16"/>
      <c r="E590" s="20"/>
      <c r="F590" s="23"/>
      <c r="G590" s="20"/>
      <c r="H590" s="23"/>
      <c r="I590" s="20"/>
      <c r="J590" s="23"/>
      <c r="K590" s="20"/>
      <c r="L590" s="23"/>
      <c r="M590" s="17"/>
      <c r="N590" s="1" t="s">
        <v>646</v>
      </c>
    </row>
    <row r="591" spans="1:52" ht="30" customHeight="1" x14ac:dyDescent="0.3">
      <c r="A591" s="18" t="s">
        <v>915</v>
      </c>
      <c r="B591" s="18" t="s">
        <v>759</v>
      </c>
      <c r="C591" s="18" t="s">
        <v>760</v>
      </c>
      <c r="D591" s="19">
        <v>1</v>
      </c>
      <c r="E591" s="21">
        <f>단가대비표!O122</f>
        <v>0</v>
      </c>
      <c r="F591" s="24">
        <f>TRUNC(E591*D591,1)</f>
        <v>0</v>
      </c>
      <c r="G591" s="21">
        <f>단가대비표!P122</f>
        <v>0</v>
      </c>
      <c r="H591" s="24">
        <f>TRUNC(G591*D591,1)</f>
        <v>0</v>
      </c>
      <c r="I591" s="21">
        <f>단가대비표!V122</f>
        <v>0</v>
      </c>
      <c r="J591" s="24">
        <f>TRUNC(I591*D591,1)</f>
        <v>0</v>
      </c>
      <c r="K591" s="21">
        <f t="shared" ref="K591:L593" si="75">TRUNC(E591+G591+I591,1)</f>
        <v>0</v>
      </c>
      <c r="L591" s="24">
        <f t="shared" si="75"/>
        <v>0</v>
      </c>
      <c r="M591" s="18" t="s">
        <v>52</v>
      </c>
      <c r="N591" s="1" t="s">
        <v>646</v>
      </c>
      <c r="O591" s="1" t="s">
        <v>916</v>
      </c>
      <c r="P591" s="1" t="s">
        <v>64</v>
      </c>
      <c r="Q591" s="1" t="s">
        <v>64</v>
      </c>
      <c r="R591" s="1" t="s">
        <v>63</v>
      </c>
      <c r="V591">
        <v>1</v>
      </c>
      <c r="AV591" s="1" t="s">
        <v>52</v>
      </c>
      <c r="AW591" s="1" t="s">
        <v>1472</v>
      </c>
      <c r="AX591" s="1" t="s">
        <v>52</v>
      </c>
      <c r="AY591" s="1" t="s">
        <v>52</v>
      </c>
      <c r="AZ591" s="1" t="s">
        <v>52</v>
      </c>
    </row>
    <row r="592" spans="1:52" ht="30" customHeight="1" x14ac:dyDescent="0.3">
      <c r="A592" s="18" t="s">
        <v>758</v>
      </c>
      <c r="B592" s="18" t="s">
        <v>759</v>
      </c>
      <c r="C592" s="18" t="s">
        <v>760</v>
      </c>
      <c r="D592" s="19">
        <v>1</v>
      </c>
      <c r="E592" s="21">
        <f>단가대비표!O121</f>
        <v>0</v>
      </c>
      <c r="F592" s="24">
        <f>TRUNC(E592*D592,1)</f>
        <v>0</v>
      </c>
      <c r="G592" s="21">
        <f>단가대비표!P121</f>
        <v>0</v>
      </c>
      <c r="H592" s="24">
        <f>TRUNC(G592*D592,1)</f>
        <v>0</v>
      </c>
      <c r="I592" s="21">
        <f>단가대비표!V121</f>
        <v>0</v>
      </c>
      <c r="J592" s="24">
        <f>TRUNC(I592*D592,1)</f>
        <v>0</v>
      </c>
      <c r="K592" s="21">
        <f t="shared" si="75"/>
        <v>0</v>
      </c>
      <c r="L592" s="24">
        <f t="shared" si="75"/>
        <v>0</v>
      </c>
      <c r="M592" s="18" t="s">
        <v>52</v>
      </c>
      <c r="N592" s="1" t="s">
        <v>646</v>
      </c>
      <c r="O592" s="1" t="s">
        <v>761</v>
      </c>
      <c r="P592" s="1" t="s">
        <v>64</v>
      </c>
      <c r="Q592" s="1" t="s">
        <v>64</v>
      </c>
      <c r="R592" s="1" t="s">
        <v>63</v>
      </c>
      <c r="V592">
        <v>1</v>
      </c>
      <c r="AV592" s="1" t="s">
        <v>52</v>
      </c>
      <c r="AW592" s="1" t="s">
        <v>1473</v>
      </c>
      <c r="AX592" s="1" t="s">
        <v>52</v>
      </c>
      <c r="AY592" s="1" t="s">
        <v>52</v>
      </c>
      <c r="AZ592" s="1" t="s">
        <v>52</v>
      </c>
    </row>
    <row r="593" spans="1:52" ht="30" customHeight="1" x14ac:dyDescent="0.3">
      <c r="A593" s="18" t="s">
        <v>774</v>
      </c>
      <c r="B593" s="18" t="s">
        <v>1253</v>
      </c>
      <c r="C593" s="18" t="s">
        <v>234</v>
      </c>
      <c r="D593" s="19">
        <v>1</v>
      </c>
      <c r="E593" s="21">
        <v>0</v>
      </c>
      <c r="F593" s="24">
        <f>TRUNC(E593*D593,1)</f>
        <v>0</v>
      </c>
      <c r="G593" s="21">
        <v>0</v>
      </c>
      <c r="H593" s="24">
        <f>TRUNC(G593*D593,1)</f>
        <v>0</v>
      </c>
      <c r="I593" s="21">
        <f>TRUNC(SUMIF(V591:V593, RIGHTB(O593, 1), H591:H593)*U593, 2)</f>
        <v>0</v>
      </c>
      <c r="J593" s="24">
        <f>TRUNC(I593*D593,1)</f>
        <v>0</v>
      </c>
      <c r="K593" s="21">
        <f t="shared" si="75"/>
        <v>0</v>
      </c>
      <c r="L593" s="24">
        <f t="shared" si="75"/>
        <v>0</v>
      </c>
      <c r="M593" s="18" t="s">
        <v>52</v>
      </c>
      <c r="N593" s="1" t="s">
        <v>646</v>
      </c>
      <c r="O593" s="1" t="s">
        <v>713</v>
      </c>
      <c r="P593" s="1" t="s">
        <v>64</v>
      </c>
      <c r="Q593" s="1" t="s">
        <v>64</v>
      </c>
      <c r="R593" s="1" t="s">
        <v>64</v>
      </c>
      <c r="S593">
        <v>1</v>
      </c>
      <c r="T593">
        <v>2</v>
      </c>
      <c r="U593">
        <v>0.01</v>
      </c>
      <c r="AV593" s="1" t="s">
        <v>52</v>
      </c>
      <c r="AW593" s="1" t="s">
        <v>1474</v>
      </c>
      <c r="AX593" s="1" t="s">
        <v>52</v>
      </c>
      <c r="AY593" s="1" t="s">
        <v>52</v>
      </c>
      <c r="AZ593" s="1" t="s">
        <v>52</v>
      </c>
    </row>
    <row r="594" spans="1:52" ht="30" customHeight="1" x14ac:dyDescent="0.3">
      <c r="A594" s="18" t="s">
        <v>715</v>
      </c>
      <c r="B594" s="18" t="s">
        <v>52</v>
      </c>
      <c r="C594" s="18" t="s">
        <v>52</v>
      </c>
      <c r="D594" s="19"/>
      <c r="E594" s="21"/>
      <c r="F594" s="24">
        <f>TRUNC(SUMIF(N591:N593, N590, F591:F593),0)</f>
        <v>0</v>
      </c>
      <c r="G594" s="21"/>
      <c r="H594" s="24">
        <f>TRUNC(SUMIF(N591:N593, N590, H591:H593),0)</f>
        <v>0</v>
      </c>
      <c r="I594" s="21"/>
      <c r="J594" s="24">
        <f>TRUNC(SUMIF(N591:N593, N590, J591:J593),0)</f>
        <v>0</v>
      </c>
      <c r="K594" s="21"/>
      <c r="L594" s="24">
        <f>F594+H594+J594</f>
        <v>0</v>
      </c>
      <c r="M594" s="18" t="s">
        <v>52</v>
      </c>
      <c r="N594" s="1" t="s">
        <v>88</v>
      </c>
      <c r="O594" s="1" t="s">
        <v>88</v>
      </c>
      <c r="P594" s="1" t="s">
        <v>52</v>
      </c>
      <c r="Q594" s="1" t="s">
        <v>52</v>
      </c>
      <c r="R594" s="1" t="s">
        <v>52</v>
      </c>
      <c r="AV594" s="1" t="s">
        <v>52</v>
      </c>
      <c r="AW594" s="1" t="s">
        <v>52</v>
      </c>
      <c r="AX594" s="1" t="s">
        <v>52</v>
      </c>
      <c r="AY594" s="1" t="s">
        <v>52</v>
      </c>
      <c r="AZ594" s="1" t="s">
        <v>52</v>
      </c>
    </row>
    <row r="595" spans="1:52" ht="30" customHeight="1" x14ac:dyDescent="0.3">
      <c r="A595" s="19"/>
      <c r="B595" s="19"/>
      <c r="C595" s="19"/>
      <c r="D595" s="19"/>
      <c r="E595" s="21"/>
      <c r="F595" s="24"/>
      <c r="G595" s="21"/>
      <c r="H595" s="24"/>
      <c r="I595" s="21"/>
      <c r="J595" s="24"/>
      <c r="K595" s="21"/>
      <c r="L595" s="24"/>
      <c r="M595" s="19"/>
    </row>
    <row r="596" spans="1:52" ht="30" customHeight="1" x14ac:dyDescent="0.3">
      <c r="A596" s="15" t="s">
        <v>1475</v>
      </c>
      <c r="B596" s="16"/>
      <c r="C596" s="16"/>
      <c r="D596" s="16"/>
      <c r="E596" s="20"/>
      <c r="F596" s="23"/>
      <c r="G596" s="20"/>
      <c r="H596" s="23"/>
      <c r="I596" s="20"/>
      <c r="J596" s="23"/>
      <c r="K596" s="20"/>
      <c r="L596" s="23"/>
      <c r="M596" s="17"/>
      <c r="N596" s="1" t="s">
        <v>651</v>
      </c>
    </row>
    <row r="597" spans="1:52" ht="30" customHeight="1" x14ac:dyDescent="0.3">
      <c r="A597" s="18" t="s">
        <v>758</v>
      </c>
      <c r="B597" s="18" t="s">
        <v>759</v>
      </c>
      <c r="C597" s="18" t="s">
        <v>760</v>
      </c>
      <c r="D597" s="19">
        <v>0.1</v>
      </c>
      <c r="E597" s="21">
        <f>단가대비표!O121</f>
        <v>0</v>
      </c>
      <c r="F597" s="24">
        <f>TRUNC(E597*D597,1)</f>
        <v>0</v>
      </c>
      <c r="G597" s="21">
        <f>단가대비표!P121</f>
        <v>0</v>
      </c>
      <c r="H597" s="24">
        <f>TRUNC(G597*D597,1)</f>
        <v>0</v>
      </c>
      <c r="I597" s="21">
        <f>단가대비표!V121</f>
        <v>0</v>
      </c>
      <c r="J597" s="24">
        <f>TRUNC(I597*D597,1)</f>
        <v>0</v>
      </c>
      <c r="K597" s="21">
        <f>TRUNC(E597+G597+I597,1)</f>
        <v>0</v>
      </c>
      <c r="L597" s="24">
        <f>TRUNC(F597+H597+J597,1)</f>
        <v>0</v>
      </c>
      <c r="M597" s="18" t="s">
        <v>52</v>
      </c>
      <c r="N597" s="1" t="s">
        <v>651</v>
      </c>
      <c r="O597" s="1" t="s">
        <v>761</v>
      </c>
      <c r="P597" s="1" t="s">
        <v>64</v>
      </c>
      <c r="Q597" s="1" t="s">
        <v>64</v>
      </c>
      <c r="R597" s="1" t="s">
        <v>63</v>
      </c>
      <c r="AV597" s="1" t="s">
        <v>52</v>
      </c>
      <c r="AW597" s="1" t="s">
        <v>1476</v>
      </c>
      <c r="AX597" s="1" t="s">
        <v>52</v>
      </c>
      <c r="AY597" s="1" t="s">
        <v>52</v>
      </c>
      <c r="AZ597" s="1" t="s">
        <v>52</v>
      </c>
    </row>
    <row r="598" spans="1:52" ht="30" customHeight="1" x14ac:dyDescent="0.3">
      <c r="A598" s="18" t="s">
        <v>715</v>
      </c>
      <c r="B598" s="18" t="s">
        <v>52</v>
      </c>
      <c r="C598" s="18" t="s">
        <v>52</v>
      </c>
      <c r="D598" s="19"/>
      <c r="E598" s="21"/>
      <c r="F598" s="24">
        <f>TRUNC(SUMIF(N597:N597, N596, F597:F597),0)</f>
        <v>0</v>
      </c>
      <c r="G598" s="21"/>
      <c r="H598" s="24">
        <f>TRUNC(SUMIF(N597:N597, N596, H597:H597),0)</f>
        <v>0</v>
      </c>
      <c r="I598" s="21"/>
      <c r="J598" s="24">
        <f>TRUNC(SUMIF(N597:N597, N596, J597:J597),0)</f>
        <v>0</v>
      </c>
      <c r="K598" s="21"/>
      <c r="L598" s="24">
        <f>F598+H598+J598</f>
        <v>0</v>
      </c>
      <c r="M598" s="18" t="s">
        <v>52</v>
      </c>
      <c r="N598" s="1" t="s">
        <v>88</v>
      </c>
      <c r="O598" s="1" t="s">
        <v>88</v>
      </c>
      <c r="P598" s="1" t="s">
        <v>52</v>
      </c>
      <c r="Q598" s="1" t="s">
        <v>52</v>
      </c>
      <c r="R598" s="1" t="s">
        <v>52</v>
      </c>
      <c r="AV598" s="1" t="s">
        <v>52</v>
      </c>
      <c r="AW598" s="1" t="s">
        <v>52</v>
      </c>
      <c r="AX598" s="1" t="s">
        <v>52</v>
      </c>
      <c r="AY598" s="1" t="s">
        <v>52</v>
      </c>
      <c r="AZ598" s="1" t="s">
        <v>52</v>
      </c>
    </row>
    <row r="599" spans="1:52" ht="30" customHeight="1" x14ac:dyDescent="0.3">
      <c r="A599" s="19"/>
      <c r="B599" s="19"/>
      <c r="C599" s="19"/>
      <c r="D599" s="19"/>
      <c r="E599" s="21"/>
      <c r="F599" s="24"/>
      <c r="G599" s="21"/>
      <c r="H599" s="24"/>
      <c r="I599" s="21"/>
      <c r="J599" s="24"/>
      <c r="K599" s="21"/>
      <c r="L599" s="24"/>
      <c r="M599" s="19"/>
    </row>
    <row r="600" spans="1:52" ht="30" customHeight="1" x14ac:dyDescent="0.3">
      <c r="A600" s="15" t="s">
        <v>1477</v>
      </c>
      <c r="B600" s="16"/>
      <c r="C600" s="16"/>
      <c r="D600" s="16"/>
      <c r="E600" s="20"/>
      <c r="F600" s="23"/>
      <c r="G600" s="20"/>
      <c r="H600" s="23"/>
      <c r="I600" s="20"/>
      <c r="J600" s="23"/>
      <c r="K600" s="20"/>
      <c r="L600" s="23"/>
      <c r="M600" s="17"/>
      <c r="N600" s="1" t="s">
        <v>709</v>
      </c>
    </row>
    <row r="601" spans="1:52" ht="30" customHeight="1" x14ac:dyDescent="0.3">
      <c r="A601" s="18" t="s">
        <v>1479</v>
      </c>
      <c r="B601" s="18" t="s">
        <v>759</v>
      </c>
      <c r="C601" s="18" t="s">
        <v>760</v>
      </c>
      <c r="D601" s="19">
        <v>0.57999999999999996</v>
      </c>
      <c r="E601" s="21">
        <f>단가대비표!O123</f>
        <v>0</v>
      </c>
      <c r="F601" s="24">
        <f>TRUNC(E601*D601,1)</f>
        <v>0</v>
      </c>
      <c r="G601" s="21">
        <f>단가대비표!P123</f>
        <v>0</v>
      </c>
      <c r="H601" s="24">
        <f>TRUNC(G601*D601,1)</f>
        <v>0</v>
      </c>
      <c r="I601" s="21">
        <f>단가대비표!V123</f>
        <v>0</v>
      </c>
      <c r="J601" s="24">
        <f>TRUNC(I601*D601,1)</f>
        <v>0</v>
      </c>
      <c r="K601" s="21">
        <f t="shared" ref="K601:L604" si="76">TRUNC(E601+G601+I601,1)</f>
        <v>0</v>
      </c>
      <c r="L601" s="24">
        <f t="shared" si="76"/>
        <v>0</v>
      </c>
      <c r="M601" s="18" t="s">
        <v>703</v>
      </c>
      <c r="N601" s="1" t="s">
        <v>52</v>
      </c>
      <c r="O601" s="1" t="s">
        <v>1480</v>
      </c>
      <c r="P601" s="1" t="s">
        <v>64</v>
      </c>
      <c r="Q601" s="1" t="s">
        <v>64</v>
      </c>
      <c r="R601" s="1" t="s">
        <v>63</v>
      </c>
      <c r="V601">
        <v>1</v>
      </c>
      <c r="AV601" s="1" t="s">
        <v>52</v>
      </c>
      <c r="AW601" s="1" t="s">
        <v>1481</v>
      </c>
      <c r="AX601" s="1" t="s">
        <v>52</v>
      </c>
      <c r="AY601" s="1" t="s">
        <v>706</v>
      </c>
      <c r="AZ601" s="1" t="s">
        <v>52</v>
      </c>
    </row>
    <row r="602" spans="1:52" ht="30" customHeight="1" x14ac:dyDescent="0.3">
      <c r="A602" s="18" t="s">
        <v>915</v>
      </c>
      <c r="B602" s="18" t="s">
        <v>759</v>
      </c>
      <c r="C602" s="18" t="s">
        <v>760</v>
      </c>
      <c r="D602" s="19">
        <v>0.34</v>
      </c>
      <c r="E602" s="21">
        <f>단가대비표!O122</f>
        <v>0</v>
      </c>
      <c r="F602" s="24">
        <f>TRUNC(E602*D602,1)</f>
        <v>0</v>
      </c>
      <c r="G602" s="21">
        <f>단가대비표!P122</f>
        <v>0</v>
      </c>
      <c r="H602" s="24">
        <f>TRUNC(G602*D602,1)</f>
        <v>0</v>
      </c>
      <c r="I602" s="21">
        <f>단가대비표!V122</f>
        <v>0</v>
      </c>
      <c r="J602" s="24">
        <f>TRUNC(I602*D602,1)</f>
        <v>0</v>
      </c>
      <c r="K602" s="21">
        <f t="shared" si="76"/>
        <v>0</v>
      </c>
      <c r="L602" s="24">
        <f t="shared" si="76"/>
        <v>0</v>
      </c>
      <c r="M602" s="18" t="s">
        <v>703</v>
      </c>
      <c r="N602" s="1" t="s">
        <v>52</v>
      </c>
      <c r="O602" s="1" t="s">
        <v>916</v>
      </c>
      <c r="P602" s="1" t="s">
        <v>64</v>
      </c>
      <c r="Q602" s="1" t="s">
        <v>64</v>
      </c>
      <c r="R602" s="1" t="s">
        <v>63</v>
      </c>
      <c r="V602">
        <v>1</v>
      </c>
      <c r="AV602" s="1" t="s">
        <v>52</v>
      </c>
      <c r="AW602" s="1" t="s">
        <v>1482</v>
      </c>
      <c r="AX602" s="1" t="s">
        <v>52</v>
      </c>
      <c r="AY602" s="1" t="s">
        <v>706</v>
      </c>
      <c r="AZ602" s="1" t="s">
        <v>52</v>
      </c>
    </row>
    <row r="603" spans="1:52" ht="30" customHeight="1" x14ac:dyDescent="0.3">
      <c r="A603" s="18" t="s">
        <v>1483</v>
      </c>
      <c r="B603" s="18" t="s">
        <v>1484</v>
      </c>
      <c r="C603" s="18" t="s">
        <v>1422</v>
      </c>
      <c r="D603" s="19">
        <v>2</v>
      </c>
      <c r="E603" s="21" t="e">
        <f>일위대가목록!E112</f>
        <v>#NUM!</v>
      </c>
      <c r="F603" s="24" t="e">
        <f>TRUNC(E603*D603,1)</f>
        <v>#NUM!</v>
      </c>
      <c r="G603" s="21">
        <f>일위대가목록!F112</f>
        <v>0</v>
      </c>
      <c r="H603" s="24">
        <f>TRUNC(G603*D603,1)</f>
        <v>0</v>
      </c>
      <c r="I603" s="21" t="e">
        <f>일위대가목록!G112</f>
        <v>#NUM!</v>
      </c>
      <c r="J603" s="24" t="e">
        <f>TRUNC(I603*D603,1)</f>
        <v>#NUM!</v>
      </c>
      <c r="K603" s="21" t="e">
        <f t="shared" si="76"/>
        <v>#NUM!</v>
      </c>
      <c r="L603" s="24" t="e">
        <f t="shared" si="76"/>
        <v>#NUM!</v>
      </c>
      <c r="M603" s="18" t="s">
        <v>703</v>
      </c>
      <c r="N603" s="1" t="s">
        <v>52</v>
      </c>
      <c r="O603" s="1" t="s">
        <v>1485</v>
      </c>
      <c r="P603" s="1" t="s">
        <v>63</v>
      </c>
      <c r="Q603" s="1" t="s">
        <v>64</v>
      </c>
      <c r="R603" s="1" t="s">
        <v>64</v>
      </c>
      <c r="V603">
        <v>1</v>
      </c>
      <c r="AV603" s="1" t="s">
        <v>52</v>
      </c>
      <c r="AW603" s="1" t="s">
        <v>1486</v>
      </c>
      <c r="AX603" s="1" t="s">
        <v>52</v>
      </c>
      <c r="AY603" s="1" t="s">
        <v>706</v>
      </c>
      <c r="AZ603" s="1" t="s">
        <v>52</v>
      </c>
    </row>
    <row r="604" spans="1:52" ht="30" customHeight="1" x14ac:dyDescent="0.3">
      <c r="A604" s="18" t="s">
        <v>711</v>
      </c>
      <c r="B604" s="18" t="s">
        <v>712</v>
      </c>
      <c r="C604" s="18" t="s">
        <v>234</v>
      </c>
      <c r="D604" s="19">
        <v>1</v>
      </c>
      <c r="E604" s="21">
        <v>0</v>
      </c>
      <c r="F604" s="24">
        <f>TRUNC(E604*D604,1)</f>
        <v>0</v>
      </c>
      <c r="G604" s="21">
        <v>0</v>
      </c>
      <c r="H604" s="24">
        <f>TRUNC(G604*D604,1)</f>
        <v>0</v>
      </c>
      <c r="I604" s="21" t="e">
        <f>TRUNC(SUMIF(V601:V604, RIGHTB(O604, 1), L601:L604)*U604, 2)</f>
        <v>#NUM!</v>
      </c>
      <c r="J604" s="24" t="e">
        <f>TRUNC(I604*D604,1)</f>
        <v>#NUM!</v>
      </c>
      <c r="K604" s="21" t="e">
        <f t="shared" si="76"/>
        <v>#NUM!</v>
      </c>
      <c r="L604" s="24" t="e">
        <f t="shared" si="76"/>
        <v>#NUM!</v>
      </c>
      <c r="M604" s="18" t="s">
        <v>52</v>
      </c>
      <c r="N604" s="1" t="s">
        <v>709</v>
      </c>
      <c r="O604" s="1" t="s">
        <v>713</v>
      </c>
      <c r="P604" s="1" t="s">
        <v>64</v>
      </c>
      <c r="Q604" s="1" t="s">
        <v>64</v>
      </c>
      <c r="R604" s="1" t="s">
        <v>64</v>
      </c>
      <c r="S604">
        <v>3</v>
      </c>
      <c r="T604">
        <v>2</v>
      </c>
      <c r="U604">
        <v>1</v>
      </c>
      <c r="AV604" s="1" t="s">
        <v>52</v>
      </c>
      <c r="AW604" s="1" t="s">
        <v>1487</v>
      </c>
      <c r="AX604" s="1" t="s">
        <v>52</v>
      </c>
      <c r="AY604" s="1" t="s">
        <v>52</v>
      </c>
      <c r="AZ604" s="1" t="s">
        <v>52</v>
      </c>
    </row>
    <row r="605" spans="1:52" ht="30" customHeight="1" x14ac:dyDescent="0.3">
      <c r="A605" s="18" t="s">
        <v>715</v>
      </c>
      <c r="B605" s="18" t="s">
        <v>52</v>
      </c>
      <c r="C605" s="18" t="s">
        <v>52</v>
      </c>
      <c r="D605" s="19"/>
      <c r="E605" s="21"/>
      <c r="F605" s="24">
        <f>TRUNC(SUMIF(N601:N604, N600, F601:F604),0)</f>
        <v>0</v>
      </c>
      <c r="G605" s="21"/>
      <c r="H605" s="24">
        <f>TRUNC(SUMIF(N601:N604, N600, H601:H604),0)</f>
        <v>0</v>
      </c>
      <c r="I605" s="21"/>
      <c r="J605" s="24" t="e">
        <f>TRUNC(SUMIF(N601:N604, N600, J601:J604),0)</f>
        <v>#NUM!</v>
      </c>
      <c r="K605" s="21"/>
      <c r="L605" s="24" t="e">
        <f>F605+H605+J605</f>
        <v>#NUM!</v>
      </c>
      <c r="M605" s="18" t="s">
        <v>52</v>
      </c>
      <c r="N605" s="1" t="s">
        <v>88</v>
      </c>
      <c r="O605" s="1" t="s">
        <v>88</v>
      </c>
      <c r="P605" s="1" t="s">
        <v>52</v>
      </c>
      <c r="Q605" s="1" t="s">
        <v>52</v>
      </c>
      <c r="R605" s="1" t="s">
        <v>52</v>
      </c>
      <c r="AV605" s="1" t="s">
        <v>52</v>
      </c>
      <c r="AW605" s="1" t="s">
        <v>52</v>
      </c>
      <c r="AX605" s="1" t="s">
        <v>52</v>
      </c>
      <c r="AY605" s="1" t="s">
        <v>52</v>
      </c>
      <c r="AZ605" s="1" t="s">
        <v>52</v>
      </c>
    </row>
    <row r="606" spans="1:52" ht="30" customHeight="1" x14ac:dyDescent="0.3">
      <c r="A606" s="19"/>
      <c r="B606" s="19"/>
      <c r="C606" s="19"/>
      <c r="D606" s="19"/>
      <c r="E606" s="21"/>
      <c r="F606" s="24"/>
      <c r="G606" s="21"/>
      <c r="H606" s="24"/>
      <c r="I606" s="21"/>
      <c r="J606" s="24"/>
      <c r="K606" s="21"/>
      <c r="L606" s="24"/>
      <c r="M606" s="19"/>
    </row>
    <row r="607" spans="1:52" ht="30" customHeight="1" x14ac:dyDescent="0.3">
      <c r="A607" s="15" t="s">
        <v>1488</v>
      </c>
      <c r="B607" s="16"/>
      <c r="C607" s="16"/>
      <c r="D607" s="16"/>
      <c r="E607" s="20"/>
      <c r="F607" s="23"/>
      <c r="G607" s="20"/>
      <c r="H607" s="23"/>
      <c r="I607" s="20"/>
      <c r="J607" s="23"/>
      <c r="K607" s="20"/>
      <c r="L607" s="23"/>
      <c r="M607" s="17"/>
      <c r="N607" s="1" t="s">
        <v>1485</v>
      </c>
    </row>
    <row r="608" spans="1:52" ht="30" customHeight="1" x14ac:dyDescent="0.3">
      <c r="A608" s="18" t="s">
        <v>1483</v>
      </c>
      <c r="B608" s="18" t="s">
        <v>1484</v>
      </c>
      <c r="C608" s="18" t="s">
        <v>68</v>
      </c>
      <c r="D608" s="19">
        <v>0.2298</v>
      </c>
      <c r="E608" s="21">
        <f>단가대비표!O12</f>
        <v>0</v>
      </c>
      <c r="F608" s="24">
        <f>TRUNC(E608*D608,1)</f>
        <v>0</v>
      </c>
      <c r="G608" s="21">
        <f>단가대비표!P12</f>
        <v>0</v>
      </c>
      <c r="H608" s="24">
        <f>TRUNC(G608*D608,1)</f>
        <v>0</v>
      </c>
      <c r="I608" s="21" t="e">
        <f>단가대비표!V12</f>
        <v>#NUM!</v>
      </c>
      <c r="J608" s="24" t="e">
        <f>TRUNC(I608*D608,1)</f>
        <v>#NUM!</v>
      </c>
      <c r="K608" s="21" t="e">
        <f t="shared" ref="K608:L611" si="77">TRUNC(E608+G608+I608,1)</f>
        <v>#NUM!</v>
      </c>
      <c r="L608" s="24" t="e">
        <f t="shared" si="77"/>
        <v>#NUM!</v>
      </c>
      <c r="M608" s="18" t="s">
        <v>1491</v>
      </c>
      <c r="N608" s="1" t="s">
        <v>1485</v>
      </c>
      <c r="O608" s="1" t="s">
        <v>1492</v>
      </c>
      <c r="P608" s="1" t="s">
        <v>64</v>
      </c>
      <c r="Q608" s="1" t="s">
        <v>64</v>
      </c>
      <c r="R608" s="1" t="s">
        <v>63</v>
      </c>
      <c r="AV608" s="1" t="s">
        <v>52</v>
      </c>
      <c r="AW608" s="1" t="s">
        <v>1493</v>
      </c>
      <c r="AX608" s="1" t="s">
        <v>52</v>
      </c>
      <c r="AY608" s="1" t="s">
        <v>52</v>
      </c>
      <c r="AZ608" s="1" t="s">
        <v>52</v>
      </c>
    </row>
    <row r="609" spans="1:52" ht="30" customHeight="1" x14ac:dyDescent="0.3">
      <c r="A609" s="18" t="s">
        <v>1494</v>
      </c>
      <c r="B609" s="18" t="s">
        <v>1495</v>
      </c>
      <c r="C609" s="18" t="s">
        <v>1136</v>
      </c>
      <c r="D609" s="19">
        <v>3.8</v>
      </c>
      <c r="E609" s="21" t="e">
        <f>단가대비표!O23</f>
        <v>#NUM!</v>
      </c>
      <c r="F609" s="24" t="e">
        <f>TRUNC(E609*D609,1)</f>
        <v>#NUM!</v>
      </c>
      <c r="G609" s="21">
        <f>단가대비표!P23</f>
        <v>0</v>
      </c>
      <c r="H609" s="24">
        <f>TRUNC(G609*D609,1)</f>
        <v>0</v>
      </c>
      <c r="I609" s="21">
        <f>단가대비표!V23</f>
        <v>0</v>
      </c>
      <c r="J609" s="24">
        <f>TRUNC(I609*D609,1)</f>
        <v>0</v>
      </c>
      <c r="K609" s="21" t="e">
        <f t="shared" si="77"/>
        <v>#NUM!</v>
      </c>
      <c r="L609" s="24" t="e">
        <f t="shared" si="77"/>
        <v>#NUM!</v>
      </c>
      <c r="M609" s="18" t="s">
        <v>52</v>
      </c>
      <c r="N609" s="1" t="s">
        <v>1485</v>
      </c>
      <c r="O609" s="1" t="s">
        <v>1496</v>
      </c>
      <c r="P609" s="1" t="s">
        <v>64</v>
      </c>
      <c r="Q609" s="1" t="s">
        <v>64</v>
      </c>
      <c r="R609" s="1" t="s">
        <v>63</v>
      </c>
      <c r="V609">
        <v>1</v>
      </c>
      <c r="AV609" s="1" t="s">
        <v>52</v>
      </c>
      <c r="AW609" s="1" t="s">
        <v>1497</v>
      </c>
      <c r="AX609" s="1" t="s">
        <v>52</v>
      </c>
      <c r="AY609" s="1" t="s">
        <v>52</v>
      </c>
      <c r="AZ609" s="1" t="s">
        <v>52</v>
      </c>
    </row>
    <row r="610" spans="1:52" ht="30" customHeight="1" x14ac:dyDescent="0.3">
      <c r="A610" s="18" t="s">
        <v>971</v>
      </c>
      <c r="B610" s="18" t="s">
        <v>1498</v>
      </c>
      <c r="C610" s="18" t="s">
        <v>234</v>
      </c>
      <c r="D610" s="19">
        <v>1</v>
      </c>
      <c r="E610" s="21" t="e">
        <f>TRUNC(SUMIF(V608:V611, RIGHTB(O610, 1), F608:F611)*U610, 2)</f>
        <v>#NUM!</v>
      </c>
      <c r="F610" s="24" t="e">
        <f>TRUNC(E610*D610,1)</f>
        <v>#NUM!</v>
      </c>
      <c r="G610" s="21">
        <v>0</v>
      </c>
      <c r="H610" s="24">
        <f>TRUNC(G610*D610,1)</f>
        <v>0</v>
      </c>
      <c r="I610" s="21">
        <v>0</v>
      </c>
      <c r="J610" s="24">
        <f>TRUNC(I610*D610,1)</f>
        <v>0</v>
      </c>
      <c r="K610" s="21" t="e">
        <f t="shared" si="77"/>
        <v>#NUM!</v>
      </c>
      <c r="L610" s="24" t="e">
        <f t="shared" si="77"/>
        <v>#NUM!</v>
      </c>
      <c r="M610" s="18" t="s">
        <v>52</v>
      </c>
      <c r="N610" s="1" t="s">
        <v>1485</v>
      </c>
      <c r="O610" s="1" t="s">
        <v>713</v>
      </c>
      <c r="P610" s="1" t="s">
        <v>64</v>
      </c>
      <c r="Q610" s="1" t="s">
        <v>64</v>
      </c>
      <c r="R610" s="1" t="s">
        <v>64</v>
      </c>
      <c r="S610">
        <v>0</v>
      </c>
      <c r="T610">
        <v>0</v>
      </c>
      <c r="U610">
        <v>0.39</v>
      </c>
      <c r="AV610" s="1" t="s">
        <v>52</v>
      </c>
      <c r="AW610" s="1" t="s">
        <v>1499</v>
      </c>
      <c r="AX610" s="1" t="s">
        <v>52</v>
      </c>
      <c r="AY610" s="1" t="s">
        <v>52</v>
      </c>
      <c r="AZ610" s="1" t="s">
        <v>52</v>
      </c>
    </row>
    <row r="611" spans="1:52" ht="30" customHeight="1" x14ac:dyDescent="0.3">
      <c r="A611" s="18" t="s">
        <v>1500</v>
      </c>
      <c r="B611" s="18" t="s">
        <v>759</v>
      </c>
      <c r="C611" s="18" t="s">
        <v>760</v>
      </c>
      <c r="D611" s="19">
        <v>1</v>
      </c>
      <c r="E611" s="21">
        <f>TRUNC(단가대비표!O144*1/8*16/12*25/20, 1)</f>
        <v>0</v>
      </c>
      <c r="F611" s="24">
        <f>TRUNC(E611*D611,1)</f>
        <v>0</v>
      </c>
      <c r="G611" s="21">
        <f>TRUNC(단가대비표!P144*1/8*16/12*25/20, 1)</f>
        <v>0</v>
      </c>
      <c r="H611" s="24">
        <f>TRUNC(G611*D611,1)</f>
        <v>0</v>
      </c>
      <c r="I611" s="21">
        <f>TRUNC(단가대비표!V144*1/8*16/12*25/20, 1)</f>
        <v>0</v>
      </c>
      <c r="J611" s="24">
        <f>TRUNC(I611*D611,1)</f>
        <v>0</v>
      </c>
      <c r="K611" s="21">
        <f t="shared" si="77"/>
        <v>0</v>
      </c>
      <c r="L611" s="24">
        <f t="shared" si="77"/>
        <v>0</v>
      </c>
      <c r="M611" s="18" t="s">
        <v>52</v>
      </c>
      <c r="N611" s="1" t="s">
        <v>1485</v>
      </c>
      <c r="O611" s="1" t="s">
        <v>1501</v>
      </c>
      <c r="P611" s="1" t="s">
        <v>64</v>
      </c>
      <c r="Q611" s="1" t="s">
        <v>64</v>
      </c>
      <c r="R611" s="1" t="s">
        <v>63</v>
      </c>
      <c r="AV611" s="1" t="s">
        <v>52</v>
      </c>
      <c r="AW611" s="1" t="s">
        <v>1502</v>
      </c>
      <c r="AX611" s="1" t="s">
        <v>63</v>
      </c>
      <c r="AY611" s="1" t="s">
        <v>52</v>
      </c>
      <c r="AZ611" s="1" t="s">
        <v>52</v>
      </c>
    </row>
    <row r="612" spans="1:52" ht="30" customHeight="1" x14ac:dyDescent="0.3">
      <c r="A612" s="18" t="s">
        <v>715</v>
      </c>
      <c r="B612" s="18" t="s">
        <v>52</v>
      </c>
      <c r="C612" s="18" t="s">
        <v>52</v>
      </c>
      <c r="D612" s="19"/>
      <c r="E612" s="21"/>
      <c r="F612" s="24" t="e">
        <f>TRUNC(SUMIF(N608:N611, N607, F608:F611),0)</f>
        <v>#NUM!</v>
      </c>
      <c r="G612" s="21"/>
      <c r="H612" s="24">
        <f>TRUNC(SUMIF(N608:N611, N607, H608:H611),0)</f>
        <v>0</v>
      </c>
      <c r="I612" s="21"/>
      <c r="J612" s="24" t="e">
        <f>TRUNC(SUMIF(N608:N611, N607, J608:J611),0)</f>
        <v>#NUM!</v>
      </c>
      <c r="K612" s="21"/>
      <c r="L612" s="24" t="e">
        <f>F612+H612+J612</f>
        <v>#NUM!</v>
      </c>
      <c r="M612" s="18" t="s">
        <v>52</v>
      </c>
      <c r="N612" s="1" t="s">
        <v>88</v>
      </c>
      <c r="O612" s="1" t="s">
        <v>88</v>
      </c>
      <c r="P612" s="1" t="s">
        <v>52</v>
      </c>
      <c r="Q612" s="1" t="s">
        <v>52</v>
      </c>
      <c r="R612" s="1" t="s">
        <v>52</v>
      </c>
      <c r="AV612" s="1" t="s">
        <v>52</v>
      </c>
      <c r="AW612" s="1" t="s">
        <v>52</v>
      </c>
      <c r="AX612" s="1" t="s">
        <v>52</v>
      </c>
      <c r="AY612" s="1" t="s">
        <v>52</v>
      </c>
      <c r="AZ612" s="1" t="s">
        <v>52</v>
      </c>
    </row>
    <row r="613" spans="1:52" ht="30" customHeight="1" x14ac:dyDescent="0.3">
      <c r="A613" s="19"/>
      <c r="B613" s="19"/>
      <c r="C613" s="19"/>
      <c r="D613" s="19"/>
      <c r="E613" s="21"/>
      <c r="F613" s="24"/>
      <c r="G613" s="21"/>
      <c r="H613" s="24"/>
      <c r="I613" s="21"/>
      <c r="J613" s="24"/>
      <c r="K613" s="21"/>
      <c r="L613" s="24"/>
      <c r="M613" s="19"/>
    </row>
    <row r="614" spans="1:52" ht="30" customHeight="1" x14ac:dyDescent="0.3">
      <c r="A614" s="15" t="s">
        <v>1503</v>
      </c>
      <c r="B614" s="16"/>
      <c r="C614" s="16"/>
      <c r="D614" s="16"/>
      <c r="E614" s="20"/>
      <c r="F614" s="23"/>
      <c r="G614" s="20"/>
      <c r="H614" s="23"/>
      <c r="I614" s="20"/>
      <c r="J614" s="23"/>
      <c r="K614" s="20"/>
      <c r="L614" s="23"/>
      <c r="M614" s="17"/>
      <c r="N614" s="1" t="s">
        <v>751</v>
      </c>
    </row>
    <row r="615" spans="1:52" ht="30" customHeight="1" x14ac:dyDescent="0.3">
      <c r="A615" s="18" t="s">
        <v>1479</v>
      </c>
      <c r="B615" s="18" t="s">
        <v>759</v>
      </c>
      <c r="C615" s="18" t="s">
        <v>760</v>
      </c>
      <c r="D615" s="19">
        <v>0.41</v>
      </c>
      <c r="E615" s="21">
        <f>단가대비표!O123</f>
        <v>0</v>
      </c>
      <c r="F615" s="24">
        <f>TRUNC(E615*D615,1)</f>
        <v>0</v>
      </c>
      <c r="G615" s="21">
        <f>단가대비표!P123</f>
        <v>0</v>
      </c>
      <c r="H615" s="24">
        <f>TRUNC(G615*D615,1)</f>
        <v>0</v>
      </c>
      <c r="I615" s="21">
        <f>단가대비표!V123</f>
        <v>0</v>
      </c>
      <c r="J615" s="24">
        <f>TRUNC(I615*D615,1)</f>
        <v>0</v>
      </c>
      <c r="K615" s="21">
        <f>TRUNC(E615+G615+I615,1)</f>
        <v>0</v>
      </c>
      <c r="L615" s="24">
        <f>TRUNC(F615+H615+J615,1)</f>
        <v>0</v>
      </c>
      <c r="M615" s="18" t="s">
        <v>52</v>
      </c>
      <c r="N615" s="1" t="s">
        <v>751</v>
      </c>
      <c r="O615" s="1" t="s">
        <v>1480</v>
      </c>
      <c r="P615" s="1" t="s">
        <v>64</v>
      </c>
      <c r="Q615" s="1" t="s">
        <v>64</v>
      </c>
      <c r="R615" s="1" t="s">
        <v>63</v>
      </c>
      <c r="AV615" s="1" t="s">
        <v>52</v>
      </c>
      <c r="AW615" s="1" t="s">
        <v>1504</v>
      </c>
      <c r="AX615" s="1" t="s">
        <v>52</v>
      </c>
      <c r="AY615" s="1" t="s">
        <v>52</v>
      </c>
      <c r="AZ615" s="1" t="s">
        <v>52</v>
      </c>
    </row>
    <row r="616" spans="1:52" ht="30" customHeight="1" x14ac:dyDescent="0.3">
      <c r="A616" s="18" t="s">
        <v>758</v>
      </c>
      <c r="B616" s="18" t="s">
        <v>759</v>
      </c>
      <c r="C616" s="18" t="s">
        <v>760</v>
      </c>
      <c r="D616" s="19">
        <v>0.24</v>
      </c>
      <c r="E616" s="21">
        <f>단가대비표!O121</f>
        <v>0</v>
      </c>
      <c r="F616" s="24">
        <f>TRUNC(E616*D616,1)</f>
        <v>0</v>
      </c>
      <c r="G616" s="21">
        <f>단가대비표!P121</f>
        <v>0</v>
      </c>
      <c r="H616" s="24">
        <f>TRUNC(G616*D616,1)</f>
        <v>0</v>
      </c>
      <c r="I616" s="21">
        <f>단가대비표!V121</f>
        <v>0</v>
      </c>
      <c r="J616" s="24">
        <f>TRUNC(I616*D616,1)</f>
        <v>0</v>
      </c>
      <c r="K616" s="21">
        <f>TRUNC(E616+G616+I616,1)</f>
        <v>0</v>
      </c>
      <c r="L616" s="24">
        <f>TRUNC(F616+H616+J616,1)</f>
        <v>0</v>
      </c>
      <c r="M616" s="18" t="s">
        <v>52</v>
      </c>
      <c r="N616" s="1" t="s">
        <v>751</v>
      </c>
      <c r="O616" s="1" t="s">
        <v>761</v>
      </c>
      <c r="P616" s="1" t="s">
        <v>64</v>
      </c>
      <c r="Q616" s="1" t="s">
        <v>64</v>
      </c>
      <c r="R616" s="1" t="s">
        <v>63</v>
      </c>
      <c r="AV616" s="1" t="s">
        <v>52</v>
      </c>
      <c r="AW616" s="1" t="s">
        <v>1505</v>
      </c>
      <c r="AX616" s="1" t="s">
        <v>52</v>
      </c>
      <c r="AY616" s="1" t="s">
        <v>52</v>
      </c>
      <c r="AZ616" s="1" t="s">
        <v>52</v>
      </c>
    </row>
    <row r="617" spans="1:52" ht="30" customHeight="1" x14ac:dyDescent="0.3">
      <c r="A617" s="18" t="s">
        <v>715</v>
      </c>
      <c r="B617" s="18" t="s">
        <v>52</v>
      </c>
      <c r="C617" s="18" t="s">
        <v>52</v>
      </c>
      <c r="D617" s="19"/>
      <c r="E617" s="21"/>
      <c r="F617" s="24">
        <f>TRUNC(SUMIF(N615:N616, N614, F615:F616),0)</f>
        <v>0</v>
      </c>
      <c r="G617" s="21"/>
      <c r="H617" s="24">
        <f>TRUNC(SUMIF(N615:N616, N614, H615:H616),0)</f>
        <v>0</v>
      </c>
      <c r="I617" s="21"/>
      <c r="J617" s="24">
        <f>TRUNC(SUMIF(N615:N616, N614, J615:J616),0)</f>
        <v>0</v>
      </c>
      <c r="K617" s="21"/>
      <c r="L617" s="24">
        <f>F617+H617+J617</f>
        <v>0</v>
      </c>
      <c r="M617" s="18" t="s">
        <v>52</v>
      </c>
      <c r="N617" s="1" t="s">
        <v>88</v>
      </c>
      <c r="O617" s="1" t="s">
        <v>88</v>
      </c>
      <c r="P617" s="1" t="s">
        <v>52</v>
      </c>
      <c r="Q617" s="1" t="s">
        <v>52</v>
      </c>
      <c r="R617" s="1" t="s">
        <v>52</v>
      </c>
      <c r="AV617" s="1" t="s">
        <v>52</v>
      </c>
      <c r="AW617" s="1" t="s">
        <v>52</v>
      </c>
      <c r="AX617" s="1" t="s">
        <v>52</v>
      </c>
      <c r="AY617" s="1" t="s">
        <v>52</v>
      </c>
      <c r="AZ617" s="1" t="s">
        <v>52</v>
      </c>
    </row>
    <row r="618" spans="1:52" ht="30" customHeight="1" x14ac:dyDescent="0.3">
      <c r="A618" s="19"/>
      <c r="B618" s="19"/>
      <c r="C618" s="19"/>
      <c r="D618" s="19"/>
      <c r="E618" s="21"/>
      <c r="F618" s="24"/>
      <c r="G618" s="21"/>
      <c r="H618" s="24"/>
      <c r="I618" s="21"/>
      <c r="J618" s="24"/>
      <c r="K618" s="21"/>
      <c r="L618" s="24"/>
      <c r="M618" s="19"/>
    </row>
    <row r="619" spans="1:52" ht="30" customHeight="1" x14ac:dyDescent="0.3">
      <c r="A619" s="15" t="s">
        <v>1506</v>
      </c>
      <c r="B619" s="16"/>
      <c r="C619" s="16"/>
      <c r="D619" s="16"/>
      <c r="E619" s="20"/>
      <c r="F619" s="23"/>
      <c r="G619" s="20"/>
      <c r="H619" s="23"/>
      <c r="I619" s="20"/>
      <c r="J619" s="23"/>
      <c r="K619" s="20"/>
      <c r="L619" s="23"/>
      <c r="M619" s="17"/>
      <c r="N619" s="1" t="s">
        <v>784</v>
      </c>
    </row>
    <row r="620" spans="1:52" ht="30" customHeight="1" x14ac:dyDescent="0.3">
      <c r="A620" s="18" t="s">
        <v>655</v>
      </c>
      <c r="B620" s="18" t="s">
        <v>1090</v>
      </c>
      <c r="C620" s="18" t="s">
        <v>200</v>
      </c>
      <c r="D620" s="19">
        <v>510</v>
      </c>
      <c r="E620" s="21">
        <f>단가대비표!O39</f>
        <v>0</v>
      </c>
      <c r="F620" s="24">
        <f>TRUNC(E620*D620,1)</f>
        <v>0</v>
      </c>
      <c r="G620" s="21">
        <f>단가대비표!P39</f>
        <v>0</v>
      </c>
      <c r="H620" s="24">
        <f>TRUNC(G620*D620,1)</f>
        <v>0</v>
      </c>
      <c r="I620" s="21">
        <f>단가대비표!V39</f>
        <v>0</v>
      </c>
      <c r="J620" s="24">
        <f>TRUNC(I620*D620,1)</f>
        <v>0</v>
      </c>
      <c r="K620" s="21">
        <f t="shared" ref="K620:L622" si="78">TRUNC(E620+G620+I620,1)</f>
        <v>0</v>
      </c>
      <c r="L620" s="24">
        <f t="shared" si="78"/>
        <v>0</v>
      </c>
      <c r="M620" s="18" t="s">
        <v>778</v>
      </c>
      <c r="N620" s="1" t="s">
        <v>784</v>
      </c>
      <c r="O620" s="1" t="s">
        <v>1091</v>
      </c>
      <c r="P620" s="1" t="s">
        <v>64</v>
      </c>
      <c r="Q620" s="1" t="s">
        <v>64</v>
      </c>
      <c r="R620" s="1" t="s">
        <v>63</v>
      </c>
      <c r="AV620" s="1" t="s">
        <v>52</v>
      </c>
      <c r="AW620" s="1" t="s">
        <v>1507</v>
      </c>
      <c r="AX620" s="1" t="s">
        <v>52</v>
      </c>
      <c r="AY620" s="1" t="s">
        <v>52</v>
      </c>
      <c r="AZ620" s="1" t="s">
        <v>52</v>
      </c>
    </row>
    <row r="621" spans="1:52" ht="30" customHeight="1" x14ac:dyDescent="0.3">
      <c r="A621" s="18" t="s">
        <v>665</v>
      </c>
      <c r="B621" s="18" t="s">
        <v>1093</v>
      </c>
      <c r="C621" s="18" t="s">
        <v>497</v>
      </c>
      <c r="D621" s="19">
        <v>1.1000000000000001</v>
      </c>
      <c r="E621" s="21">
        <f>단가대비표!O17</f>
        <v>0</v>
      </c>
      <c r="F621" s="24">
        <f>TRUNC(E621*D621,1)</f>
        <v>0</v>
      </c>
      <c r="G621" s="21">
        <f>단가대비표!P17</f>
        <v>0</v>
      </c>
      <c r="H621" s="24">
        <f>TRUNC(G621*D621,1)</f>
        <v>0</v>
      </c>
      <c r="I621" s="21">
        <f>단가대비표!V17</f>
        <v>0</v>
      </c>
      <c r="J621" s="24">
        <f>TRUNC(I621*D621,1)</f>
        <v>0</v>
      </c>
      <c r="K621" s="21">
        <f t="shared" si="78"/>
        <v>0</v>
      </c>
      <c r="L621" s="24">
        <f t="shared" si="78"/>
        <v>0</v>
      </c>
      <c r="M621" s="18" t="s">
        <v>778</v>
      </c>
      <c r="N621" s="1" t="s">
        <v>784</v>
      </c>
      <c r="O621" s="1" t="s">
        <v>1094</v>
      </c>
      <c r="P621" s="1" t="s">
        <v>64</v>
      </c>
      <c r="Q621" s="1" t="s">
        <v>64</v>
      </c>
      <c r="R621" s="1" t="s">
        <v>63</v>
      </c>
      <c r="AV621" s="1" t="s">
        <v>52</v>
      </c>
      <c r="AW621" s="1" t="s">
        <v>1508</v>
      </c>
      <c r="AX621" s="1" t="s">
        <v>52</v>
      </c>
      <c r="AY621" s="1" t="s">
        <v>52</v>
      </c>
      <c r="AZ621" s="1" t="s">
        <v>52</v>
      </c>
    </row>
    <row r="622" spans="1:52" ht="30" customHeight="1" x14ac:dyDescent="0.3">
      <c r="A622" s="18" t="s">
        <v>758</v>
      </c>
      <c r="B622" s="18" t="s">
        <v>759</v>
      </c>
      <c r="C622" s="18" t="s">
        <v>760</v>
      </c>
      <c r="D622" s="19">
        <v>0.66</v>
      </c>
      <c r="E622" s="21">
        <f>단가대비표!O121</f>
        <v>0</v>
      </c>
      <c r="F622" s="24">
        <f>TRUNC(E622*D622,1)</f>
        <v>0</v>
      </c>
      <c r="G622" s="21">
        <f>단가대비표!P121</f>
        <v>0</v>
      </c>
      <c r="H622" s="24">
        <f>TRUNC(G622*D622,1)</f>
        <v>0</v>
      </c>
      <c r="I622" s="21">
        <f>단가대비표!V121</f>
        <v>0</v>
      </c>
      <c r="J622" s="24">
        <f>TRUNC(I622*D622,1)</f>
        <v>0</v>
      </c>
      <c r="K622" s="21">
        <f t="shared" si="78"/>
        <v>0</v>
      </c>
      <c r="L622" s="24">
        <f t="shared" si="78"/>
        <v>0</v>
      </c>
      <c r="M622" s="18" t="s">
        <v>52</v>
      </c>
      <c r="N622" s="1" t="s">
        <v>784</v>
      </c>
      <c r="O622" s="1" t="s">
        <v>761</v>
      </c>
      <c r="P622" s="1" t="s">
        <v>64</v>
      </c>
      <c r="Q622" s="1" t="s">
        <v>64</v>
      </c>
      <c r="R622" s="1" t="s">
        <v>63</v>
      </c>
      <c r="AV622" s="1" t="s">
        <v>52</v>
      </c>
      <c r="AW622" s="1" t="s">
        <v>1509</v>
      </c>
      <c r="AX622" s="1" t="s">
        <v>52</v>
      </c>
      <c r="AY622" s="1" t="s">
        <v>52</v>
      </c>
      <c r="AZ622" s="1" t="s">
        <v>52</v>
      </c>
    </row>
    <row r="623" spans="1:52" ht="30" customHeight="1" x14ac:dyDescent="0.3">
      <c r="A623" s="18" t="s">
        <v>715</v>
      </c>
      <c r="B623" s="18" t="s">
        <v>52</v>
      </c>
      <c r="C623" s="18" t="s">
        <v>52</v>
      </c>
      <c r="D623" s="19"/>
      <c r="E623" s="21"/>
      <c r="F623" s="24">
        <f>TRUNC(SUMIF(N620:N622, N619, F620:F622),0)</f>
        <v>0</v>
      </c>
      <c r="G623" s="21"/>
      <c r="H623" s="24">
        <f>TRUNC(SUMIF(N620:N622, N619, H620:H622),0)</f>
        <v>0</v>
      </c>
      <c r="I623" s="21"/>
      <c r="J623" s="24">
        <f>TRUNC(SUMIF(N620:N622, N619, J620:J622),0)</f>
        <v>0</v>
      </c>
      <c r="K623" s="21"/>
      <c r="L623" s="24">
        <f>F623+H623+J623</f>
        <v>0</v>
      </c>
      <c r="M623" s="18" t="s">
        <v>52</v>
      </c>
      <c r="N623" s="1" t="s">
        <v>88</v>
      </c>
      <c r="O623" s="1" t="s">
        <v>88</v>
      </c>
      <c r="P623" s="1" t="s">
        <v>52</v>
      </c>
      <c r="Q623" s="1" t="s">
        <v>52</v>
      </c>
      <c r="R623" s="1" t="s">
        <v>52</v>
      </c>
      <c r="AV623" s="1" t="s">
        <v>52</v>
      </c>
      <c r="AW623" s="1" t="s">
        <v>52</v>
      </c>
      <c r="AX623" s="1" t="s">
        <v>52</v>
      </c>
      <c r="AY623" s="1" t="s">
        <v>52</v>
      </c>
      <c r="AZ623" s="1" t="s">
        <v>52</v>
      </c>
    </row>
    <row r="624" spans="1:52" ht="30" customHeight="1" x14ac:dyDescent="0.3">
      <c r="A624" s="19"/>
      <c r="B624" s="19"/>
      <c r="C624" s="19"/>
      <c r="D624" s="19"/>
      <c r="E624" s="21"/>
      <c r="F624" s="24"/>
      <c r="G624" s="21"/>
      <c r="H624" s="24"/>
      <c r="I624" s="21"/>
      <c r="J624" s="24"/>
      <c r="K624" s="21"/>
      <c r="L624" s="24"/>
      <c r="M624" s="19"/>
    </row>
    <row r="625" spans="1:52" ht="30" customHeight="1" x14ac:dyDescent="0.3">
      <c r="A625" s="15" t="s">
        <v>1510</v>
      </c>
      <c r="B625" s="16"/>
      <c r="C625" s="16"/>
      <c r="D625" s="16"/>
      <c r="E625" s="20"/>
      <c r="F625" s="23"/>
      <c r="G625" s="20"/>
      <c r="H625" s="23"/>
      <c r="I625" s="20"/>
      <c r="J625" s="23"/>
      <c r="K625" s="20"/>
      <c r="L625" s="23"/>
      <c r="M625" s="17"/>
      <c r="N625" s="1" t="s">
        <v>790</v>
      </c>
    </row>
    <row r="626" spans="1:52" ht="30" customHeight="1" x14ac:dyDescent="0.3">
      <c r="A626" s="18" t="s">
        <v>1511</v>
      </c>
      <c r="B626" s="18" t="s">
        <v>1512</v>
      </c>
      <c r="C626" s="18" t="s">
        <v>74</v>
      </c>
      <c r="D626" s="19">
        <v>1.03</v>
      </c>
      <c r="E626" s="21" t="e">
        <f>단가대비표!O19</f>
        <v>#NUM!</v>
      </c>
      <c r="F626" s="24" t="e">
        <f>TRUNC(E626*D626,1)</f>
        <v>#NUM!</v>
      </c>
      <c r="G626" s="21">
        <f>단가대비표!P19</f>
        <v>0</v>
      </c>
      <c r="H626" s="24">
        <f>TRUNC(G626*D626,1)</f>
        <v>0</v>
      </c>
      <c r="I626" s="21">
        <f>단가대비표!V19</f>
        <v>0</v>
      </c>
      <c r="J626" s="24">
        <f>TRUNC(I626*D626,1)</f>
        <v>0</v>
      </c>
      <c r="K626" s="21" t="e">
        <f t="shared" ref="K626:L629" si="79">TRUNC(E626+G626+I626,1)</f>
        <v>#NUM!</v>
      </c>
      <c r="L626" s="24" t="e">
        <f t="shared" si="79"/>
        <v>#NUM!</v>
      </c>
      <c r="M626" s="18" t="s">
        <v>703</v>
      </c>
      <c r="N626" s="1" t="s">
        <v>52</v>
      </c>
      <c r="O626" s="1" t="s">
        <v>1513</v>
      </c>
      <c r="P626" s="1" t="s">
        <v>64</v>
      </c>
      <c r="Q626" s="1" t="s">
        <v>64</v>
      </c>
      <c r="R626" s="1" t="s">
        <v>63</v>
      </c>
      <c r="V626">
        <v>1</v>
      </c>
      <c r="AV626" s="1" t="s">
        <v>52</v>
      </c>
      <c r="AW626" s="1" t="s">
        <v>1514</v>
      </c>
      <c r="AX626" s="1" t="s">
        <v>52</v>
      </c>
      <c r="AY626" s="1" t="s">
        <v>706</v>
      </c>
      <c r="AZ626" s="1" t="s">
        <v>52</v>
      </c>
    </row>
    <row r="627" spans="1:52" ht="30" customHeight="1" x14ac:dyDescent="0.3">
      <c r="A627" s="18" t="s">
        <v>1515</v>
      </c>
      <c r="B627" s="18" t="s">
        <v>1516</v>
      </c>
      <c r="C627" s="18" t="s">
        <v>497</v>
      </c>
      <c r="D627" s="19">
        <v>3.7999999999999999E-2</v>
      </c>
      <c r="E627" s="21" t="e">
        <f>단가대비표!O37</f>
        <v>#NUM!</v>
      </c>
      <c r="F627" s="24" t="e">
        <f>TRUNC(E627*D627,1)</f>
        <v>#NUM!</v>
      </c>
      <c r="G627" s="21">
        <f>단가대비표!P37</f>
        <v>0</v>
      </c>
      <c r="H627" s="24">
        <f>TRUNC(G627*D627,1)</f>
        <v>0</v>
      </c>
      <c r="I627" s="21">
        <f>단가대비표!V37</f>
        <v>0</v>
      </c>
      <c r="J627" s="24">
        <f>TRUNC(I627*D627,1)</f>
        <v>0</v>
      </c>
      <c r="K627" s="21" t="e">
        <f t="shared" si="79"/>
        <v>#NUM!</v>
      </c>
      <c r="L627" s="24" t="e">
        <f t="shared" si="79"/>
        <v>#NUM!</v>
      </c>
      <c r="M627" s="18" t="s">
        <v>703</v>
      </c>
      <c r="N627" s="1" t="s">
        <v>52</v>
      </c>
      <c r="O627" s="1" t="s">
        <v>1517</v>
      </c>
      <c r="P627" s="1" t="s">
        <v>64</v>
      </c>
      <c r="Q627" s="1" t="s">
        <v>64</v>
      </c>
      <c r="R627" s="1" t="s">
        <v>63</v>
      </c>
      <c r="V627">
        <v>1</v>
      </c>
      <c r="AV627" s="1" t="s">
        <v>52</v>
      </c>
      <c r="AW627" s="1" t="s">
        <v>1518</v>
      </c>
      <c r="AX627" s="1" t="s">
        <v>52</v>
      </c>
      <c r="AY627" s="1" t="s">
        <v>706</v>
      </c>
      <c r="AZ627" s="1" t="s">
        <v>52</v>
      </c>
    </row>
    <row r="628" spans="1:52" ht="30" customHeight="1" x14ac:dyDescent="0.3">
      <c r="A628" s="18" t="s">
        <v>1519</v>
      </c>
      <c r="B628" s="18" t="s">
        <v>1520</v>
      </c>
      <c r="C628" s="18" t="s">
        <v>234</v>
      </c>
      <c r="D628" s="19">
        <v>1</v>
      </c>
      <c r="E628" s="21" t="e">
        <f>TRUNC(SUMIF(V626:V629, RIGHTB(O628, 1), F626:F629)*U628, 2)</f>
        <v>#NUM!</v>
      </c>
      <c r="F628" s="24" t="e">
        <f>TRUNC(E628*D628,1)</f>
        <v>#NUM!</v>
      </c>
      <c r="G628" s="21">
        <v>0</v>
      </c>
      <c r="H628" s="24">
        <f>TRUNC(G628*D628,1)</f>
        <v>0</v>
      </c>
      <c r="I628" s="21">
        <v>0</v>
      </c>
      <c r="J628" s="24">
        <f>TRUNC(I628*D628,1)</f>
        <v>0</v>
      </c>
      <c r="K628" s="21" t="e">
        <f t="shared" si="79"/>
        <v>#NUM!</v>
      </c>
      <c r="L628" s="24" t="e">
        <f t="shared" si="79"/>
        <v>#NUM!</v>
      </c>
      <c r="M628" s="18" t="s">
        <v>52</v>
      </c>
      <c r="N628" s="1" t="s">
        <v>790</v>
      </c>
      <c r="O628" s="1" t="s">
        <v>713</v>
      </c>
      <c r="P628" s="1" t="s">
        <v>64</v>
      </c>
      <c r="Q628" s="1" t="s">
        <v>64</v>
      </c>
      <c r="R628" s="1" t="s">
        <v>64</v>
      </c>
      <c r="S628">
        <v>0</v>
      </c>
      <c r="T628">
        <v>0</v>
      </c>
      <c r="U628">
        <v>0.443</v>
      </c>
      <c r="W628">
        <v>2</v>
      </c>
      <c r="AV628" s="1" t="s">
        <v>52</v>
      </c>
      <c r="AW628" s="1" t="s">
        <v>1521</v>
      </c>
      <c r="AX628" s="1" t="s">
        <v>52</v>
      </c>
      <c r="AY628" s="1" t="s">
        <v>52</v>
      </c>
      <c r="AZ628" s="1" t="s">
        <v>52</v>
      </c>
    </row>
    <row r="629" spans="1:52" ht="30" customHeight="1" x14ac:dyDescent="0.3">
      <c r="A629" s="18" t="s">
        <v>1522</v>
      </c>
      <c r="B629" s="18" t="s">
        <v>1523</v>
      </c>
      <c r="C629" s="18" t="s">
        <v>234</v>
      </c>
      <c r="D629" s="19">
        <v>1</v>
      </c>
      <c r="E629" s="21" t="e">
        <f>TRUNC(SUMIF(W626:W629, RIGHTB(O629, 1), F626:F629)*U629, 2)</f>
        <v>#NUM!</v>
      </c>
      <c r="F629" s="24" t="e">
        <f>TRUNC(E629*D629,1)</f>
        <v>#NUM!</v>
      </c>
      <c r="G629" s="21">
        <v>0</v>
      </c>
      <c r="H629" s="24">
        <f>TRUNC(G629*D629,1)</f>
        <v>0</v>
      </c>
      <c r="I629" s="21">
        <v>0</v>
      </c>
      <c r="J629" s="24">
        <f>TRUNC(I629*D629,1)</f>
        <v>0</v>
      </c>
      <c r="K629" s="21" t="e">
        <f t="shared" si="79"/>
        <v>#NUM!</v>
      </c>
      <c r="L629" s="24" t="e">
        <f t="shared" si="79"/>
        <v>#NUM!</v>
      </c>
      <c r="M629" s="18" t="s">
        <v>52</v>
      </c>
      <c r="N629" s="1" t="s">
        <v>790</v>
      </c>
      <c r="O629" s="1" t="s">
        <v>902</v>
      </c>
      <c r="P629" s="1" t="s">
        <v>64</v>
      </c>
      <c r="Q629" s="1" t="s">
        <v>64</v>
      </c>
      <c r="R629" s="1" t="s">
        <v>64</v>
      </c>
      <c r="S629">
        <v>0</v>
      </c>
      <c r="T629">
        <v>0</v>
      </c>
      <c r="U629">
        <v>0.08</v>
      </c>
      <c r="AV629" s="1" t="s">
        <v>52</v>
      </c>
      <c r="AW629" s="1" t="s">
        <v>1524</v>
      </c>
      <c r="AX629" s="1" t="s">
        <v>52</v>
      </c>
      <c r="AY629" s="1" t="s">
        <v>52</v>
      </c>
      <c r="AZ629" s="1" t="s">
        <v>52</v>
      </c>
    </row>
    <row r="630" spans="1:52" ht="30" customHeight="1" x14ac:dyDescent="0.3">
      <c r="A630" s="18" t="s">
        <v>715</v>
      </c>
      <c r="B630" s="18" t="s">
        <v>52</v>
      </c>
      <c r="C630" s="18" t="s">
        <v>52</v>
      </c>
      <c r="D630" s="19"/>
      <c r="E630" s="21"/>
      <c r="F630" s="24" t="e">
        <f>TRUNC(SUMIF(N626:N629, N625, F626:F629),0)</f>
        <v>#NUM!</v>
      </c>
      <c r="G630" s="21"/>
      <c r="H630" s="24">
        <f>TRUNC(SUMIF(N626:N629, N625, H626:H629),0)</f>
        <v>0</v>
      </c>
      <c r="I630" s="21"/>
      <c r="J630" s="24">
        <f>TRUNC(SUMIF(N626:N629, N625, J626:J629),0)</f>
        <v>0</v>
      </c>
      <c r="K630" s="21"/>
      <c r="L630" s="24" t="e">
        <f>F630+H630+J630</f>
        <v>#NUM!</v>
      </c>
      <c r="M630" s="18" t="s">
        <v>52</v>
      </c>
      <c r="N630" s="1" t="s">
        <v>88</v>
      </c>
      <c r="O630" s="1" t="s">
        <v>88</v>
      </c>
      <c r="P630" s="1" t="s">
        <v>52</v>
      </c>
      <c r="Q630" s="1" t="s">
        <v>52</v>
      </c>
      <c r="R630" s="1" t="s">
        <v>52</v>
      </c>
      <c r="AV630" s="1" t="s">
        <v>52</v>
      </c>
      <c r="AW630" s="1" t="s">
        <v>52</v>
      </c>
      <c r="AX630" s="1" t="s">
        <v>52</v>
      </c>
      <c r="AY630" s="1" t="s">
        <v>52</v>
      </c>
      <c r="AZ630" s="1" t="s">
        <v>52</v>
      </c>
    </row>
    <row r="631" spans="1:52" ht="30" customHeight="1" x14ac:dyDescent="0.3">
      <c r="A631" s="19"/>
      <c r="B631" s="19"/>
      <c r="C631" s="19"/>
      <c r="D631" s="19"/>
      <c r="E631" s="21"/>
      <c r="F631" s="24"/>
      <c r="G631" s="21"/>
      <c r="H631" s="24"/>
      <c r="I631" s="21"/>
      <c r="J631" s="24"/>
      <c r="K631" s="21"/>
      <c r="L631" s="24"/>
      <c r="M631" s="19"/>
    </row>
    <row r="632" spans="1:52" ht="30" customHeight="1" x14ac:dyDescent="0.3">
      <c r="A632" s="15" t="s">
        <v>1525</v>
      </c>
      <c r="B632" s="16"/>
      <c r="C632" s="16"/>
      <c r="D632" s="16"/>
      <c r="E632" s="20"/>
      <c r="F632" s="23"/>
      <c r="G632" s="20"/>
      <c r="H632" s="23"/>
      <c r="I632" s="20"/>
      <c r="J632" s="23"/>
      <c r="K632" s="20"/>
      <c r="L632" s="23"/>
      <c r="M632" s="17"/>
      <c r="N632" s="1" t="s">
        <v>795</v>
      </c>
    </row>
    <row r="633" spans="1:52" ht="30" customHeight="1" x14ac:dyDescent="0.3">
      <c r="A633" s="18" t="s">
        <v>1526</v>
      </c>
      <c r="B633" s="18" t="s">
        <v>759</v>
      </c>
      <c r="C633" s="18" t="s">
        <v>760</v>
      </c>
      <c r="D633" s="19">
        <v>0.2</v>
      </c>
      <c r="E633" s="21">
        <f>단가대비표!O124</f>
        <v>0</v>
      </c>
      <c r="F633" s="24">
        <f>TRUNC(E633*D633,1)</f>
        <v>0</v>
      </c>
      <c r="G633" s="21">
        <f>단가대비표!P124</f>
        <v>0</v>
      </c>
      <c r="H633" s="24">
        <f>TRUNC(G633*D633,1)</f>
        <v>0</v>
      </c>
      <c r="I633" s="21">
        <f>단가대비표!V124</f>
        <v>0</v>
      </c>
      <c r="J633" s="24">
        <f>TRUNC(I633*D633,1)</f>
        <v>0</v>
      </c>
      <c r="K633" s="21">
        <f t="shared" ref="K633:L635" si="80">TRUNC(E633+G633+I633,1)</f>
        <v>0</v>
      </c>
      <c r="L633" s="24">
        <f t="shared" si="80"/>
        <v>0</v>
      </c>
      <c r="M633" s="18" t="s">
        <v>52</v>
      </c>
      <c r="N633" s="1" t="s">
        <v>795</v>
      </c>
      <c r="O633" s="1" t="s">
        <v>1527</v>
      </c>
      <c r="P633" s="1" t="s">
        <v>64</v>
      </c>
      <c r="Q633" s="1" t="s">
        <v>64</v>
      </c>
      <c r="R633" s="1" t="s">
        <v>63</v>
      </c>
      <c r="V633">
        <v>1</v>
      </c>
      <c r="AV633" s="1" t="s">
        <v>52</v>
      </c>
      <c r="AW633" s="1" t="s">
        <v>1528</v>
      </c>
      <c r="AX633" s="1" t="s">
        <v>52</v>
      </c>
      <c r="AY633" s="1" t="s">
        <v>52</v>
      </c>
      <c r="AZ633" s="1" t="s">
        <v>52</v>
      </c>
    </row>
    <row r="634" spans="1:52" ht="30" customHeight="1" x14ac:dyDescent="0.3">
      <c r="A634" s="18" t="s">
        <v>758</v>
      </c>
      <c r="B634" s="18" t="s">
        <v>759</v>
      </c>
      <c r="C634" s="18" t="s">
        <v>760</v>
      </c>
      <c r="D634" s="19">
        <v>0.08</v>
      </c>
      <c r="E634" s="21">
        <f>단가대비표!O121</f>
        <v>0</v>
      </c>
      <c r="F634" s="24">
        <f>TRUNC(E634*D634,1)</f>
        <v>0</v>
      </c>
      <c r="G634" s="21">
        <f>단가대비표!P121</f>
        <v>0</v>
      </c>
      <c r="H634" s="24">
        <f>TRUNC(G634*D634,1)</f>
        <v>0</v>
      </c>
      <c r="I634" s="21">
        <f>단가대비표!V121</f>
        <v>0</v>
      </c>
      <c r="J634" s="24">
        <f>TRUNC(I634*D634,1)</f>
        <v>0</v>
      </c>
      <c r="K634" s="21">
        <f t="shared" si="80"/>
        <v>0</v>
      </c>
      <c r="L634" s="24">
        <f t="shared" si="80"/>
        <v>0</v>
      </c>
      <c r="M634" s="18" t="s">
        <v>52</v>
      </c>
      <c r="N634" s="1" t="s">
        <v>795</v>
      </c>
      <c r="O634" s="1" t="s">
        <v>761</v>
      </c>
      <c r="P634" s="1" t="s">
        <v>64</v>
      </c>
      <c r="Q634" s="1" t="s">
        <v>64</v>
      </c>
      <c r="R634" s="1" t="s">
        <v>63</v>
      </c>
      <c r="V634">
        <v>1</v>
      </c>
      <c r="AV634" s="1" t="s">
        <v>52</v>
      </c>
      <c r="AW634" s="1" t="s">
        <v>1529</v>
      </c>
      <c r="AX634" s="1" t="s">
        <v>52</v>
      </c>
      <c r="AY634" s="1" t="s">
        <v>52</v>
      </c>
      <c r="AZ634" s="1" t="s">
        <v>52</v>
      </c>
    </row>
    <row r="635" spans="1:52" ht="30" customHeight="1" x14ac:dyDescent="0.3">
      <c r="A635" s="18" t="s">
        <v>774</v>
      </c>
      <c r="B635" s="18" t="s">
        <v>1253</v>
      </c>
      <c r="C635" s="18" t="s">
        <v>234</v>
      </c>
      <c r="D635" s="19">
        <v>1</v>
      </c>
      <c r="E635" s="21">
        <v>0</v>
      </c>
      <c r="F635" s="24">
        <f>TRUNC(E635*D635,1)</f>
        <v>0</v>
      </c>
      <c r="G635" s="21">
        <v>0</v>
      </c>
      <c r="H635" s="24">
        <f>TRUNC(G635*D635,1)</f>
        <v>0</v>
      </c>
      <c r="I635" s="21">
        <f>TRUNC(SUMIF(V633:V635, RIGHTB(O635, 1), H633:H635)*U635, 2)</f>
        <v>0</v>
      </c>
      <c r="J635" s="24">
        <f>TRUNC(I635*D635,1)</f>
        <v>0</v>
      </c>
      <c r="K635" s="21">
        <f t="shared" si="80"/>
        <v>0</v>
      </c>
      <c r="L635" s="24">
        <f t="shared" si="80"/>
        <v>0</v>
      </c>
      <c r="M635" s="18" t="s">
        <v>52</v>
      </c>
      <c r="N635" s="1" t="s">
        <v>795</v>
      </c>
      <c r="O635" s="1" t="s">
        <v>713</v>
      </c>
      <c r="P635" s="1" t="s">
        <v>64</v>
      </c>
      <c r="Q635" s="1" t="s">
        <v>64</v>
      </c>
      <c r="R635" s="1" t="s">
        <v>64</v>
      </c>
      <c r="S635">
        <v>1</v>
      </c>
      <c r="T635">
        <v>2</v>
      </c>
      <c r="U635">
        <v>0.01</v>
      </c>
      <c r="AV635" s="1" t="s">
        <v>52</v>
      </c>
      <c r="AW635" s="1" t="s">
        <v>1530</v>
      </c>
      <c r="AX635" s="1" t="s">
        <v>52</v>
      </c>
      <c r="AY635" s="1" t="s">
        <v>52</v>
      </c>
      <c r="AZ635" s="1" t="s">
        <v>52</v>
      </c>
    </row>
    <row r="636" spans="1:52" ht="30" customHeight="1" x14ac:dyDescent="0.3">
      <c r="A636" s="18" t="s">
        <v>715</v>
      </c>
      <c r="B636" s="18" t="s">
        <v>52</v>
      </c>
      <c r="C636" s="18" t="s">
        <v>52</v>
      </c>
      <c r="D636" s="19"/>
      <c r="E636" s="21"/>
      <c r="F636" s="24">
        <f>TRUNC(SUMIF(N633:N635, N632, F633:F635),0)</f>
        <v>0</v>
      </c>
      <c r="G636" s="21"/>
      <c r="H636" s="24">
        <f>TRUNC(SUMIF(N633:N635, N632, H633:H635),0)</f>
        <v>0</v>
      </c>
      <c r="I636" s="21"/>
      <c r="J636" s="24">
        <f>TRUNC(SUMIF(N633:N635, N632, J633:J635),0)</f>
        <v>0</v>
      </c>
      <c r="K636" s="21"/>
      <c r="L636" s="24">
        <f>F636+H636+J636</f>
        <v>0</v>
      </c>
      <c r="M636" s="18" t="s">
        <v>52</v>
      </c>
      <c r="N636" s="1" t="s">
        <v>88</v>
      </c>
      <c r="O636" s="1" t="s">
        <v>88</v>
      </c>
      <c r="P636" s="1" t="s">
        <v>52</v>
      </c>
      <c r="Q636" s="1" t="s">
        <v>52</v>
      </c>
      <c r="R636" s="1" t="s">
        <v>52</v>
      </c>
      <c r="AV636" s="1" t="s">
        <v>52</v>
      </c>
      <c r="AW636" s="1" t="s">
        <v>52</v>
      </c>
      <c r="AX636" s="1" t="s">
        <v>52</v>
      </c>
      <c r="AY636" s="1" t="s">
        <v>52</v>
      </c>
      <c r="AZ636" s="1" t="s">
        <v>52</v>
      </c>
    </row>
    <row r="637" spans="1:52" ht="30" customHeight="1" x14ac:dyDescent="0.3">
      <c r="A637" s="19"/>
      <c r="B637" s="19"/>
      <c r="C637" s="19"/>
      <c r="D637" s="19"/>
      <c r="E637" s="21"/>
      <c r="F637" s="24"/>
      <c r="G637" s="21"/>
      <c r="H637" s="24"/>
      <c r="I637" s="21"/>
      <c r="J637" s="24"/>
      <c r="K637" s="21"/>
      <c r="L637" s="24"/>
      <c r="M637" s="19"/>
    </row>
    <row r="638" spans="1:52" ht="30" customHeight="1" x14ac:dyDescent="0.3">
      <c r="A638" s="15" t="s">
        <v>1531</v>
      </c>
      <c r="B638" s="16"/>
      <c r="C638" s="16"/>
      <c r="D638" s="16"/>
      <c r="E638" s="20"/>
      <c r="F638" s="23"/>
      <c r="G638" s="20"/>
      <c r="H638" s="23"/>
      <c r="I638" s="20"/>
      <c r="J638" s="23"/>
      <c r="K638" s="20"/>
      <c r="L638" s="23"/>
      <c r="M638" s="17"/>
      <c r="N638" s="1" t="s">
        <v>808</v>
      </c>
    </row>
    <row r="639" spans="1:52" ht="30" customHeight="1" x14ac:dyDescent="0.3">
      <c r="A639" s="18" t="s">
        <v>1532</v>
      </c>
      <c r="B639" s="18" t="s">
        <v>1533</v>
      </c>
      <c r="C639" s="18" t="s">
        <v>219</v>
      </c>
      <c r="D639" s="19">
        <v>1</v>
      </c>
      <c r="E639" s="21">
        <f>일위대가목록!E120</f>
        <v>0</v>
      </c>
      <c r="F639" s="24">
        <f>TRUNC(E639*D639,1)</f>
        <v>0</v>
      </c>
      <c r="G639" s="21">
        <f>일위대가목록!F120</f>
        <v>0</v>
      </c>
      <c r="H639" s="24">
        <f>TRUNC(G639*D639,1)</f>
        <v>0</v>
      </c>
      <c r="I639" s="21">
        <f>일위대가목록!G120</f>
        <v>0</v>
      </c>
      <c r="J639" s="24">
        <f>TRUNC(I639*D639,1)</f>
        <v>0</v>
      </c>
      <c r="K639" s="21">
        <f>TRUNC(E639+G639+I639,1)</f>
        <v>0</v>
      </c>
      <c r="L639" s="24">
        <f>TRUNC(F639+H639+J639,1)</f>
        <v>0</v>
      </c>
      <c r="M639" s="18" t="s">
        <v>1534</v>
      </c>
      <c r="N639" s="1" t="s">
        <v>808</v>
      </c>
      <c r="O639" s="1" t="s">
        <v>1535</v>
      </c>
      <c r="P639" s="1" t="s">
        <v>63</v>
      </c>
      <c r="Q639" s="1" t="s">
        <v>64</v>
      </c>
      <c r="R639" s="1" t="s">
        <v>64</v>
      </c>
      <c r="AV639" s="1" t="s">
        <v>52</v>
      </c>
      <c r="AW639" s="1" t="s">
        <v>1536</v>
      </c>
      <c r="AX639" s="1" t="s">
        <v>52</v>
      </c>
      <c r="AY639" s="1" t="s">
        <v>52</v>
      </c>
      <c r="AZ639" s="1" t="s">
        <v>52</v>
      </c>
    </row>
    <row r="640" spans="1:52" ht="30" customHeight="1" x14ac:dyDescent="0.3">
      <c r="A640" s="18" t="s">
        <v>1537</v>
      </c>
      <c r="B640" s="18" t="s">
        <v>806</v>
      </c>
      <c r="C640" s="18" t="s">
        <v>219</v>
      </c>
      <c r="D640" s="19">
        <v>1</v>
      </c>
      <c r="E640" s="21" t="e">
        <f>일위대가목록!E121</f>
        <v>#NUM!</v>
      </c>
      <c r="F640" s="24" t="e">
        <f>TRUNC(E640*D640,1)</f>
        <v>#NUM!</v>
      </c>
      <c r="G640" s="21">
        <f>일위대가목록!F121</f>
        <v>0</v>
      </c>
      <c r="H640" s="24">
        <f>TRUNC(G640*D640,1)</f>
        <v>0</v>
      </c>
      <c r="I640" s="21">
        <f>일위대가목록!G121</f>
        <v>0</v>
      </c>
      <c r="J640" s="24">
        <f>TRUNC(I640*D640,1)</f>
        <v>0</v>
      </c>
      <c r="K640" s="21" t="e">
        <f>TRUNC(E640+G640+I640,1)</f>
        <v>#NUM!</v>
      </c>
      <c r="L640" s="24" t="e">
        <f>TRUNC(F640+H640+J640,1)</f>
        <v>#NUM!</v>
      </c>
      <c r="M640" s="18" t="s">
        <v>1538</v>
      </c>
      <c r="N640" s="1" t="s">
        <v>808</v>
      </c>
      <c r="O640" s="1" t="s">
        <v>1539</v>
      </c>
      <c r="P640" s="1" t="s">
        <v>63</v>
      </c>
      <c r="Q640" s="1" t="s">
        <v>64</v>
      </c>
      <c r="R640" s="1" t="s">
        <v>64</v>
      </c>
      <c r="AV640" s="1" t="s">
        <v>52</v>
      </c>
      <c r="AW640" s="1" t="s">
        <v>1540</v>
      </c>
      <c r="AX640" s="1" t="s">
        <v>52</v>
      </c>
      <c r="AY640" s="1" t="s">
        <v>52</v>
      </c>
      <c r="AZ640" s="1" t="s">
        <v>52</v>
      </c>
    </row>
    <row r="641" spans="1:52" ht="30" customHeight="1" x14ac:dyDescent="0.3">
      <c r="A641" s="18" t="s">
        <v>715</v>
      </c>
      <c r="B641" s="18" t="s">
        <v>52</v>
      </c>
      <c r="C641" s="18" t="s">
        <v>52</v>
      </c>
      <c r="D641" s="19"/>
      <c r="E641" s="21"/>
      <c r="F641" s="24" t="e">
        <f>TRUNC(SUMIF(N639:N640, N638, F639:F640),0)</f>
        <v>#NUM!</v>
      </c>
      <c r="G641" s="21"/>
      <c r="H641" s="24">
        <f>TRUNC(SUMIF(N639:N640, N638, H639:H640),0)</f>
        <v>0</v>
      </c>
      <c r="I641" s="21"/>
      <c r="J641" s="24">
        <f>TRUNC(SUMIF(N639:N640, N638, J639:J640),0)</f>
        <v>0</v>
      </c>
      <c r="K641" s="21"/>
      <c r="L641" s="24" t="e">
        <f>F641+H641+J641</f>
        <v>#NUM!</v>
      </c>
      <c r="M641" s="18" t="s">
        <v>52</v>
      </c>
      <c r="N641" s="1" t="s">
        <v>88</v>
      </c>
      <c r="O641" s="1" t="s">
        <v>88</v>
      </c>
      <c r="P641" s="1" t="s">
        <v>52</v>
      </c>
      <c r="Q641" s="1" t="s">
        <v>52</v>
      </c>
      <c r="R641" s="1" t="s">
        <v>52</v>
      </c>
      <c r="AV641" s="1" t="s">
        <v>52</v>
      </c>
      <c r="AW641" s="1" t="s">
        <v>52</v>
      </c>
      <c r="AX641" s="1" t="s">
        <v>52</v>
      </c>
      <c r="AY641" s="1" t="s">
        <v>52</v>
      </c>
      <c r="AZ641" s="1" t="s">
        <v>52</v>
      </c>
    </row>
    <row r="642" spans="1:52" ht="30" customHeight="1" x14ac:dyDescent="0.3">
      <c r="A642" s="19"/>
      <c r="B642" s="19"/>
      <c r="C642" s="19"/>
      <c r="D642" s="19"/>
      <c r="E642" s="21"/>
      <c r="F642" s="24"/>
      <c r="G642" s="21"/>
      <c r="H642" s="24"/>
      <c r="I642" s="21"/>
      <c r="J642" s="24"/>
      <c r="K642" s="21"/>
      <c r="L642" s="24"/>
      <c r="M642" s="19"/>
    </row>
    <row r="643" spans="1:52" ht="30" customHeight="1" x14ac:dyDescent="0.3">
      <c r="A643" s="15" t="s">
        <v>1541</v>
      </c>
      <c r="B643" s="16"/>
      <c r="C643" s="16"/>
      <c r="D643" s="16"/>
      <c r="E643" s="20"/>
      <c r="F643" s="23"/>
      <c r="G643" s="20"/>
      <c r="H643" s="23"/>
      <c r="I643" s="20"/>
      <c r="J643" s="23"/>
      <c r="K643" s="20"/>
      <c r="L643" s="23"/>
      <c r="M643" s="17"/>
      <c r="N643" s="1" t="s">
        <v>817</v>
      </c>
    </row>
    <row r="644" spans="1:52" ht="30" customHeight="1" x14ac:dyDescent="0.3">
      <c r="A644" s="18" t="s">
        <v>1542</v>
      </c>
      <c r="B644" s="18" t="s">
        <v>759</v>
      </c>
      <c r="C644" s="18" t="s">
        <v>760</v>
      </c>
      <c r="D644" s="19">
        <v>0.3</v>
      </c>
      <c r="E644" s="21">
        <f>단가대비표!O128</f>
        <v>0</v>
      </c>
      <c r="F644" s="24">
        <f>TRUNC(E644*D644,1)</f>
        <v>0</v>
      </c>
      <c r="G644" s="21">
        <f>단가대비표!P128</f>
        <v>0</v>
      </c>
      <c r="H644" s="24">
        <f>TRUNC(G644*D644,1)</f>
        <v>0</v>
      </c>
      <c r="I644" s="21">
        <f>단가대비표!V128</f>
        <v>0</v>
      </c>
      <c r="J644" s="24">
        <f>TRUNC(I644*D644,1)</f>
        <v>0</v>
      </c>
      <c r="K644" s="21">
        <f t="shared" ref="K644:L646" si="81">TRUNC(E644+G644+I644,1)</f>
        <v>0</v>
      </c>
      <c r="L644" s="24">
        <f t="shared" si="81"/>
        <v>0</v>
      </c>
      <c r="M644" s="18" t="s">
        <v>52</v>
      </c>
      <c r="N644" s="1" t="s">
        <v>817</v>
      </c>
      <c r="O644" s="1" t="s">
        <v>1543</v>
      </c>
      <c r="P644" s="1" t="s">
        <v>64</v>
      </c>
      <c r="Q644" s="1" t="s">
        <v>64</v>
      </c>
      <c r="R644" s="1" t="s">
        <v>63</v>
      </c>
      <c r="V644">
        <v>1</v>
      </c>
      <c r="AV644" s="1" t="s">
        <v>52</v>
      </c>
      <c r="AW644" s="1" t="s">
        <v>1544</v>
      </c>
      <c r="AX644" s="1" t="s">
        <v>52</v>
      </c>
      <c r="AY644" s="1" t="s">
        <v>52</v>
      </c>
      <c r="AZ644" s="1" t="s">
        <v>52</v>
      </c>
    </row>
    <row r="645" spans="1:52" ht="30" customHeight="1" x14ac:dyDescent="0.3">
      <c r="A645" s="18" t="s">
        <v>758</v>
      </c>
      <c r="B645" s="18" t="s">
        <v>759</v>
      </c>
      <c r="C645" s="18" t="s">
        <v>760</v>
      </c>
      <c r="D645" s="19">
        <v>0.3</v>
      </c>
      <c r="E645" s="21">
        <f>단가대비표!O121</f>
        <v>0</v>
      </c>
      <c r="F645" s="24">
        <f>TRUNC(E645*D645,1)</f>
        <v>0</v>
      </c>
      <c r="G645" s="21">
        <f>단가대비표!P121</f>
        <v>0</v>
      </c>
      <c r="H645" s="24">
        <f>TRUNC(G645*D645,1)</f>
        <v>0</v>
      </c>
      <c r="I645" s="21">
        <f>단가대비표!V121</f>
        <v>0</v>
      </c>
      <c r="J645" s="24">
        <f>TRUNC(I645*D645,1)</f>
        <v>0</v>
      </c>
      <c r="K645" s="21">
        <f t="shared" si="81"/>
        <v>0</v>
      </c>
      <c r="L645" s="24">
        <f t="shared" si="81"/>
        <v>0</v>
      </c>
      <c r="M645" s="18" t="s">
        <v>52</v>
      </c>
      <c r="N645" s="1" t="s">
        <v>817</v>
      </c>
      <c r="O645" s="1" t="s">
        <v>761</v>
      </c>
      <c r="P645" s="1" t="s">
        <v>64</v>
      </c>
      <c r="Q645" s="1" t="s">
        <v>64</v>
      </c>
      <c r="R645" s="1" t="s">
        <v>63</v>
      </c>
      <c r="V645">
        <v>1</v>
      </c>
      <c r="AV645" s="1" t="s">
        <v>52</v>
      </c>
      <c r="AW645" s="1" t="s">
        <v>1545</v>
      </c>
      <c r="AX645" s="1" t="s">
        <v>52</v>
      </c>
      <c r="AY645" s="1" t="s">
        <v>52</v>
      </c>
      <c r="AZ645" s="1" t="s">
        <v>52</v>
      </c>
    </row>
    <row r="646" spans="1:52" ht="30" customHeight="1" x14ac:dyDescent="0.3">
      <c r="A646" s="18" t="s">
        <v>774</v>
      </c>
      <c r="B646" s="18" t="s">
        <v>775</v>
      </c>
      <c r="C646" s="18" t="s">
        <v>234</v>
      </c>
      <c r="D646" s="19">
        <v>1</v>
      </c>
      <c r="E646" s="21">
        <v>0</v>
      </c>
      <c r="F646" s="24">
        <f>TRUNC(E646*D646,1)</f>
        <v>0</v>
      </c>
      <c r="G646" s="21">
        <v>0</v>
      </c>
      <c r="H646" s="24">
        <f>TRUNC(G646*D646,1)</f>
        <v>0</v>
      </c>
      <c r="I646" s="21">
        <f>TRUNC(SUMIF(V644:V646, RIGHTB(O646, 1), H644:H646)*U646, 2)</f>
        <v>0</v>
      </c>
      <c r="J646" s="24">
        <f>TRUNC(I646*D646,1)</f>
        <v>0</v>
      </c>
      <c r="K646" s="21">
        <f t="shared" si="81"/>
        <v>0</v>
      </c>
      <c r="L646" s="24">
        <f t="shared" si="81"/>
        <v>0</v>
      </c>
      <c r="M646" s="18" t="s">
        <v>52</v>
      </c>
      <c r="N646" s="1" t="s">
        <v>817</v>
      </c>
      <c r="O646" s="1" t="s">
        <v>713</v>
      </c>
      <c r="P646" s="1" t="s">
        <v>64</v>
      </c>
      <c r="Q646" s="1" t="s">
        <v>64</v>
      </c>
      <c r="R646" s="1" t="s">
        <v>64</v>
      </c>
      <c r="S646">
        <v>1</v>
      </c>
      <c r="T646">
        <v>2</v>
      </c>
      <c r="U646">
        <v>0.02</v>
      </c>
      <c r="AV646" s="1" t="s">
        <v>52</v>
      </c>
      <c r="AW646" s="1" t="s">
        <v>1546</v>
      </c>
      <c r="AX646" s="1" t="s">
        <v>52</v>
      </c>
      <c r="AY646" s="1" t="s">
        <v>52</v>
      </c>
      <c r="AZ646" s="1" t="s">
        <v>52</v>
      </c>
    </row>
    <row r="647" spans="1:52" ht="30" customHeight="1" x14ac:dyDescent="0.3">
      <c r="A647" s="18" t="s">
        <v>715</v>
      </c>
      <c r="B647" s="18" t="s">
        <v>52</v>
      </c>
      <c r="C647" s="18" t="s">
        <v>52</v>
      </c>
      <c r="D647" s="19"/>
      <c r="E647" s="21"/>
      <c r="F647" s="24">
        <f>TRUNC(SUMIF(N644:N646, N643, F644:F646),0)</f>
        <v>0</v>
      </c>
      <c r="G647" s="21"/>
      <c r="H647" s="24">
        <f>TRUNC(SUMIF(N644:N646, N643, H644:H646),0)</f>
        <v>0</v>
      </c>
      <c r="I647" s="21"/>
      <c r="J647" s="24">
        <f>TRUNC(SUMIF(N644:N646, N643, J644:J646),0)</f>
        <v>0</v>
      </c>
      <c r="K647" s="21"/>
      <c r="L647" s="24">
        <f>F647+H647+J647</f>
        <v>0</v>
      </c>
      <c r="M647" s="18" t="s">
        <v>52</v>
      </c>
      <c r="N647" s="1" t="s">
        <v>88</v>
      </c>
      <c r="O647" s="1" t="s">
        <v>88</v>
      </c>
      <c r="P647" s="1" t="s">
        <v>52</v>
      </c>
      <c r="Q647" s="1" t="s">
        <v>52</v>
      </c>
      <c r="R647" s="1" t="s">
        <v>52</v>
      </c>
      <c r="AV647" s="1" t="s">
        <v>52</v>
      </c>
      <c r="AW647" s="1" t="s">
        <v>52</v>
      </c>
      <c r="AX647" s="1" t="s">
        <v>52</v>
      </c>
      <c r="AY647" s="1" t="s">
        <v>52</v>
      </c>
      <c r="AZ647" s="1" t="s">
        <v>52</v>
      </c>
    </row>
    <row r="648" spans="1:52" ht="30" customHeight="1" x14ac:dyDescent="0.3">
      <c r="A648" s="19"/>
      <c r="B648" s="19"/>
      <c r="C648" s="19"/>
      <c r="D648" s="19"/>
      <c r="E648" s="21"/>
      <c r="F648" s="24"/>
      <c r="G648" s="21"/>
      <c r="H648" s="24"/>
      <c r="I648" s="21"/>
      <c r="J648" s="24"/>
      <c r="K648" s="21"/>
      <c r="L648" s="24"/>
      <c r="M648" s="19"/>
    </row>
    <row r="649" spans="1:52" ht="30" customHeight="1" x14ac:dyDescent="0.3">
      <c r="A649" s="15" t="s">
        <v>1547</v>
      </c>
      <c r="B649" s="16"/>
      <c r="C649" s="16"/>
      <c r="D649" s="16"/>
      <c r="E649" s="20"/>
      <c r="F649" s="23"/>
      <c r="G649" s="20"/>
      <c r="H649" s="23"/>
      <c r="I649" s="20"/>
      <c r="J649" s="23"/>
      <c r="K649" s="20"/>
      <c r="L649" s="23"/>
      <c r="M649" s="17"/>
      <c r="N649" s="1" t="s">
        <v>822</v>
      </c>
    </row>
    <row r="650" spans="1:52" ht="30" customHeight="1" x14ac:dyDescent="0.3">
      <c r="A650" s="18" t="s">
        <v>770</v>
      </c>
      <c r="B650" s="18" t="s">
        <v>759</v>
      </c>
      <c r="C650" s="18" t="s">
        <v>760</v>
      </c>
      <c r="D650" s="19">
        <v>0.06</v>
      </c>
      <c r="E650" s="21">
        <f>단가대비표!O131</f>
        <v>0</v>
      </c>
      <c r="F650" s="24">
        <f>TRUNC(E650*D650,1)</f>
        <v>0</v>
      </c>
      <c r="G650" s="21">
        <f>단가대비표!P131</f>
        <v>0</v>
      </c>
      <c r="H650" s="24">
        <f>TRUNC(G650*D650,1)</f>
        <v>0</v>
      </c>
      <c r="I650" s="21">
        <f>단가대비표!V131</f>
        <v>0</v>
      </c>
      <c r="J650" s="24">
        <f>TRUNC(I650*D650,1)</f>
        <v>0</v>
      </c>
      <c r="K650" s="21">
        <f>TRUNC(E650+G650+I650,1)</f>
        <v>0</v>
      </c>
      <c r="L650" s="24">
        <f>TRUNC(F650+H650+J650,1)</f>
        <v>0</v>
      </c>
      <c r="M650" s="18" t="s">
        <v>52</v>
      </c>
      <c r="N650" s="1" t="s">
        <v>822</v>
      </c>
      <c r="O650" s="1" t="s">
        <v>771</v>
      </c>
      <c r="P650" s="1" t="s">
        <v>64</v>
      </c>
      <c r="Q650" s="1" t="s">
        <v>64</v>
      </c>
      <c r="R650" s="1" t="s">
        <v>63</v>
      </c>
      <c r="AV650" s="1" t="s">
        <v>52</v>
      </c>
      <c r="AW650" s="1" t="s">
        <v>1548</v>
      </c>
      <c r="AX650" s="1" t="s">
        <v>52</v>
      </c>
      <c r="AY650" s="1" t="s">
        <v>52</v>
      </c>
      <c r="AZ650" s="1" t="s">
        <v>52</v>
      </c>
    </row>
    <row r="651" spans="1:52" ht="30" customHeight="1" x14ac:dyDescent="0.3">
      <c r="A651" s="18" t="s">
        <v>715</v>
      </c>
      <c r="B651" s="18" t="s">
        <v>52</v>
      </c>
      <c r="C651" s="18" t="s">
        <v>52</v>
      </c>
      <c r="D651" s="19"/>
      <c r="E651" s="21"/>
      <c r="F651" s="24">
        <f>TRUNC(SUMIF(N650:N650, N649, F650:F650),0)</f>
        <v>0</v>
      </c>
      <c r="G651" s="21"/>
      <c r="H651" s="24">
        <f>TRUNC(SUMIF(N650:N650, N649, H650:H650),0)</f>
        <v>0</v>
      </c>
      <c r="I651" s="21"/>
      <c r="J651" s="24">
        <f>TRUNC(SUMIF(N650:N650, N649, J650:J650),0)</f>
        <v>0</v>
      </c>
      <c r="K651" s="21"/>
      <c r="L651" s="24">
        <f>F651+H651+J651</f>
        <v>0</v>
      </c>
      <c r="M651" s="18" t="s">
        <v>52</v>
      </c>
      <c r="N651" s="1" t="s">
        <v>88</v>
      </c>
      <c r="O651" s="1" t="s">
        <v>88</v>
      </c>
      <c r="P651" s="1" t="s">
        <v>52</v>
      </c>
      <c r="Q651" s="1" t="s">
        <v>52</v>
      </c>
      <c r="R651" s="1" t="s">
        <v>52</v>
      </c>
      <c r="AV651" s="1" t="s">
        <v>52</v>
      </c>
      <c r="AW651" s="1" t="s">
        <v>52</v>
      </c>
      <c r="AX651" s="1" t="s">
        <v>52</v>
      </c>
      <c r="AY651" s="1" t="s">
        <v>52</v>
      </c>
      <c r="AZ651" s="1" t="s">
        <v>52</v>
      </c>
    </row>
    <row r="652" spans="1:52" ht="30" customHeight="1" x14ac:dyDescent="0.3">
      <c r="A652" s="19"/>
      <c r="B652" s="19"/>
      <c r="C652" s="19"/>
      <c r="D652" s="19"/>
      <c r="E652" s="21"/>
      <c r="F652" s="24"/>
      <c r="G652" s="21"/>
      <c r="H652" s="24"/>
      <c r="I652" s="21"/>
      <c r="J652" s="24"/>
      <c r="K652" s="21"/>
      <c r="L652" s="24"/>
      <c r="M652" s="19"/>
    </row>
    <row r="653" spans="1:52" ht="30" customHeight="1" x14ac:dyDescent="0.3">
      <c r="A653" s="15" t="s">
        <v>1549</v>
      </c>
      <c r="B653" s="16"/>
      <c r="C653" s="16"/>
      <c r="D653" s="16"/>
      <c r="E653" s="20"/>
      <c r="F653" s="23"/>
      <c r="G653" s="20"/>
      <c r="H653" s="23"/>
      <c r="I653" s="20"/>
      <c r="J653" s="23"/>
      <c r="K653" s="20"/>
      <c r="L653" s="23"/>
      <c r="M653" s="17"/>
      <c r="N653" s="1" t="s">
        <v>1535</v>
      </c>
    </row>
    <row r="654" spans="1:52" ht="30" customHeight="1" x14ac:dyDescent="0.3">
      <c r="A654" s="18" t="s">
        <v>1550</v>
      </c>
      <c r="B654" s="18" t="s">
        <v>759</v>
      </c>
      <c r="C654" s="18" t="s">
        <v>760</v>
      </c>
      <c r="D654" s="19">
        <v>0.67</v>
      </c>
      <c r="E654" s="21">
        <f>단가대비표!O125</f>
        <v>0</v>
      </c>
      <c r="F654" s="24">
        <f>TRUNC(E654*D654,1)</f>
        <v>0</v>
      </c>
      <c r="G654" s="21">
        <f>단가대비표!P125</f>
        <v>0</v>
      </c>
      <c r="H654" s="24">
        <f>TRUNC(G654*D654,1)</f>
        <v>0</v>
      </c>
      <c r="I654" s="21">
        <f>단가대비표!V125</f>
        <v>0</v>
      </c>
      <c r="J654" s="24">
        <f>TRUNC(I654*D654,1)</f>
        <v>0</v>
      </c>
      <c r="K654" s="21">
        <f t="shared" ref="K654:L656" si="82">TRUNC(E654+G654+I654,1)</f>
        <v>0</v>
      </c>
      <c r="L654" s="24">
        <f t="shared" si="82"/>
        <v>0</v>
      </c>
      <c r="M654" s="18" t="s">
        <v>52</v>
      </c>
      <c r="N654" s="1" t="s">
        <v>1535</v>
      </c>
      <c r="O654" s="1" t="s">
        <v>1551</v>
      </c>
      <c r="P654" s="1" t="s">
        <v>64</v>
      </c>
      <c r="Q654" s="1" t="s">
        <v>64</v>
      </c>
      <c r="R654" s="1" t="s">
        <v>63</v>
      </c>
      <c r="V654">
        <v>1</v>
      </c>
      <c r="AV654" s="1" t="s">
        <v>52</v>
      </c>
      <c r="AW654" s="1" t="s">
        <v>1552</v>
      </c>
      <c r="AX654" s="1" t="s">
        <v>52</v>
      </c>
      <c r="AY654" s="1" t="s">
        <v>52</v>
      </c>
      <c r="AZ654" s="1" t="s">
        <v>52</v>
      </c>
    </row>
    <row r="655" spans="1:52" ht="30" customHeight="1" x14ac:dyDescent="0.3">
      <c r="A655" s="18" t="s">
        <v>758</v>
      </c>
      <c r="B655" s="18" t="s">
        <v>759</v>
      </c>
      <c r="C655" s="18" t="s">
        <v>760</v>
      </c>
      <c r="D655" s="19">
        <v>0.22</v>
      </c>
      <c r="E655" s="21">
        <f>단가대비표!O121</f>
        <v>0</v>
      </c>
      <c r="F655" s="24">
        <f>TRUNC(E655*D655,1)</f>
        <v>0</v>
      </c>
      <c r="G655" s="21">
        <f>단가대비표!P121</f>
        <v>0</v>
      </c>
      <c r="H655" s="24">
        <f>TRUNC(G655*D655,1)</f>
        <v>0</v>
      </c>
      <c r="I655" s="21">
        <f>단가대비표!V121</f>
        <v>0</v>
      </c>
      <c r="J655" s="24">
        <f>TRUNC(I655*D655,1)</f>
        <v>0</v>
      </c>
      <c r="K655" s="21">
        <f t="shared" si="82"/>
        <v>0</v>
      </c>
      <c r="L655" s="24">
        <f t="shared" si="82"/>
        <v>0</v>
      </c>
      <c r="M655" s="18" t="s">
        <v>52</v>
      </c>
      <c r="N655" s="1" t="s">
        <v>1535</v>
      </c>
      <c r="O655" s="1" t="s">
        <v>761</v>
      </c>
      <c r="P655" s="1" t="s">
        <v>64</v>
      </c>
      <c r="Q655" s="1" t="s">
        <v>64</v>
      </c>
      <c r="R655" s="1" t="s">
        <v>63</v>
      </c>
      <c r="V655">
        <v>1</v>
      </c>
      <c r="AV655" s="1" t="s">
        <v>52</v>
      </c>
      <c r="AW655" s="1" t="s">
        <v>1553</v>
      </c>
      <c r="AX655" s="1" t="s">
        <v>52</v>
      </c>
      <c r="AY655" s="1" t="s">
        <v>52</v>
      </c>
      <c r="AZ655" s="1" t="s">
        <v>52</v>
      </c>
    </row>
    <row r="656" spans="1:52" ht="30" customHeight="1" x14ac:dyDescent="0.3">
      <c r="A656" s="18" t="s">
        <v>774</v>
      </c>
      <c r="B656" s="18" t="s">
        <v>1554</v>
      </c>
      <c r="C656" s="18" t="s">
        <v>234</v>
      </c>
      <c r="D656" s="19">
        <v>1</v>
      </c>
      <c r="E656" s="21">
        <v>0</v>
      </c>
      <c r="F656" s="24">
        <f>TRUNC(E656*D656,1)</f>
        <v>0</v>
      </c>
      <c r="G656" s="21">
        <v>0</v>
      </c>
      <c r="H656" s="24">
        <f>TRUNC(G656*D656,1)</f>
        <v>0</v>
      </c>
      <c r="I656" s="21">
        <f>TRUNC(SUMIF(V654:V656, RIGHTB(O656, 1), H654:H656)*U656, 2)</f>
        <v>0</v>
      </c>
      <c r="J656" s="24">
        <f>TRUNC(I656*D656,1)</f>
        <v>0</v>
      </c>
      <c r="K656" s="21">
        <f t="shared" si="82"/>
        <v>0</v>
      </c>
      <c r="L656" s="24">
        <f t="shared" si="82"/>
        <v>0</v>
      </c>
      <c r="M656" s="18" t="s">
        <v>52</v>
      </c>
      <c r="N656" s="1" t="s">
        <v>1535</v>
      </c>
      <c r="O656" s="1" t="s">
        <v>713</v>
      </c>
      <c r="P656" s="1" t="s">
        <v>64</v>
      </c>
      <c r="Q656" s="1" t="s">
        <v>64</v>
      </c>
      <c r="R656" s="1" t="s">
        <v>64</v>
      </c>
      <c r="S656">
        <v>1</v>
      </c>
      <c r="T656">
        <v>2</v>
      </c>
      <c r="U656">
        <v>0.09</v>
      </c>
      <c r="AV656" s="1" t="s">
        <v>52</v>
      </c>
      <c r="AW656" s="1" t="s">
        <v>1555</v>
      </c>
      <c r="AX656" s="1" t="s">
        <v>52</v>
      </c>
      <c r="AY656" s="1" t="s">
        <v>52</v>
      </c>
      <c r="AZ656" s="1" t="s">
        <v>52</v>
      </c>
    </row>
    <row r="657" spans="1:52" ht="30" customHeight="1" x14ac:dyDescent="0.3">
      <c r="A657" s="18" t="s">
        <v>715</v>
      </c>
      <c r="B657" s="18" t="s">
        <v>52</v>
      </c>
      <c r="C657" s="18" t="s">
        <v>52</v>
      </c>
      <c r="D657" s="19"/>
      <c r="E657" s="21"/>
      <c r="F657" s="24">
        <f>TRUNC(SUMIF(N654:N656, N653, F654:F656),0)</f>
        <v>0</v>
      </c>
      <c r="G657" s="21"/>
      <c r="H657" s="24">
        <f>TRUNC(SUMIF(N654:N656, N653, H654:H656),0)</f>
        <v>0</v>
      </c>
      <c r="I657" s="21"/>
      <c r="J657" s="24">
        <f>TRUNC(SUMIF(N654:N656, N653, J654:J656),0)</f>
        <v>0</v>
      </c>
      <c r="K657" s="21"/>
      <c r="L657" s="24">
        <f>F657+H657+J657</f>
        <v>0</v>
      </c>
      <c r="M657" s="18" t="s">
        <v>52</v>
      </c>
      <c r="N657" s="1" t="s">
        <v>88</v>
      </c>
      <c r="O657" s="1" t="s">
        <v>88</v>
      </c>
      <c r="P657" s="1" t="s">
        <v>52</v>
      </c>
      <c r="Q657" s="1" t="s">
        <v>52</v>
      </c>
      <c r="R657" s="1" t="s">
        <v>52</v>
      </c>
      <c r="AV657" s="1" t="s">
        <v>52</v>
      </c>
      <c r="AW657" s="1" t="s">
        <v>52</v>
      </c>
      <c r="AX657" s="1" t="s">
        <v>52</v>
      </c>
      <c r="AY657" s="1" t="s">
        <v>52</v>
      </c>
      <c r="AZ657" s="1" t="s">
        <v>52</v>
      </c>
    </row>
    <row r="658" spans="1:52" ht="30" customHeight="1" x14ac:dyDescent="0.3">
      <c r="A658" s="19"/>
      <c r="B658" s="19"/>
      <c r="C658" s="19"/>
      <c r="D658" s="19"/>
      <c r="E658" s="21"/>
      <c r="F658" s="24"/>
      <c r="G658" s="21"/>
      <c r="H658" s="24"/>
      <c r="I658" s="21"/>
      <c r="J658" s="24"/>
      <c r="K658" s="21"/>
      <c r="L658" s="24"/>
      <c r="M658" s="19"/>
    </row>
    <row r="659" spans="1:52" ht="30" customHeight="1" x14ac:dyDescent="0.3">
      <c r="A659" s="15" t="s">
        <v>1556</v>
      </c>
      <c r="B659" s="16"/>
      <c r="C659" s="16"/>
      <c r="D659" s="16"/>
      <c r="E659" s="20"/>
      <c r="F659" s="23"/>
      <c r="G659" s="20"/>
      <c r="H659" s="23"/>
      <c r="I659" s="20"/>
      <c r="J659" s="23"/>
      <c r="K659" s="20"/>
      <c r="L659" s="23"/>
      <c r="M659" s="17"/>
      <c r="N659" s="1" t="s">
        <v>1539</v>
      </c>
    </row>
    <row r="660" spans="1:52" ht="30" customHeight="1" x14ac:dyDescent="0.3">
      <c r="A660" s="18" t="s">
        <v>1550</v>
      </c>
      <c r="B660" s="18" t="s">
        <v>759</v>
      </c>
      <c r="C660" s="18" t="s">
        <v>760</v>
      </c>
      <c r="D660" s="19">
        <v>3.53</v>
      </c>
      <c r="E660" s="21">
        <f>단가대비표!O125</f>
        <v>0</v>
      </c>
      <c r="F660" s="24">
        <f>TRUNC(E660*D660,1)</f>
        <v>0</v>
      </c>
      <c r="G660" s="21">
        <f>단가대비표!P125</f>
        <v>0</v>
      </c>
      <c r="H660" s="24">
        <f>TRUNC(G660*D660,1)</f>
        <v>0</v>
      </c>
      <c r="I660" s="21">
        <f>단가대비표!V125</f>
        <v>0</v>
      </c>
      <c r="J660" s="24">
        <f>TRUNC(I660*D660,1)</f>
        <v>0</v>
      </c>
      <c r="K660" s="21">
        <f t="shared" ref="K660:L663" si="83">TRUNC(E660+G660+I660,1)</f>
        <v>0</v>
      </c>
      <c r="L660" s="24">
        <f t="shared" si="83"/>
        <v>0</v>
      </c>
      <c r="M660" s="18" t="s">
        <v>52</v>
      </c>
      <c r="N660" s="1" t="s">
        <v>1539</v>
      </c>
      <c r="O660" s="1" t="s">
        <v>1551</v>
      </c>
      <c r="P660" s="1" t="s">
        <v>64</v>
      </c>
      <c r="Q660" s="1" t="s">
        <v>64</v>
      </c>
      <c r="R660" s="1" t="s">
        <v>63</v>
      </c>
      <c r="V660">
        <v>1</v>
      </c>
      <c r="AV660" s="1" t="s">
        <v>52</v>
      </c>
      <c r="AW660" s="1" t="s">
        <v>1557</v>
      </c>
      <c r="AX660" s="1" t="s">
        <v>52</v>
      </c>
      <c r="AY660" s="1" t="s">
        <v>52</v>
      </c>
      <c r="AZ660" s="1" t="s">
        <v>52</v>
      </c>
    </row>
    <row r="661" spans="1:52" ht="30" customHeight="1" x14ac:dyDescent="0.3">
      <c r="A661" s="18" t="s">
        <v>758</v>
      </c>
      <c r="B661" s="18" t="s">
        <v>759</v>
      </c>
      <c r="C661" s="18" t="s">
        <v>760</v>
      </c>
      <c r="D661" s="19">
        <v>1.18</v>
      </c>
      <c r="E661" s="21">
        <f>단가대비표!O121</f>
        <v>0</v>
      </c>
      <c r="F661" s="24">
        <f>TRUNC(E661*D661,1)</f>
        <v>0</v>
      </c>
      <c r="G661" s="21">
        <f>단가대비표!P121</f>
        <v>0</v>
      </c>
      <c r="H661" s="24">
        <f>TRUNC(G661*D661,1)</f>
        <v>0</v>
      </c>
      <c r="I661" s="21">
        <f>단가대비표!V121</f>
        <v>0</v>
      </c>
      <c r="J661" s="24">
        <f>TRUNC(I661*D661,1)</f>
        <v>0</v>
      </c>
      <c r="K661" s="21">
        <f t="shared" si="83"/>
        <v>0</v>
      </c>
      <c r="L661" s="24">
        <f t="shared" si="83"/>
        <v>0</v>
      </c>
      <c r="M661" s="18" t="s">
        <v>52</v>
      </c>
      <c r="N661" s="1" t="s">
        <v>1539</v>
      </c>
      <c r="O661" s="1" t="s">
        <v>761</v>
      </c>
      <c r="P661" s="1" t="s">
        <v>64</v>
      </c>
      <c r="Q661" s="1" t="s">
        <v>64</v>
      </c>
      <c r="R661" s="1" t="s">
        <v>63</v>
      </c>
      <c r="V661">
        <v>1</v>
      </c>
      <c r="AV661" s="1" t="s">
        <v>52</v>
      </c>
      <c r="AW661" s="1" t="s">
        <v>1558</v>
      </c>
      <c r="AX661" s="1" t="s">
        <v>52</v>
      </c>
      <c r="AY661" s="1" t="s">
        <v>52</v>
      </c>
      <c r="AZ661" s="1" t="s">
        <v>52</v>
      </c>
    </row>
    <row r="662" spans="1:52" ht="30" customHeight="1" x14ac:dyDescent="0.3">
      <c r="A662" s="18" t="s">
        <v>774</v>
      </c>
      <c r="B662" s="18" t="s">
        <v>775</v>
      </c>
      <c r="C662" s="18" t="s">
        <v>234</v>
      </c>
      <c r="D662" s="19">
        <v>1</v>
      </c>
      <c r="E662" s="21">
        <v>0</v>
      </c>
      <c r="F662" s="24">
        <f>TRUNC(E662*D662,1)</f>
        <v>0</v>
      </c>
      <c r="G662" s="21">
        <v>0</v>
      </c>
      <c r="H662" s="24">
        <f>TRUNC(G662*D662,1)</f>
        <v>0</v>
      </c>
      <c r="I662" s="21">
        <f>TRUNC(SUMIF(V660:V663, RIGHTB(O662, 1), H660:H663)*U662, 2)</f>
        <v>0</v>
      </c>
      <c r="J662" s="24">
        <f>TRUNC(I662*D662,1)</f>
        <v>0</v>
      </c>
      <c r="K662" s="21">
        <f t="shared" si="83"/>
        <v>0</v>
      </c>
      <c r="L662" s="24">
        <f t="shared" si="83"/>
        <v>0</v>
      </c>
      <c r="M662" s="18" t="s">
        <v>52</v>
      </c>
      <c r="N662" s="1" t="s">
        <v>1539</v>
      </c>
      <c r="O662" s="1" t="s">
        <v>713</v>
      </c>
      <c r="P662" s="1" t="s">
        <v>64</v>
      </c>
      <c r="Q662" s="1" t="s">
        <v>64</v>
      </c>
      <c r="R662" s="1" t="s">
        <v>64</v>
      </c>
      <c r="S662">
        <v>1</v>
      </c>
      <c r="T662">
        <v>2</v>
      </c>
      <c r="U662">
        <v>0.02</v>
      </c>
      <c r="AV662" s="1" t="s">
        <v>52</v>
      </c>
      <c r="AW662" s="1" t="s">
        <v>1559</v>
      </c>
      <c r="AX662" s="1" t="s">
        <v>52</v>
      </c>
      <c r="AY662" s="1" t="s">
        <v>52</v>
      </c>
      <c r="AZ662" s="1" t="s">
        <v>52</v>
      </c>
    </row>
    <row r="663" spans="1:52" ht="30" customHeight="1" x14ac:dyDescent="0.3">
      <c r="A663" s="18" t="s">
        <v>929</v>
      </c>
      <c r="B663" s="18" t="s">
        <v>1560</v>
      </c>
      <c r="C663" s="18" t="s">
        <v>200</v>
      </c>
      <c r="D663" s="19">
        <v>6.5</v>
      </c>
      <c r="E663" s="21" t="e">
        <f>단가대비표!O79</f>
        <v>#NUM!</v>
      </c>
      <c r="F663" s="24" t="e">
        <f>TRUNC(E663*D663,1)</f>
        <v>#NUM!</v>
      </c>
      <c r="G663" s="21">
        <f>단가대비표!P79</f>
        <v>0</v>
      </c>
      <c r="H663" s="24">
        <f>TRUNC(G663*D663,1)</f>
        <v>0</v>
      </c>
      <c r="I663" s="21">
        <f>단가대비표!V79</f>
        <v>0</v>
      </c>
      <c r="J663" s="24">
        <f>TRUNC(I663*D663,1)</f>
        <v>0</v>
      </c>
      <c r="K663" s="21" t="e">
        <f t="shared" si="83"/>
        <v>#NUM!</v>
      </c>
      <c r="L663" s="24" t="e">
        <f t="shared" si="83"/>
        <v>#NUM!</v>
      </c>
      <c r="M663" s="18" t="s">
        <v>52</v>
      </c>
      <c r="N663" s="1" t="s">
        <v>1539</v>
      </c>
      <c r="O663" s="1" t="s">
        <v>1561</v>
      </c>
      <c r="P663" s="1" t="s">
        <v>64</v>
      </c>
      <c r="Q663" s="1" t="s">
        <v>64</v>
      </c>
      <c r="R663" s="1" t="s">
        <v>63</v>
      </c>
      <c r="AV663" s="1" t="s">
        <v>52</v>
      </c>
      <c r="AW663" s="1" t="s">
        <v>1562</v>
      </c>
      <c r="AX663" s="1" t="s">
        <v>52</v>
      </c>
      <c r="AY663" s="1" t="s">
        <v>52</v>
      </c>
      <c r="AZ663" s="1" t="s">
        <v>52</v>
      </c>
    </row>
    <row r="664" spans="1:52" ht="30" customHeight="1" x14ac:dyDescent="0.3">
      <c r="A664" s="18" t="s">
        <v>715</v>
      </c>
      <c r="B664" s="18" t="s">
        <v>52</v>
      </c>
      <c r="C664" s="18" t="s">
        <v>52</v>
      </c>
      <c r="D664" s="19"/>
      <c r="E664" s="21"/>
      <c r="F664" s="24" t="e">
        <f>TRUNC(SUMIF(N660:N663, N659, F660:F663),0)</f>
        <v>#NUM!</v>
      </c>
      <c r="G664" s="21"/>
      <c r="H664" s="24">
        <f>TRUNC(SUMIF(N660:N663, N659, H660:H663),0)</f>
        <v>0</v>
      </c>
      <c r="I664" s="21"/>
      <c r="J664" s="24">
        <f>TRUNC(SUMIF(N660:N663, N659, J660:J663),0)</f>
        <v>0</v>
      </c>
      <c r="K664" s="21"/>
      <c r="L664" s="24" t="e">
        <f>F664+H664+J664</f>
        <v>#NUM!</v>
      </c>
      <c r="M664" s="18" t="s">
        <v>52</v>
      </c>
      <c r="N664" s="1" t="s">
        <v>88</v>
      </c>
      <c r="O664" s="1" t="s">
        <v>88</v>
      </c>
      <c r="P664" s="1" t="s">
        <v>52</v>
      </c>
      <c r="Q664" s="1" t="s">
        <v>52</v>
      </c>
      <c r="R664" s="1" t="s">
        <v>52</v>
      </c>
      <c r="AV664" s="1" t="s">
        <v>52</v>
      </c>
      <c r="AW664" s="1" t="s">
        <v>52</v>
      </c>
      <c r="AX664" s="1" t="s">
        <v>52</v>
      </c>
      <c r="AY664" s="1" t="s">
        <v>52</v>
      </c>
      <c r="AZ664" s="1" t="s">
        <v>52</v>
      </c>
    </row>
    <row r="665" spans="1:52" ht="30" customHeight="1" x14ac:dyDescent="0.3">
      <c r="A665" s="19"/>
      <c r="B665" s="19"/>
      <c r="C665" s="19"/>
      <c r="D665" s="19"/>
      <c r="E665" s="21"/>
      <c r="F665" s="24"/>
      <c r="G665" s="21"/>
      <c r="H665" s="24"/>
      <c r="I665" s="21"/>
      <c r="J665" s="24"/>
      <c r="K665" s="21"/>
      <c r="L665" s="24"/>
      <c r="M665" s="19"/>
    </row>
    <row r="666" spans="1:52" ht="30" customHeight="1" x14ac:dyDescent="0.3">
      <c r="A666" s="15" t="s">
        <v>1563</v>
      </c>
      <c r="B666" s="16"/>
      <c r="C666" s="16"/>
      <c r="D666" s="16"/>
      <c r="E666" s="20"/>
      <c r="F666" s="23"/>
      <c r="G666" s="20"/>
      <c r="H666" s="23"/>
      <c r="I666" s="20"/>
      <c r="J666" s="23"/>
      <c r="K666" s="20"/>
      <c r="L666" s="23"/>
      <c r="M666" s="17"/>
      <c r="N666" s="1" t="s">
        <v>829</v>
      </c>
    </row>
    <row r="667" spans="1:52" ht="30" customHeight="1" x14ac:dyDescent="0.3">
      <c r="A667" s="18" t="s">
        <v>1083</v>
      </c>
      <c r="B667" s="18" t="s">
        <v>759</v>
      </c>
      <c r="C667" s="18" t="s">
        <v>760</v>
      </c>
      <c r="D667" s="19">
        <v>3.2000000000000001E-2</v>
      </c>
      <c r="E667" s="21">
        <f>단가대비표!O137</f>
        <v>0</v>
      </c>
      <c r="F667" s="24">
        <f>TRUNC(E667*D667,1)</f>
        <v>0</v>
      </c>
      <c r="G667" s="21">
        <f>단가대비표!P137</f>
        <v>0</v>
      </c>
      <c r="H667" s="24">
        <f>TRUNC(G667*D667,1)</f>
        <v>0</v>
      </c>
      <c r="I667" s="21">
        <f>단가대비표!V137</f>
        <v>0</v>
      </c>
      <c r="J667" s="24">
        <f>TRUNC(I667*D667,1)</f>
        <v>0</v>
      </c>
      <c r="K667" s="21">
        <f t="shared" ref="K667:L669" si="84">TRUNC(E667+G667+I667,1)</f>
        <v>0</v>
      </c>
      <c r="L667" s="24">
        <f t="shared" si="84"/>
        <v>0</v>
      </c>
      <c r="M667" s="18" t="s">
        <v>52</v>
      </c>
      <c r="N667" s="1" t="s">
        <v>829</v>
      </c>
      <c r="O667" s="1" t="s">
        <v>1084</v>
      </c>
      <c r="P667" s="1" t="s">
        <v>64</v>
      </c>
      <c r="Q667" s="1" t="s">
        <v>64</v>
      </c>
      <c r="R667" s="1" t="s">
        <v>63</v>
      </c>
      <c r="V667">
        <v>1</v>
      </c>
      <c r="AV667" s="1" t="s">
        <v>52</v>
      </c>
      <c r="AW667" s="1" t="s">
        <v>1564</v>
      </c>
      <c r="AX667" s="1" t="s">
        <v>52</v>
      </c>
      <c r="AY667" s="1" t="s">
        <v>52</v>
      </c>
      <c r="AZ667" s="1" t="s">
        <v>52</v>
      </c>
    </row>
    <row r="668" spans="1:52" ht="30" customHeight="1" x14ac:dyDescent="0.3">
      <c r="A668" s="18" t="s">
        <v>758</v>
      </c>
      <c r="B668" s="18" t="s">
        <v>759</v>
      </c>
      <c r="C668" s="18" t="s">
        <v>760</v>
      </c>
      <c r="D668" s="19">
        <v>1.6E-2</v>
      </c>
      <c r="E668" s="21">
        <f>단가대비표!O121</f>
        <v>0</v>
      </c>
      <c r="F668" s="24">
        <f>TRUNC(E668*D668,1)</f>
        <v>0</v>
      </c>
      <c r="G668" s="21">
        <f>단가대비표!P121</f>
        <v>0</v>
      </c>
      <c r="H668" s="24">
        <f>TRUNC(G668*D668,1)</f>
        <v>0</v>
      </c>
      <c r="I668" s="21">
        <f>단가대비표!V121</f>
        <v>0</v>
      </c>
      <c r="J668" s="24">
        <f>TRUNC(I668*D668,1)</f>
        <v>0</v>
      </c>
      <c r="K668" s="21">
        <f t="shared" si="84"/>
        <v>0</v>
      </c>
      <c r="L668" s="24">
        <f t="shared" si="84"/>
        <v>0</v>
      </c>
      <c r="M668" s="18" t="s">
        <v>52</v>
      </c>
      <c r="N668" s="1" t="s">
        <v>829</v>
      </c>
      <c r="O668" s="1" t="s">
        <v>761</v>
      </c>
      <c r="P668" s="1" t="s">
        <v>64</v>
      </c>
      <c r="Q668" s="1" t="s">
        <v>64</v>
      </c>
      <c r="R668" s="1" t="s">
        <v>63</v>
      </c>
      <c r="V668">
        <v>1</v>
      </c>
      <c r="AV668" s="1" t="s">
        <v>52</v>
      </c>
      <c r="AW668" s="1" t="s">
        <v>1565</v>
      </c>
      <c r="AX668" s="1" t="s">
        <v>52</v>
      </c>
      <c r="AY668" s="1" t="s">
        <v>52</v>
      </c>
      <c r="AZ668" s="1" t="s">
        <v>52</v>
      </c>
    </row>
    <row r="669" spans="1:52" ht="30" customHeight="1" x14ac:dyDescent="0.3">
      <c r="A669" s="18" t="s">
        <v>774</v>
      </c>
      <c r="B669" s="18" t="s">
        <v>775</v>
      </c>
      <c r="C669" s="18" t="s">
        <v>234</v>
      </c>
      <c r="D669" s="19">
        <v>1</v>
      </c>
      <c r="E669" s="21">
        <v>0</v>
      </c>
      <c r="F669" s="24">
        <f>TRUNC(E669*D669,1)</f>
        <v>0</v>
      </c>
      <c r="G669" s="21">
        <v>0</v>
      </c>
      <c r="H669" s="24">
        <f>TRUNC(G669*D669,1)</f>
        <v>0</v>
      </c>
      <c r="I669" s="21">
        <f>TRUNC(SUMIF(V667:V669, RIGHTB(O669, 1), H667:H669)*U669, 2)</f>
        <v>0</v>
      </c>
      <c r="J669" s="24">
        <f>TRUNC(I669*D669,1)</f>
        <v>0</v>
      </c>
      <c r="K669" s="21">
        <f t="shared" si="84"/>
        <v>0</v>
      </c>
      <c r="L669" s="24">
        <f t="shared" si="84"/>
        <v>0</v>
      </c>
      <c r="M669" s="18" t="s">
        <v>52</v>
      </c>
      <c r="N669" s="1" t="s">
        <v>829</v>
      </c>
      <c r="O669" s="1" t="s">
        <v>713</v>
      </c>
      <c r="P669" s="1" t="s">
        <v>64</v>
      </c>
      <c r="Q669" s="1" t="s">
        <v>64</v>
      </c>
      <c r="R669" s="1" t="s">
        <v>64</v>
      </c>
      <c r="S669">
        <v>1</v>
      </c>
      <c r="T669">
        <v>2</v>
      </c>
      <c r="U669">
        <v>0.02</v>
      </c>
      <c r="AV669" s="1" t="s">
        <v>52</v>
      </c>
      <c r="AW669" s="1" t="s">
        <v>1566</v>
      </c>
      <c r="AX669" s="1" t="s">
        <v>52</v>
      </c>
      <c r="AY669" s="1" t="s">
        <v>52</v>
      </c>
      <c r="AZ669" s="1" t="s">
        <v>52</v>
      </c>
    </row>
    <row r="670" spans="1:52" ht="30" customHeight="1" x14ac:dyDescent="0.3">
      <c r="A670" s="18" t="s">
        <v>715</v>
      </c>
      <c r="B670" s="18" t="s">
        <v>52</v>
      </c>
      <c r="C670" s="18" t="s">
        <v>52</v>
      </c>
      <c r="D670" s="19"/>
      <c r="E670" s="21"/>
      <c r="F670" s="24">
        <f>TRUNC(SUMIF(N667:N669, N666, F667:F669),0)</f>
        <v>0</v>
      </c>
      <c r="G670" s="21"/>
      <c r="H670" s="24">
        <f>TRUNC(SUMIF(N667:N669, N666, H667:H669),0)</f>
        <v>0</v>
      </c>
      <c r="I670" s="21"/>
      <c r="J670" s="24">
        <f>TRUNC(SUMIF(N667:N669, N666, J667:J669),0)</f>
        <v>0</v>
      </c>
      <c r="K670" s="21"/>
      <c r="L670" s="24">
        <f>F670+H670+J670</f>
        <v>0</v>
      </c>
      <c r="M670" s="18" t="s">
        <v>52</v>
      </c>
      <c r="N670" s="1" t="s">
        <v>88</v>
      </c>
      <c r="O670" s="1" t="s">
        <v>88</v>
      </c>
      <c r="P670" s="1" t="s">
        <v>52</v>
      </c>
      <c r="Q670" s="1" t="s">
        <v>52</v>
      </c>
      <c r="R670" s="1" t="s">
        <v>52</v>
      </c>
      <c r="AV670" s="1" t="s">
        <v>52</v>
      </c>
      <c r="AW670" s="1" t="s">
        <v>52</v>
      </c>
      <c r="AX670" s="1" t="s">
        <v>52</v>
      </c>
      <c r="AY670" s="1" t="s">
        <v>52</v>
      </c>
      <c r="AZ670" s="1" t="s">
        <v>52</v>
      </c>
    </row>
    <row r="671" spans="1:52" ht="30" customHeight="1" x14ac:dyDescent="0.3">
      <c r="A671" s="19"/>
      <c r="B671" s="19"/>
      <c r="C671" s="19"/>
      <c r="D671" s="19"/>
      <c r="E671" s="21"/>
      <c r="F671" s="24"/>
      <c r="G671" s="21"/>
      <c r="H671" s="24"/>
      <c r="I671" s="21"/>
      <c r="J671" s="24"/>
      <c r="K671" s="21"/>
      <c r="L671" s="24"/>
      <c r="M671" s="19"/>
    </row>
    <row r="672" spans="1:52" ht="30" customHeight="1" x14ac:dyDescent="0.3">
      <c r="A672" s="15" t="s">
        <v>1567</v>
      </c>
      <c r="B672" s="16"/>
      <c r="C672" s="16"/>
      <c r="D672" s="16"/>
      <c r="E672" s="20"/>
      <c r="F672" s="23"/>
      <c r="G672" s="20"/>
      <c r="H672" s="23"/>
      <c r="I672" s="20"/>
      <c r="J672" s="23"/>
      <c r="K672" s="20"/>
      <c r="L672" s="23"/>
      <c r="M672" s="17"/>
      <c r="N672" s="1" t="s">
        <v>834</v>
      </c>
    </row>
    <row r="673" spans="1:52" ht="30" customHeight="1" x14ac:dyDescent="0.3">
      <c r="A673" s="18" t="s">
        <v>1568</v>
      </c>
      <c r="B673" s="18" t="s">
        <v>1569</v>
      </c>
      <c r="C673" s="18" t="s">
        <v>200</v>
      </c>
      <c r="D673" s="19">
        <v>6.8</v>
      </c>
      <c r="E673" s="21" t="e">
        <f>단가대비표!O41</f>
        <v>#NUM!</v>
      </c>
      <c r="F673" s="24" t="e">
        <f>TRUNC(E673*D673,1)</f>
        <v>#NUM!</v>
      </c>
      <c r="G673" s="21">
        <f>단가대비표!P41</f>
        <v>0</v>
      </c>
      <c r="H673" s="24">
        <f>TRUNC(G673*D673,1)</f>
        <v>0</v>
      </c>
      <c r="I673" s="21">
        <f>단가대비표!V41</f>
        <v>0</v>
      </c>
      <c r="J673" s="24">
        <f>TRUNC(I673*D673,1)</f>
        <v>0</v>
      </c>
      <c r="K673" s="21" t="e">
        <f t="shared" ref="K673:L676" si="85">TRUNC(E673+G673+I673,1)</f>
        <v>#NUM!</v>
      </c>
      <c r="L673" s="24" t="e">
        <f t="shared" si="85"/>
        <v>#NUM!</v>
      </c>
      <c r="M673" s="18" t="s">
        <v>52</v>
      </c>
      <c r="N673" s="1" t="s">
        <v>834</v>
      </c>
      <c r="O673" s="1" t="s">
        <v>1570</v>
      </c>
      <c r="P673" s="1" t="s">
        <v>64</v>
      </c>
      <c r="Q673" s="1" t="s">
        <v>64</v>
      </c>
      <c r="R673" s="1" t="s">
        <v>63</v>
      </c>
      <c r="AV673" s="1" t="s">
        <v>52</v>
      </c>
      <c r="AW673" s="1" t="s">
        <v>1571</v>
      </c>
      <c r="AX673" s="1" t="s">
        <v>52</v>
      </c>
      <c r="AY673" s="1" t="s">
        <v>52</v>
      </c>
      <c r="AZ673" s="1" t="s">
        <v>52</v>
      </c>
    </row>
    <row r="674" spans="1:52" ht="30" customHeight="1" x14ac:dyDescent="0.3">
      <c r="A674" s="18" t="s">
        <v>1568</v>
      </c>
      <c r="B674" s="18" t="s">
        <v>1572</v>
      </c>
      <c r="C674" s="18" t="s">
        <v>200</v>
      </c>
      <c r="D674" s="19">
        <v>1.36</v>
      </c>
      <c r="E674" s="21" t="e">
        <f>단가대비표!O42</f>
        <v>#NUM!</v>
      </c>
      <c r="F674" s="24" t="e">
        <f>TRUNC(E674*D674,1)</f>
        <v>#NUM!</v>
      </c>
      <c r="G674" s="21">
        <f>단가대비표!P42</f>
        <v>0</v>
      </c>
      <c r="H674" s="24">
        <f>TRUNC(G674*D674,1)</f>
        <v>0</v>
      </c>
      <c r="I674" s="21">
        <f>단가대비표!V42</f>
        <v>0</v>
      </c>
      <c r="J674" s="24">
        <f>TRUNC(I674*D674,1)</f>
        <v>0</v>
      </c>
      <c r="K674" s="21" t="e">
        <f t="shared" si="85"/>
        <v>#NUM!</v>
      </c>
      <c r="L674" s="24" t="e">
        <f t="shared" si="85"/>
        <v>#NUM!</v>
      </c>
      <c r="M674" s="18" t="s">
        <v>52</v>
      </c>
      <c r="N674" s="1" t="s">
        <v>834</v>
      </c>
      <c r="O674" s="1" t="s">
        <v>1573</v>
      </c>
      <c r="P674" s="1" t="s">
        <v>64</v>
      </c>
      <c r="Q674" s="1" t="s">
        <v>64</v>
      </c>
      <c r="R674" s="1" t="s">
        <v>63</v>
      </c>
      <c r="AV674" s="1" t="s">
        <v>52</v>
      </c>
      <c r="AW674" s="1" t="s">
        <v>1574</v>
      </c>
      <c r="AX674" s="1" t="s">
        <v>52</v>
      </c>
      <c r="AY674" s="1" t="s">
        <v>52</v>
      </c>
      <c r="AZ674" s="1" t="s">
        <v>52</v>
      </c>
    </row>
    <row r="675" spans="1:52" ht="30" customHeight="1" x14ac:dyDescent="0.3">
      <c r="A675" s="18" t="s">
        <v>1575</v>
      </c>
      <c r="B675" s="18" t="s">
        <v>1576</v>
      </c>
      <c r="C675" s="18" t="s">
        <v>74</v>
      </c>
      <c r="D675" s="19">
        <v>1</v>
      </c>
      <c r="E675" s="21">
        <f>일위대가목록!E124</f>
        <v>0</v>
      </c>
      <c r="F675" s="24">
        <f>TRUNC(E675*D675,1)</f>
        <v>0</v>
      </c>
      <c r="G675" s="21">
        <f>일위대가목록!F124</f>
        <v>0</v>
      </c>
      <c r="H675" s="24">
        <f>TRUNC(G675*D675,1)</f>
        <v>0</v>
      </c>
      <c r="I675" s="21">
        <f>일위대가목록!G124</f>
        <v>0</v>
      </c>
      <c r="J675" s="24">
        <f>TRUNC(I675*D675,1)</f>
        <v>0</v>
      </c>
      <c r="K675" s="21">
        <f t="shared" si="85"/>
        <v>0</v>
      </c>
      <c r="L675" s="24">
        <f t="shared" si="85"/>
        <v>0</v>
      </c>
      <c r="M675" s="18" t="s">
        <v>1577</v>
      </c>
      <c r="N675" s="1" t="s">
        <v>834</v>
      </c>
      <c r="O675" s="1" t="s">
        <v>1578</v>
      </c>
      <c r="P675" s="1" t="s">
        <v>63</v>
      </c>
      <c r="Q675" s="1" t="s">
        <v>64</v>
      </c>
      <c r="R675" s="1" t="s">
        <v>64</v>
      </c>
      <c r="AV675" s="1" t="s">
        <v>52</v>
      </c>
      <c r="AW675" s="1" t="s">
        <v>1579</v>
      </c>
      <c r="AX675" s="1" t="s">
        <v>52</v>
      </c>
      <c r="AY675" s="1" t="s">
        <v>52</v>
      </c>
      <c r="AZ675" s="1" t="s">
        <v>52</v>
      </c>
    </row>
    <row r="676" spans="1:52" ht="30" customHeight="1" x14ac:dyDescent="0.3">
      <c r="A676" s="18" t="s">
        <v>1580</v>
      </c>
      <c r="B676" s="18" t="s">
        <v>1581</v>
      </c>
      <c r="C676" s="18" t="s">
        <v>74</v>
      </c>
      <c r="D676" s="19">
        <v>1</v>
      </c>
      <c r="E676" s="21">
        <f>일위대가목록!E125</f>
        <v>0</v>
      </c>
      <c r="F676" s="24">
        <f>TRUNC(E676*D676,1)</f>
        <v>0</v>
      </c>
      <c r="G676" s="21">
        <f>일위대가목록!F125</f>
        <v>0</v>
      </c>
      <c r="H676" s="24">
        <f>TRUNC(G676*D676,1)</f>
        <v>0</v>
      </c>
      <c r="I676" s="21">
        <f>일위대가목록!G125</f>
        <v>0</v>
      </c>
      <c r="J676" s="24">
        <f>TRUNC(I676*D676,1)</f>
        <v>0</v>
      </c>
      <c r="K676" s="21">
        <f t="shared" si="85"/>
        <v>0</v>
      </c>
      <c r="L676" s="24">
        <f t="shared" si="85"/>
        <v>0</v>
      </c>
      <c r="M676" s="18" t="s">
        <v>1582</v>
      </c>
      <c r="N676" s="1" t="s">
        <v>834</v>
      </c>
      <c r="O676" s="1" t="s">
        <v>1583</v>
      </c>
      <c r="P676" s="1" t="s">
        <v>63</v>
      </c>
      <c r="Q676" s="1" t="s">
        <v>64</v>
      </c>
      <c r="R676" s="1" t="s">
        <v>64</v>
      </c>
      <c r="AV676" s="1" t="s">
        <v>52</v>
      </c>
      <c r="AW676" s="1" t="s">
        <v>1584</v>
      </c>
      <c r="AX676" s="1" t="s">
        <v>52</v>
      </c>
      <c r="AY676" s="1" t="s">
        <v>52</v>
      </c>
      <c r="AZ676" s="1" t="s">
        <v>52</v>
      </c>
    </row>
    <row r="677" spans="1:52" ht="30" customHeight="1" x14ac:dyDescent="0.3">
      <c r="A677" s="18" t="s">
        <v>715</v>
      </c>
      <c r="B677" s="18" t="s">
        <v>52</v>
      </c>
      <c r="C677" s="18" t="s">
        <v>52</v>
      </c>
      <c r="D677" s="19"/>
      <c r="E677" s="21"/>
      <c r="F677" s="24" t="e">
        <f>TRUNC(SUMIF(N673:N676, N672, F673:F676),0)</f>
        <v>#NUM!</v>
      </c>
      <c r="G677" s="21"/>
      <c r="H677" s="24">
        <f>TRUNC(SUMIF(N673:N676, N672, H673:H676),0)</f>
        <v>0</v>
      </c>
      <c r="I677" s="21"/>
      <c r="J677" s="24">
        <f>TRUNC(SUMIF(N673:N676, N672, J673:J676),0)</f>
        <v>0</v>
      </c>
      <c r="K677" s="21"/>
      <c r="L677" s="24" t="e">
        <f>F677+H677+J677</f>
        <v>#NUM!</v>
      </c>
      <c r="M677" s="18" t="s">
        <v>52</v>
      </c>
      <c r="N677" s="1" t="s">
        <v>88</v>
      </c>
      <c r="O677" s="1" t="s">
        <v>88</v>
      </c>
      <c r="P677" s="1" t="s">
        <v>52</v>
      </c>
      <c r="Q677" s="1" t="s">
        <v>52</v>
      </c>
      <c r="R677" s="1" t="s">
        <v>52</v>
      </c>
      <c r="AV677" s="1" t="s">
        <v>52</v>
      </c>
      <c r="AW677" s="1" t="s">
        <v>52</v>
      </c>
      <c r="AX677" s="1" t="s">
        <v>52</v>
      </c>
      <c r="AY677" s="1" t="s">
        <v>52</v>
      </c>
      <c r="AZ677" s="1" t="s">
        <v>52</v>
      </c>
    </row>
    <row r="678" spans="1:52" ht="30" customHeight="1" x14ac:dyDescent="0.3">
      <c r="A678" s="19"/>
      <c r="B678" s="19"/>
      <c r="C678" s="19"/>
      <c r="D678" s="19"/>
      <c r="E678" s="21"/>
      <c r="F678" s="24"/>
      <c r="G678" s="21"/>
      <c r="H678" s="24"/>
      <c r="I678" s="21"/>
      <c r="J678" s="24"/>
      <c r="K678" s="21"/>
      <c r="L678" s="24"/>
      <c r="M678" s="19"/>
    </row>
    <row r="679" spans="1:52" ht="30" customHeight="1" x14ac:dyDescent="0.3">
      <c r="A679" s="15" t="s">
        <v>1585</v>
      </c>
      <c r="B679" s="16"/>
      <c r="C679" s="16"/>
      <c r="D679" s="16"/>
      <c r="E679" s="20"/>
      <c r="F679" s="23"/>
      <c r="G679" s="20"/>
      <c r="H679" s="23"/>
      <c r="I679" s="20"/>
      <c r="J679" s="23"/>
      <c r="K679" s="20"/>
      <c r="L679" s="23"/>
      <c r="M679" s="17"/>
      <c r="N679" s="1" t="s">
        <v>1578</v>
      </c>
    </row>
    <row r="680" spans="1:52" ht="30" customHeight="1" x14ac:dyDescent="0.3">
      <c r="A680" s="18" t="s">
        <v>1382</v>
      </c>
      <c r="B680" s="18" t="s">
        <v>759</v>
      </c>
      <c r="C680" s="18" t="s">
        <v>760</v>
      </c>
      <c r="D680" s="19">
        <v>0.111</v>
      </c>
      <c r="E680" s="21">
        <f>단가대비표!O138</f>
        <v>0</v>
      </c>
      <c r="F680" s="24">
        <f>TRUNC(E680*D680,1)</f>
        <v>0</v>
      </c>
      <c r="G680" s="21">
        <f>단가대비표!P138</f>
        <v>0</v>
      </c>
      <c r="H680" s="24">
        <f>TRUNC(G680*D680,1)</f>
        <v>0</v>
      </c>
      <c r="I680" s="21">
        <f>단가대비표!V138</f>
        <v>0</v>
      </c>
      <c r="J680" s="24">
        <f>TRUNC(I680*D680,1)</f>
        <v>0</v>
      </c>
      <c r="K680" s="21">
        <f t="shared" ref="K680:L682" si="86">TRUNC(E680+G680+I680,1)</f>
        <v>0</v>
      </c>
      <c r="L680" s="24">
        <f t="shared" si="86"/>
        <v>0</v>
      </c>
      <c r="M680" s="18" t="s">
        <v>52</v>
      </c>
      <c r="N680" s="1" t="s">
        <v>1578</v>
      </c>
      <c r="O680" s="1" t="s">
        <v>1383</v>
      </c>
      <c r="P680" s="1" t="s">
        <v>64</v>
      </c>
      <c r="Q680" s="1" t="s">
        <v>64</v>
      </c>
      <c r="R680" s="1" t="s">
        <v>63</v>
      </c>
      <c r="V680">
        <v>1</v>
      </c>
      <c r="AV680" s="1" t="s">
        <v>52</v>
      </c>
      <c r="AW680" s="1" t="s">
        <v>1586</v>
      </c>
      <c r="AX680" s="1" t="s">
        <v>52</v>
      </c>
      <c r="AY680" s="1" t="s">
        <v>52</v>
      </c>
      <c r="AZ680" s="1" t="s">
        <v>52</v>
      </c>
    </row>
    <row r="681" spans="1:52" ht="30" customHeight="1" x14ac:dyDescent="0.3">
      <c r="A681" s="18" t="s">
        <v>758</v>
      </c>
      <c r="B681" s="18" t="s">
        <v>759</v>
      </c>
      <c r="C681" s="18" t="s">
        <v>760</v>
      </c>
      <c r="D681" s="19">
        <v>5.6000000000000001E-2</v>
      </c>
      <c r="E681" s="21">
        <f>단가대비표!O121</f>
        <v>0</v>
      </c>
      <c r="F681" s="24">
        <f>TRUNC(E681*D681,1)</f>
        <v>0</v>
      </c>
      <c r="G681" s="21">
        <f>단가대비표!P121</f>
        <v>0</v>
      </c>
      <c r="H681" s="24">
        <f>TRUNC(G681*D681,1)</f>
        <v>0</v>
      </c>
      <c r="I681" s="21">
        <f>단가대비표!V121</f>
        <v>0</v>
      </c>
      <c r="J681" s="24">
        <f>TRUNC(I681*D681,1)</f>
        <v>0</v>
      </c>
      <c r="K681" s="21">
        <f t="shared" si="86"/>
        <v>0</v>
      </c>
      <c r="L681" s="24">
        <f t="shared" si="86"/>
        <v>0</v>
      </c>
      <c r="M681" s="18" t="s">
        <v>52</v>
      </c>
      <c r="N681" s="1" t="s">
        <v>1578</v>
      </c>
      <c r="O681" s="1" t="s">
        <v>761</v>
      </c>
      <c r="P681" s="1" t="s">
        <v>64</v>
      </c>
      <c r="Q681" s="1" t="s">
        <v>64</v>
      </c>
      <c r="R681" s="1" t="s">
        <v>63</v>
      </c>
      <c r="V681">
        <v>1</v>
      </c>
      <c r="AV681" s="1" t="s">
        <v>52</v>
      </c>
      <c r="AW681" s="1" t="s">
        <v>1587</v>
      </c>
      <c r="AX681" s="1" t="s">
        <v>52</v>
      </c>
      <c r="AY681" s="1" t="s">
        <v>52</v>
      </c>
      <c r="AZ681" s="1" t="s">
        <v>52</v>
      </c>
    </row>
    <row r="682" spans="1:52" ht="30" customHeight="1" x14ac:dyDescent="0.3">
      <c r="A682" s="18" t="s">
        <v>774</v>
      </c>
      <c r="B682" s="18" t="s">
        <v>919</v>
      </c>
      <c r="C682" s="18" t="s">
        <v>234</v>
      </c>
      <c r="D682" s="19">
        <v>1</v>
      </c>
      <c r="E682" s="21">
        <v>0</v>
      </c>
      <c r="F682" s="24">
        <f>TRUNC(E682*D682,1)</f>
        <v>0</v>
      </c>
      <c r="G682" s="21">
        <v>0</v>
      </c>
      <c r="H682" s="24">
        <f>TRUNC(G682*D682,1)</f>
        <v>0</v>
      </c>
      <c r="I682" s="21">
        <f>TRUNC(SUMIF(V680:V682, RIGHTB(O682, 1), H680:H682)*U682, 2)</f>
        <v>0</v>
      </c>
      <c r="J682" s="24">
        <f>TRUNC(I682*D682,1)</f>
        <v>0</v>
      </c>
      <c r="K682" s="21">
        <f t="shared" si="86"/>
        <v>0</v>
      </c>
      <c r="L682" s="24">
        <f t="shared" si="86"/>
        <v>0</v>
      </c>
      <c r="M682" s="18" t="s">
        <v>52</v>
      </c>
      <c r="N682" s="1" t="s">
        <v>1578</v>
      </c>
      <c r="O682" s="1" t="s">
        <v>713</v>
      </c>
      <c r="P682" s="1" t="s">
        <v>64</v>
      </c>
      <c r="Q682" s="1" t="s">
        <v>64</v>
      </c>
      <c r="R682" s="1" t="s">
        <v>64</v>
      </c>
      <c r="S682">
        <v>1</v>
      </c>
      <c r="T682">
        <v>2</v>
      </c>
      <c r="U682">
        <v>0.03</v>
      </c>
      <c r="AV682" s="1" t="s">
        <v>52</v>
      </c>
      <c r="AW682" s="1" t="s">
        <v>1588</v>
      </c>
      <c r="AX682" s="1" t="s">
        <v>52</v>
      </c>
      <c r="AY682" s="1" t="s">
        <v>52</v>
      </c>
      <c r="AZ682" s="1" t="s">
        <v>52</v>
      </c>
    </row>
    <row r="683" spans="1:52" ht="30" customHeight="1" x14ac:dyDescent="0.3">
      <c r="A683" s="18" t="s">
        <v>715</v>
      </c>
      <c r="B683" s="18" t="s">
        <v>52</v>
      </c>
      <c r="C683" s="18" t="s">
        <v>52</v>
      </c>
      <c r="D683" s="19"/>
      <c r="E683" s="21"/>
      <c r="F683" s="24">
        <f>TRUNC(SUMIF(N680:N682, N679, F680:F682),0)</f>
        <v>0</v>
      </c>
      <c r="G683" s="21"/>
      <c r="H683" s="24">
        <f>TRUNC(SUMIF(N680:N682, N679, H680:H682),0)</f>
        <v>0</v>
      </c>
      <c r="I683" s="21"/>
      <c r="J683" s="24">
        <f>TRUNC(SUMIF(N680:N682, N679, J680:J682),0)</f>
        <v>0</v>
      </c>
      <c r="K683" s="21"/>
      <c r="L683" s="24">
        <f>F683+H683+J683</f>
        <v>0</v>
      </c>
      <c r="M683" s="18" t="s">
        <v>52</v>
      </c>
      <c r="N683" s="1" t="s">
        <v>88</v>
      </c>
      <c r="O683" s="1" t="s">
        <v>88</v>
      </c>
      <c r="P683" s="1" t="s">
        <v>52</v>
      </c>
      <c r="Q683" s="1" t="s">
        <v>52</v>
      </c>
      <c r="R683" s="1" t="s">
        <v>52</v>
      </c>
      <c r="AV683" s="1" t="s">
        <v>52</v>
      </c>
      <c r="AW683" s="1" t="s">
        <v>52</v>
      </c>
      <c r="AX683" s="1" t="s">
        <v>52</v>
      </c>
      <c r="AY683" s="1" t="s">
        <v>52</v>
      </c>
      <c r="AZ683" s="1" t="s">
        <v>52</v>
      </c>
    </row>
    <row r="684" spans="1:52" ht="30" customHeight="1" x14ac:dyDescent="0.3">
      <c r="A684" s="19"/>
      <c r="B684" s="19"/>
      <c r="C684" s="19"/>
      <c r="D684" s="19"/>
      <c r="E684" s="21"/>
      <c r="F684" s="24"/>
      <c r="G684" s="21"/>
      <c r="H684" s="24"/>
      <c r="I684" s="21"/>
      <c r="J684" s="24"/>
      <c r="K684" s="21"/>
      <c r="L684" s="24"/>
      <c r="M684" s="19"/>
    </row>
    <row r="685" spans="1:52" ht="30" customHeight="1" x14ac:dyDescent="0.3">
      <c r="A685" s="15" t="s">
        <v>1589</v>
      </c>
      <c r="B685" s="16"/>
      <c r="C685" s="16"/>
      <c r="D685" s="16"/>
      <c r="E685" s="20"/>
      <c r="F685" s="23"/>
      <c r="G685" s="20"/>
      <c r="H685" s="23"/>
      <c r="I685" s="20"/>
      <c r="J685" s="23"/>
      <c r="K685" s="20"/>
      <c r="L685" s="23"/>
      <c r="M685" s="17"/>
      <c r="N685" s="1" t="s">
        <v>1583</v>
      </c>
    </row>
    <row r="686" spans="1:52" ht="30" customHeight="1" x14ac:dyDescent="0.3">
      <c r="A686" s="18" t="s">
        <v>1590</v>
      </c>
      <c r="B686" s="18" t="s">
        <v>759</v>
      </c>
      <c r="C686" s="18" t="s">
        <v>760</v>
      </c>
      <c r="D686" s="19">
        <v>1.6E-2</v>
      </c>
      <c r="E686" s="21">
        <f>단가대비표!O142</f>
        <v>0</v>
      </c>
      <c r="F686" s="24">
        <f>TRUNC(E686*D686,1)</f>
        <v>0</v>
      </c>
      <c r="G686" s="21">
        <f>단가대비표!P142</f>
        <v>0</v>
      </c>
      <c r="H686" s="24">
        <f>TRUNC(G686*D686,1)</f>
        <v>0</v>
      </c>
      <c r="I686" s="21">
        <f>단가대비표!V142</f>
        <v>0</v>
      </c>
      <c r="J686" s="24">
        <f>TRUNC(I686*D686,1)</f>
        <v>0</v>
      </c>
      <c r="K686" s="21">
        <f>TRUNC(E686+G686+I686,1)</f>
        <v>0</v>
      </c>
      <c r="L686" s="24">
        <f>TRUNC(F686+H686+J686,1)</f>
        <v>0</v>
      </c>
      <c r="M686" s="18" t="s">
        <v>52</v>
      </c>
      <c r="N686" s="1" t="s">
        <v>1583</v>
      </c>
      <c r="O686" s="1" t="s">
        <v>1591</v>
      </c>
      <c r="P686" s="1" t="s">
        <v>64</v>
      </c>
      <c r="Q686" s="1" t="s">
        <v>64</v>
      </c>
      <c r="R686" s="1" t="s">
        <v>63</v>
      </c>
      <c r="AV686" s="1" t="s">
        <v>52</v>
      </c>
      <c r="AW686" s="1" t="s">
        <v>1592</v>
      </c>
      <c r="AX686" s="1" t="s">
        <v>52</v>
      </c>
      <c r="AY686" s="1" t="s">
        <v>52</v>
      </c>
      <c r="AZ686" s="1" t="s">
        <v>52</v>
      </c>
    </row>
    <row r="687" spans="1:52" ht="30" customHeight="1" x14ac:dyDescent="0.3">
      <c r="A687" s="18" t="s">
        <v>715</v>
      </c>
      <c r="B687" s="18" t="s">
        <v>52</v>
      </c>
      <c r="C687" s="18" t="s">
        <v>52</v>
      </c>
      <c r="D687" s="19"/>
      <c r="E687" s="21"/>
      <c r="F687" s="24">
        <f>TRUNC(SUMIF(N686:N686, N685, F686:F686),0)</f>
        <v>0</v>
      </c>
      <c r="G687" s="21"/>
      <c r="H687" s="24">
        <f>TRUNC(SUMIF(N686:N686, N685, H686:H686),0)</f>
        <v>0</v>
      </c>
      <c r="I687" s="21"/>
      <c r="J687" s="24">
        <f>TRUNC(SUMIF(N686:N686, N685, J686:J686),0)</f>
        <v>0</v>
      </c>
      <c r="K687" s="21"/>
      <c r="L687" s="24">
        <f>F687+H687+J687</f>
        <v>0</v>
      </c>
      <c r="M687" s="18" t="s">
        <v>52</v>
      </c>
      <c r="N687" s="1" t="s">
        <v>88</v>
      </c>
      <c r="O687" s="1" t="s">
        <v>88</v>
      </c>
      <c r="P687" s="1" t="s">
        <v>52</v>
      </c>
      <c r="Q687" s="1" t="s">
        <v>52</v>
      </c>
      <c r="R687" s="1" t="s">
        <v>52</v>
      </c>
      <c r="AV687" s="1" t="s">
        <v>52</v>
      </c>
      <c r="AW687" s="1" t="s">
        <v>52</v>
      </c>
      <c r="AX687" s="1" t="s">
        <v>52</v>
      </c>
      <c r="AY687" s="1" t="s">
        <v>52</v>
      </c>
      <c r="AZ687" s="1" t="s">
        <v>52</v>
      </c>
    </row>
    <row r="688" spans="1:52" ht="30" customHeight="1" x14ac:dyDescent="0.3">
      <c r="A688" s="19"/>
      <c r="B688" s="19"/>
      <c r="C688" s="19"/>
      <c r="D688" s="19"/>
      <c r="E688" s="21"/>
      <c r="F688" s="24"/>
      <c r="G688" s="21"/>
      <c r="H688" s="24"/>
      <c r="I688" s="21"/>
      <c r="J688" s="24"/>
      <c r="K688" s="21"/>
      <c r="L688" s="24"/>
      <c r="M688" s="19"/>
    </row>
    <row r="689" spans="1:52" ht="30" customHeight="1" x14ac:dyDescent="0.3">
      <c r="A689" s="15" t="s">
        <v>1593</v>
      </c>
      <c r="B689" s="16"/>
      <c r="C689" s="16"/>
      <c r="D689" s="16"/>
      <c r="E689" s="20"/>
      <c r="F689" s="23"/>
      <c r="G689" s="20"/>
      <c r="H689" s="23"/>
      <c r="I689" s="20"/>
      <c r="J689" s="23"/>
      <c r="K689" s="20"/>
      <c r="L689" s="23"/>
      <c r="M689" s="17"/>
      <c r="N689" s="1" t="s">
        <v>844</v>
      </c>
    </row>
    <row r="690" spans="1:52" ht="30" customHeight="1" x14ac:dyDescent="0.3">
      <c r="A690" s="18" t="s">
        <v>1083</v>
      </c>
      <c r="B690" s="18" t="s">
        <v>759</v>
      </c>
      <c r="C690" s="18" t="s">
        <v>760</v>
      </c>
      <c r="D690" s="19">
        <v>4.3999999999999997E-2</v>
      </c>
      <c r="E690" s="21">
        <f>단가대비표!O137</f>
        <v>0</v>
      </c>
      <c r="F690" s="24">
        <f>TRUNC(E690*D690,1)</f>
        <v>0</v>
      </c>
      <c r="G690" s="21">
        <f>단가대비표!P137</f>
        <v>0</v>
      </c>
      <c r="H690" s="24">
        <f>TRUNC(G690*D690,1)</f>
        <v>0</v>
      </c>
      <c r="I690" s="21">
        <f>단가대비표!V137</f>
        <v>0</v>
      </c>
      <c r="J690" s="24">
        <f>TRUNC(I690*D690,1)</f>
        <v>0</v>
      </c>
      <c r="K690" s="21">
        <f t="shared" ref="K690:L692" si="87">TRUNC(E690+G690+I690,1)</f>
        <v>0</v>
      </c>
      <c r="L690" s="24">
        <f t="shared" si="87"/>
        <v>0</v>
      </c>
      <c r="M690" s="18" t="s">
        <v>52</v>
      </c>
      <c r="N690" s="1" t="s">
        <v>844</v>
      </c>
      <c r="O690" s="1" t="s">
        <v>1084</v>
      </c>
      <c r="P690" s="1" t="s">
        <v>64</v>
      </c>
      <c r="Q690" s="1" t="s">
        <v>64</v>
      </c>
      <c r="R690" s="1" t="s">
        <v>63</v>
      </c>
      <c r="V690">
        <v>1</v>
      </c>
      <c r="AV690" s="1" t="s">
        <v>52</v>
      </c>
      <c r="AW690" s="1" t="s">
        <v>1594</v>
      </c>
      <c r="AX690" s="1" t="s">
        <v>52</v>
      </c>
      <c r="AY690" s="1" t="s">
        <v>52</v>
      </c>
      <c r="AZ690" s="1" t="s">
        <v>52</v>
      </c>
    </row>
    <row r="691" spans="1:52" ht="30" customHeight="1" x14ac:dyDescent="0.3">
      <c r="A691" s="18" t="s">
        <v>758</v>
      </c>
      <c r="B691" s="18" t="s">
        <v>759</v>
      </c>
      <c r="C691" s="18" t="s">
        <v>760</v>
      </c>
      <c r="D691" s="19">
        <v>2.1999999999999999E-2</v>
      </c>
      <c r="E691" s="21">
        <f>단가대비표!O121</f>
        <v>0</v>
      </c>
      <c r="F691" s="24">
        <f>TRUNC(E691*D691,1)</f>
        <v>0</v>
      </c>
      <c r="G691" s="21">
        <f>단가대비표!P121</f>
        <v>0</v>
      </c>
      <c r="H691" s="24">
        <f>TRUNC(G691*D691,1)</f>
        <v>0</v>
      </c>
      <c r="I691" s="21">
        <f>단가대비표!V121</f>
        <v>0</v>
      </c>
      <c r="J691" s="24">
        <f>TRUNC(I691*D691,1)</f>
        <v>0</v>
      </c>
      <c r="K691" s="21">
        <f t="shared" si="87"/>
        <v>0</v>
      </c>
      <c r="L691" s="24">
        <f t="shared" si="87"/>
        <v>0</v>
      </c>
      <c r="M691" s="18" t="s">
        <v>52</v>
      </c>
      <c r="N691" s="1" t="s">
        <v>844</v>
      </c>
      <c r="O691" s="1" t="s">
        <v>761</v>
      </c>
      <c r="P691" s="1" t="s">
        <v>64</v>
      </c>
      <c r="Q691" s="1" t="s">
        <v>64</v>
      </c>
      <c r="R691" s="1" t="s">
        <v>63</v>
      </c>
      <c r="V691">
        <v>1</v>
      </c>
      <c r="AV691" s="1" t="s">
        <v>52</v>
      </c>
      <c r="AW691" s="1" t="s">
        <v>1595</v>
      </c>
      <c r="AX691" s="1" t="s">
        <v>52</v>
      </c>
      <c r="AY691" s="1" t="s">
        <v>52</v>
      </c>
      <c r="AZ691" s="1" t="s">
        <v>52</v>
      </c>
    </row>
    <row r="692" spans="1:52" ht="30" customHeight="1" x14ac:dyDescent="0.3">
      <c r="A692" s="18" t="s">
        <v>774</v>
      </c>
      <c r="B692" s="18" t="s">
        <v>775</v>
      </c>
      <c r="C692" s="18" t="s">
        <v>234</v>
      </c>
      <c r="D692" s="19">
        <v>1</v>
      </c>
      <c r="E692" s="21">
        <v>0</v>
      </c>
      <c r="F692" s="24">
        <f>TRUNC(E692*D692,1)</f>
        <v>0</v>
      </c>
      <c r="G692" s="21">
        <v>0</v>
      </c>
      <c r="H692" s="24">
        <f>TRUNC(G692*D692,1)</f>
        <v>0</v>
      </c>
      <c r="I692" s="21">
        <f>TRUNC(SUMIF(V690:V692, RIGHTB(O692, 1), H690:H692)*U692, 2)</f>
        <v>0</v>
      </c>
      <c r="J692" s="24">
        <f>TRUNC(I692*D692,1)</f>
        <v>0</v>
      </c>
      <c r="K692" s="21">
        <f t="shared" si="87"/>
        <v>0</v>
      </c>
      <c r="L692" s="24">
        <f t="shared" si="87"/>
        <v>0</v>
      </c>
      <c r="M692" s="18" t="s">
        <v>52</v>
      </c>
      <c r="N692" s="1" t="s">
        <v>844</v>
      </c>
      <c r="O692" s="1" t="s">
        <v>713</v>
      </c>
      <c r="P692" s="1" t="s">
        <v>64</v>
      </c>
      <c r="Q692" s="1" t="s">
        <v>64</v>
      </c>
      <c r="R692" s="1" t="s">
        <v>64</v>
      </c>
      <c r="S692">
        <v>1</v>
      </c>
      <c r="T692">
        <v>2</v>
      </c>
      <c r="U692">
        <v>0.02</v>
      </c>
      <c r="AV692" s="1" t="s">
        <v>52</v>
      </c>
      <c r="AW692" s="1" t="s">
        <v>1596</v>
      </c>
      <c r="AX692" s="1" t="s">
        <v>52</v>
      </c>
      <c r="AY692" s="1" t="s">
        <v>52</v>
      </c>
      <c r="AZ692" s="1" t="s">
        <v>52</v>
      </c>
    </row>
    <row r="693" spans="1:52" ht="30" customHeight="1" x14ac:dyDescent="0.3">
      <c r="A693" s="18" t="s">
        <v>715</v>
      </c>
      <c r="B693" s="18" t="s">
        <v>52</v>
      </c>
      <c r="C693" s="18" t="s">
        <v>52</v>
      </c>
      <c r="D693" s="19"/>
      <c r="E693" s="21"/>
      <c r="F693" s="24">
        <f>TRUNC(SUMIF(N690:N692, N689, F690:F692),0)</f>
        <v>0</v>
      </c>
      <c r="G693" s="21"/>
      <c r="H693" s="24">
        <f>TRUNC(SUMIF(N690:N692, N689, H690:H692),0)</f>
        <v>0</v>
      </c>
      <c r="I693" s="21"/>
      <c r="J693" s="24">
        <f>TRUNC(SUMIF(N690:N692, N689, J690:J692),0)</f>
        <v>0</v>
      </c>
      <c r="K693" s="21"/>
      <c r="L693" s="24">
        <f>F693+H693+J693</f>
        <v>0</v>
      </c>
      <c r="M693" s="18" t="s">
        <v>52</v>
      </c>
      <c r="N693" s="1" t="s">
        <v>88</v>
      </c>
      <c r="O693" s="1" t="s">
        <v>88</v>
      </c>
      <c r="P693" s="1" t="s">
        <v>52</v>
      </c>
      <c r="Q693" s="1" t="s">
        <v>52</v>
      </c>
      <c r="R693" s="1" t="s">
        <v>52</v>
      </c>
      <c r="AV693" s="1" t="s">
        <v>52</v>
      </c>
      <c r="AW693" s="1" t="s">
        <v>52</v>
      </c>
      <c r="AX693" s="1" t="s">
        <v>52</v>
      </c>
      <c r="AY693" s="1" t="s">
        <v>52</v>
      </c>
      <c r="AZ693" s="1" t="s">
        <v>52</v>
      </c>
    </row>
    <row r="694" spans="1:52" ht="30" customHeight="1" x14ac:dyDescent="0.3">
      <c r="A694" s="19"/>
      <c r="B694" s="19"/>
      <c r="C694" s="19"/>
      <c r="D694" s="19"/>
      <c r="E694" s="21"/>
      <c r="F694" s="24"/>
      <c r="G694" s="21"/>
      <c r="H694" s="24"/>
      <c r="I694" s="21"/>
      <c r="J694" s="24"/>
      <c r="K694" s="21"/>
      <c r="L694" s="24"/>
      <c r="M694" s="19"/>
    </row>
    <row r="695" spans="1:52" ht="30" customHeight="1" x14ac:dyDescent="0.3">
      <c r="A695" s="15" t="s">
        <v>1597</v>
      </c>
      <c r="B695" s="16"/>
      <c r="C695" s="16"/>
      <c r="D695" s="16"/>
      <c r="E695" s="20"/>
      <c r="F695" s="23"/>
      <c r="G695" s="20"/>
      <c r="H695" s="23"/>
      <c r="I695" s="20"/>
      <c r="J695" s="23"/>
      <c r="K695" s="20"/>
      <c r="L695" s="23"/>
      <c r="M695" s="17"/>
      <c r="N695" s="1" t="s">
        <v>848</v>
      </c>
    </row>
    <row r="696" spans="1:52" ht="30" customHeight="1" x14ac:dyDescent="0.3">
      <c r="A696" s="18" t="s">
        <v>1568</v>
      </c>
      <c r="B696" s="18" t="s">
        <v>1569</v>
      </c>
      <c r="C696" s="18" t="s">
        <v>200</v>
      </c>
      <c r="D696" s="19">
        <v>9.52</v>
      </c>
      <c r="E696" s="21" t="e">
        <f>단가대비표!O41</f>
        <v>#NUM!</v>
      </c>
      <c r="F696" s="24" t="e">
        <f>TRUNC(E696*D696,1)</f>
        <v>#NUM!</v>
      </c>
      <c r="G696" s="21">
        <f>단가대비표!P41</f>
        <v>0</v>
      </c>
      <c r="H696" s="24">
        <f>TRUNC(G696*D696,1)</f>
        <v>0</v>
      </c>
      <c r="I696" s="21">
        <f>단가대비표!V41</f>
        <v>0</v>
      </c>
      <c r="J696" s="24">
        <f>TRUNC(I696*D696,1)</f>
        <v>0</v>
      </c>
      <c r="K696" s="21" t="e">
        <f t="shared" ref="K696:L699" si="88">TRUNC(E696+G696+I696,1)</f>
        <v>#NUM!</v>
      </c>
      <c r="L696" s="24" t="e">
        <f t="shared" si="88"/>
        <v>#NUM!</v>
      </c>
      <c r="M696" s="18" t="s">
        <v>52</v>
      </c>
      <c r="N696" s="1" t="s">
        <v>848</v>
      </c>
      <c r="O696" s="1" t="s">
        <v>1570</v>
      </c>
      <c r="P696" s="1" t="s">
        <v>64</v>
      </c>
      <c r="Q696" s="1" t="s">
        <v>64</v>
      </c>
      <c r="R696" s="1" t="s">
        <v>63</v>
      </c>
      <c r="AV696" s="1" t="s">
        <v>52</v>
      </c>
      <c r="AW696" s="1" t="s">
        <v>1598</v>
      </c>
      <c r="AX696" s="1" t="s">
        <v>52</v>
      </c>
      <c r="AY696" s="1" t="s">
        <v>52</v>
      </c>
      <c r="AZ696" s="1" t="s">
        <v>52</v>
      </c>
    </row>
    <row r="697" spans="1:52" ht="30" customHeight="1" x14ac:dyDescent="0.3">
      <c r="A697" s="18" t="s">
        <v>1568</v>
      </c>
      <c r="B697" s="18" t="s">
        <v>1572</v>
      </c>
      <c r="C697" s="18" t="s">
        <v>200</v>
      </c>
      <c r="D697" s="19">
        <v>1.36</v>
      </c>
      <c r="E697" s="21" t="e">
        <f>단가대비표!O42</f>
        <v>#NUM!</v>
      </c>
      <c r="F697" s="24" t="e">
        <f>TRUNC(E697*D697,1)</f>
        <v>#NUM!</v>
      </c>
      <c r="G697" s="21">
        <f>단가대비표!P42</f>
        <v>0</v>
      </c>
      <c r="H697" s="24">
        <f>TRUNC(G697*D697,1)</f>
        <v>0</v>
      </c>
      <c r="I697" s="21">
        <f>단가대비표!V42</f>
        <v>0</v>
      </c>
      <c r="J697" s="24">
        <f>TRUNC(I697*D697,1)</f>
        <v>0</v>
      </c>
      <c r="K697" s="21" t="e">
        <f t="shared" si="88"/>
        <v>#NUM!</v>
      </c>
      <c r="L697" s="24" t="e">
        <f t="shared" si="88"/>
        <v>#NUM!</v>
      </c>
      <c r="M697" s="18" t="s">
        <v>52</v>
      </c>
      <c r="N697" s="1" t="s">
        <v>848</v>
      </c>
      <c r="O697" s="1" t="s">
        <v>1573</v>
      </c>
      <c r="P697" s="1" t="s">
        <v>64</v>
      </c>
      <c r="Q697" s="1" t="s">
        <v>64</v>
      </c>
      <c r="R697" s="1" t="s">
        <v>63</v>
      </c>
      <c r="AV697" s="1" t="s">
        <v>52</v>
      </c>
      <c r="AW697" s="1" t="s">
        <v>1599</v>
      </c>
      <c r="AX697" s="1" t="s">
        <v>52</v>
      </c>
      <c r="AY697" s="1" t="s">
        <v>52</v>
      </c>
      <c r="AZ697" s="1" t="s">
        <v>52</v>
      </c>
    </row>
    <row r="698" spans="1:52" ht="30" customHeight="1" x14ac:dyDescent="0.3">
      <c r="A698" s="18" t="s">
        <v>1575</v>
      </c>
      <c r="B698" s="18" t="s">
        <v>1600</v>
      </c>
      <c r="C698" s="18" t="s">
        <v>74</v>
      </c>
      <c r="D698" s="19">
        <v>1</v>
      </c>
      <c r="E698" s="21">
        <f>일위대가목록!E128</f>
        <v>0</v>
      </c>
      <c r="F698" s="24">
        <f>TRUNC(E698*D698,1)</f>
        <v>0</v>
      </c>
      <c r="G698" s="21">
        <f>일위대가목록!F128</f>
        <v>0</v>
      </c>
      <c r="H698" s="24">
        <f>TRUNC(G698*D698,1)</f>
        <v>0</v>
      </c>
      <c r="I698" s="21">
        <f>일위대가목록!G128</f>
        <v>0</v>
      </c>
      <c r="J698" s="24">
        <f>TRUNC(I698*D698,1)</f>
        <v>0</v>
      </c>
      <c r="K698" s="21">
        <f t="shared" si="88"/>
        <v>0</v>
      </c>
      <c r="L698" s="24">
        <f t="shared" si="88"/>
        <v>0</v>
      </c>
      <c r="M698" s="18" t="s">
        <v>1601</v>
      </c>
      <c r="N698" s="1" t="s">
        <v>848</v>
      </c>
      <c r="O698" s="1" t="s">
        <v>1602</v>
      </c>
      <c r="P698" s="1" t="s">
        <v>63</v>
      </c>
      <c r="Q698" s="1" t="s">
        <v>64</v>
      </c>
      <c r="R698" s="1" t="s">
        <v>64</v>
      </c>
      <c r="AV698" s="1" t="s">
        <v>52</v>
      </c>
      <c r="AW698" s="1" t="s">
        <v>1603</v>
      </c>
      <c r="AX698" s="1" t="s">
        <v>52</v>
      </c>
      <c r="AY698" s="1" t="s">
        <v>52</v>
      </c>
      <c r="AZ698" s="1" t="s">
        <v>52</v>
      </c>
    </row>
    <row r="699" spans="1:52" ht="30" customHeight="1" x14ac:dyDescent="0.3">
      <c r="A699" s="18" t="s">
        <v>1604</v>
      </c>
      <c r="B699" s="18" t="s">
        <v>1605</v>
      </c>
      <c r="C699" s="18" t="s">
        <v>74</v>
      </c>
      <c r="D699" s="19">
        <v>1</v>
      </c>
      <c r="E699" s="21">
        <f>일위대가목록!E129</f>
        <v>0</v>
      </c>
      <c r="F699" s="24">
        <f>TRUNC(E699*D699,1)</f>
        <v>0</v>
      </c>
      <c r="G699" s="21">
        <f>일위대가목록!F129</f>
        <v>0</v>
      </c>
      <c r="H699" s="24">
        <f>TRUNC(G699*D699,1)</f>
        <v>0</v>
      </c>
      <c r="I699" s="21">
        <f>일위대가목록!G129</f>
        <v>0</v>
      </c>
      <c r="J699" s="24">
        <f>TRUNC(I699*D699,1)</f>
        <v>0</v>
      </c>
      <c r="K699" s="21">
        <f t="shared" si="88"/>
        <v>0</v>
      </c>
      <c r="L699" s="24">
        <f t="shared" si="88"/>
        <v>0</v>
      </c>
      <c r="M699" s="18" t="s">
        <v>1606</v>
      </c>
      <c r="N699" s="1" t="s">
        <v>848</v>
      </c>
      <c r="O699" s="1" t="s">
        <v>1607</v>
      </c>
      <c r="P699" s="1" t="s">
        <v>63</v>
      </c>
      <c r="Q699" s="1" t="s">
        <v>64</v>
      </c>
      <c r="R699" s="1" t="s">
        <v>64</v>
      </c>
      <c r="AV699" s="1" t="s">
        <v>52</v>
      </c>
      <c r="AW699" s="1" t="s">
        <v>1608</v>
      </c>
      <c r="AX699" s="1" t="s">
        <v>52</v>
      </c>
      <c r="AY699" s="1" t="s">
        <v>52</v>
      </c>
      <c r="AZ699" s="1" t="s">
        <v>52</v>
      </c>
    </row>
    <row r="700" spans="1:52" ht="30" customHeight="1" x14ac:dyDescent="0.3">
      <c r="A700" s="18" t="s">
        <v>715</v>
      </c>
      <c r="B700" s="18" t="s">
        <v>52</v>
      </c>
      <c r="C700" s="18" t="s">
        <v>52</v>
      </c>
      <c r="D700" s="19"/>
      <c r="E700" s="21"/>
      <c r="F700" s="24" t="e">
        <f>TRUNC(SUMIF(N696:N699, N695, F696:F699),0)</f>
        <v>#NUM!</v>
      </c>
      <c r="G700" s="21"/>
      <c r="H700" s="24">
        <f>TRUNC(SUMIF(N696:N699, N695, H696:H699),0)</f>
        <v>0</v>
      </c>
      <c r="I700" s="21"/>
      <c r="J700" s="24">
        <f>TRUNC(SUMIF(N696:N699, N695, J696:J699),0)</f>
        <v>0</v>
      </c>
      <c r="K700" s="21"/>
      <c r="L700" s="24" t="e">
        <f>F700+H700+J700</f>
        <v>#NUM!</v>
      </c>
      <c r="M700" s="18" t="s">
        <v>52</v>
      </c>
      <c r="N700" s="1" t="s">
        <v>88</v>
      </c>
      <c r="O700" s="1" t="s">
        <v>88</v>
      </c>
      <c r="P700" s="1" t="s">
        <v>52</v>
      </c>
      <c r="Q700" s="1" t="s">
        <v>52</v>
      </c>
      <c r="R700" s="1" t="s">
        <v>52</v>
      </c>
      <c r="AV700" s="1" t="s">
        <v>52</v>
      </c>
      <c r="AW700" s="1" t="s">
        <v>52</v>
      </c>
      <c r="AX700" s="1" t="s">
        <v>52</v>
      </c>
      <c r="AY700" s="1" t="s">
        <v>52</v>
      </c>
      <c r="AZ700" s="1" t="s">
        <v>52</v>
      </c>
    </row>
    <row r="701" spans="1:52" ht="30" customHeight="1" x14ac:dyDescent="0.3">
      <c r="A701" s="19"/>
      <c r="B701" s="19"/>
      <c r="C701" s="19"/>
      <c r="D701" s="19"/>
      <c r="E701" s="21"/>
      <c r="F701" s="24"/>
      <c r="G701" s="21"/>
      <c r="H701" s="24"/>
      <c r="I701" s="21"/>
      <c r="J701" s="24"/>
      <c r="K701" s="21"/>
      <c r="L701" s="24"/>
      <c r="M701" s="19"/>
    </row>
    <row r="702" spans="1:52" ht="30" customHeight="1" x14ac:dyDescent="0.3">
      <c r="A702" s="15" t="s">
        <v>1609</v>
      </c>
      <c r="B702" s="16"/>
      <c r="C702" s="16"/>
      <c r="D702" s="16"/>
      <c r="E702" s="20"/>
      <c r="F702" s="23"/>
      <c r="G702" s="20"/>
      <c r="H702" s="23"/>
      <c r="I702" s="20"/>
      <c r="J702" s="23"/>
      <c r="K702" s="20"/>
      <c r="L702" s="23"/>
      <c r="M702" s="17"/>
      <c r="N702" s="1" t="s">
        <v>1602</v>
      </c>
    </row>
    <row r="703" spans="1:52" ht="30" customHeight="1" x14ac:dyDescent="0.3">
      <c r="A703" s="18" t="s">
        <v>1382</v>
      </c>
      <c r="B703" s="18" t="s">
        <v>759</v>
      </c>
      <c r="C703" s="18" t="s">
        <v>760</v>
      </c>
      <c r="D703" s="19">
        <v>0.13300000000000001</v>
      </c>
      <c r="E703" s="21">
        <f>단가대비표!O138</f>
        <v>0</v>
      </c>
      <c r="F703" s="24">
        <f>TRUNC(E703*D703,1)</f>
        <v>0</v>
      </c>
      <c r="G703" s="21">
        <f>단가대비표!P138</f>
        <v>0</v>
      </c>
      <c r="H703" s="24">
        <f>TRUNC(G703*D703,1)</f>
        <v>0</v>
      </c>
      <c r="I703" s="21">
        <f>단가대비표!V138</f>
        <v>0</v>
      </c>
      <c r="J703" s="24">
        <f>TRUNC(I703*D703,1)</f>
        <v>0</v>
      </c>
      <c r="K703" s="21">
        <f t="shared" ref="K703:L705" si="89">TRUNC(E703+G703+I703,1)</f>
        <v>0</v>
      </c>
      <c r="L703" s="24">
        <f t="shared" si="89"/>
        <v>0</v>
      </c>
      <c r="M703" s="18" t="s">
        <v>52</v>
      </c>
      <c r="N703" s="1" t="s">
        <v>1602</v>
      </c>
      <c r="O703" s="1" t="s">
        <v>1383</v>
      </c>
      <c r="P703" s="1" t="s">
        <v>64</v>
      </c>
      <c r="Q703" s="1" t="s">
        <v>64</v>
      </c>
      <c r="R703" s="1" t="s">
        <v>63</v>
      </c>
      <c r="V703">
        <v>1</v>
      </c>
      <c r="AV703" s="1" t="s">
        <v>52</v>
      </c>
      <c r="AW703" s="1" t="s">
        <v>1610</v>
      </c>
      <c r="AX703" s="1" t="s">
        <v>52</v>
      </c>
      <c r="AY703" s="1" t="s">
        <v>52</v>
      </c>
      <c r="AZ703" s="1" t="s">
        <v>52</v>
      </c>
    </row>
    <row r="704" spans="1:52" ht="30" customHeight="1" x14ac:dyDescent="0.3">
      <c r="A704" s="18" t="s">
        <v>758</v>
      </c>
      <c r="B704" s="18" t="s">
        <v>759</v>
      </c>
      <c r="C704" s="18" t="s">
        <v>760</v>
      </c>
      <c r="D704" s="19">
        <v>6.7000000000000004E-2</v>
      </c>
      <c r="E704" s="21">
        <f>단가대비표!O121</f>
        <v>0</v>
      </c>
      <c r="F704" s="24">
        <f>TRUNC(E704*D704,1)</f>
        <v>0</v>
      </c>
      <c r="G704" s="21">
        <f>단가대비표!P121</f>
        <v>0</v>
      </c>
      <c r="H704" s="24">
        <f>TRUNC(G704*D704,1)</f>
        <v>0</v>
      </c>
      <c r="I704" s="21">
        <f>단가대비표!V121</f>
        <v>0</v>
      </c>
      <c r="J704" s="24">
        <f>TRUNC(I704*D704,1)</f>
        <v>0</v>
      </c>
      <c r="K704" s="21">
        <f t="shared" si="89"/>
        <v>0</v>
      </c>
      <c r="L704" s="24">
        <f t="shared" si="89"/>
        <v>0</v>
      </c>
      <c r="M704" s="18" t="s">
        <v>52</v>
      </c>
      <c r="N704" s="1" t="s">
        <v>1602</v>
      </c>
      <c r="O704" s="1" t="s">
        <v>761</v>
      </c>
      <c r="P704" s="1" t="s">
        <v>64</v>
      </c>
      <c r="Q704" s="1" t="s">
        <v>64</v>
      </c>
      <c r="R704" s="1" t="s">
        <v>63</v>
      </c>
      <c r="V704">
        <v>1</v>
      </c>
      <c r="AV704" s="1" t="s">
        <v>52</v>
      </c>
      <c r="AW704" s="1" t="s">
        <v>1611</v>
      </c>
      <c r="AX704" s="1" t="s">
        <v>52</v>
      </c>
      <c r="AY704" s="1" t="s">
        <v>52</v>
      </c>
      <c r="AZ704" s="1" t="s">
        <v>52</v>
      </c>
    </row>
    <row r="705" spans="1:52" ht="30" customHeight="1" x14ac:dyDescent="0.3">
      <c r="A705" s="18" t="s">
        <v>774</v>
      </c>
      <c r="B705" s="18" t="s">
        <v>919</v>
      </c>
      <c r="C705" s="18" t="s">
        <v>234</v>
      </c>
      <c r="D705" s="19">
        <v>1</v>
      </c>
      <c r="E705" s="21">
        <v>0</v>
      </c>
      <c r="F705" s="24">
        <f>TRUNC(E705*D705,1)</f>
        <v>0</v>
      </c>
      <c r="G705" s="21">
        <v>0</v>
      </c>
      <c r="H705" s="24">
        <f>TRUNC(G705*D705,1)</f>
        <v>0</v>
      </c>
      <c r="I705" s="21">
        <f>TRUNC(SUMIF(V703:V705, RIGHTB(O705, 1), H703:H705)*U705, 2)</f>
        <v>0</v>
      </c>
      <c r="J705" s="24">
        <f>TRUNC(I705*D705,1)</f>
        <v>0</v>
      </c>
      <c r="K705" s="21">
        <f t="shared" si="89"/>
        <v>0</v>
      </c>
      <c r="L705" s="24">
        <f t="shared" si="89"/>
        <v>0</v>
      </c>
      <c r="M705" s="18" t="s">
        <v>52</v>
      </c>
      <c r="N705" s="1" t="s">
        <v>1602</v>
      </c>
      <c r="O705" s="1" t="s">
        <v>713</v>
      </c>
      <c r="P705" s="1" t="s">
        <v>64</v>
      </c>
      <c r="Q705" s="1" t="s">
        <v>64</v>
      </c>
      <c r="R705" s="1" t="s">
        <v>64</v>
      </c>
      <c r="S705">
        <v>1</v>
      </c>
      <c r="T705">
        <v>2</v>
      </c>
      <c r="U705">
        <v>0.03</v>
      </c>
      <c r="AV705" s="1" t="s">
        <v>52</v>
      </c>
      <c r="AW705" s="1" t="s">
        <v>1612</v>
      </c>
      <c r="AX705" s="1" t="s">
        <v>52</v>
      </c>
      <c r="AY705" s="1" t="s">
        <v>52</v>
      </c>
      <c r="AZ705" s="1" t="s">
        <v>52</v>
      </c>
    </row>
    <row r="706" spans="1:52" ht="30" customHeight="1" x14ac:dyDescent="0.3">
      <c r="A706" s="18" t="s">
        <v>715</v>
      </c>
      <c r="B706" s="18" t="s">
        <v>52</v>
      </c>
      <c r="C706" s="18" t="s">
        <v>52</v>
      </c>
      <c r="D706" s="19"/>
      <c r="E706" s="21"/>
      <c r="F706" s="24">
        <f>TRUNC(SUMIF(N703:N705, N702, F703:F705),0)</f>
        <v>0</v>
      </c>
      <c r="G706" s="21"/>
      <c r="H706" s="24">
        <f>TRUNC(SUMIF(N703:N705, N702, H703:H705),0)</f>
        <v>0</v>
      </c>
      <c r="I706" s="21"/>
      <c r="J706" s="24">
        <f>TRUNC(SUMIF(N703:N705, N702, J703:J705),0)</f>
        <v>0</v>
      </c>
      <c r="K706" s="21"/>
      <c r="L706" s="24">
        <f>F706+H706+J706</f>
        <v>0</v>
      </c>
      <c r="M706" s="18" t="s">
        <v>52</v>
      </c>
      <c r="N706" s="1" t="s">
        <v>88</v>
      </c>
      <c r="O706" s="1" t="s">
        <v>88</v>
      </c>
      <c r="P706" s="1" t="s">
        <v>52</v>
      </c>
      <c r="Q706" s="1" t="s">
        <v>52</v>
      </c>
      <c r="R706" s="1" t="s">
        <v>52</v>
      </c>
      <c r="AV706" s="1" t="s">
        <v>52</v>
      </c>
      <c r="AW706" s="1" t="s">
        <v>52</v>
      </c>
      <c r="AX706" s="1" t="s">
        <v>52</v>
      </c>
      <c r="AY706" s="1" t="s">
        <v>52</v>
      </c>
      <c r="AZ706" s="1" t="s">
        <v>52</v>
      </c>
    </row>
    <row r="707" spans="1:52" ht="30" customHeight="1" x14ac:dyDescent="0.3">
      <c r="A707" s="19"/>
      <c r="B707" s="19"/>
      <c r="C707" s="19"/>
      <c r="D707" s="19"/>
      <c r="E707" s="21"/>
      <c r="F707" s="24"/>
      <c r="G707" s="21"/>
      <c r="H707" s="24"/>
      <c r="I707" s="21"/>
      <c r="J707" s="24"/>
      <c r="K707" s="21"/>
      <c r="L707" s="24"/>
      <c r="M707" s="19"/>
    </row>
    <row r="708" spans="1:52" ht="30" customHeight="1" x14ac:dyDescent="0.3">
      <c r="A708" s="15" t="s">
        <v>1613</v>
      </c>
      <c r="B708" s="16"/>
      <c r="C708" s="16"/>
      <c r="D708" s="16"/>
      <c r="E708" s="20"/>
      <c r="F708" s="23"/>
      <c r="G708" s="20"/>
      <c r="H708" s="23"/>
      <c r="I708" s="20"/>
      <c r="J708" s="23"/>
      <c r="K708" s="20"/>
      <c r="L708" s="23"/>
      <c r="M708" s="17"/>
      <c r="N708" s="1" t="s">
        <v>1607</v>
      </c>
    </row>
    <row r="709" spans="1:52" ht="30" customHeight="1" x14ac:dyDescent="0.3">
      <c r="A709" s="18" t="s">
        <v>1590</v>
      </c>
      <c r="B709" s="18" t="s">
        <v>759</v>
      </c>
      <c r="C709" s="18" t="s">
        <v>760</v>
      </c>
      <c r="D709" s="19">
        <v>0.02</v>
      </c>
      <c r="E709" s="21">
        <f>단가대비표!O142</f>
        <v>0</v>
      </c>
      <c r="F709" s="24">
        <f>TRUNC(E709*D709,1)</f>
        <v>0</v>
      </c>
      <c r="G709" s="21">
        <f>단가대비표!P142</f>
        <v>0</v>
      </c>
      <c r="H709" s="24">
        <f>TRUNC(G709*D709,1)</f>
        <v>0</v>
      </c>
      <c r="I709" s="21">
        <f>단가대비표!V142</f>
        <v>0</v>
      </c>
      <c r="J709" s="24">
        <f>TRUNC(I709*D709,1)</f>
        <v>0</v>
      </c>
      <c r="K709" s="21">
        <f>TRUNC(E709+G709+I709,1)</f>
        <v>0</v>
      </c>
      <c r="L709" s="24">
        <f>TRUNC(F709+H709+J709,1)</f>
        <v>0</v>
      </c>
      <c r="M709" s="18" t="s">
        <v>52</v>
      </c>
      <c r="N709" s="1" t="s">
        <v>1607</v>
      </c>
      <c r="O709" s="1" t="s">
        <v>1591</v>
      </c>
      <c r="P709" s="1" t="s">
        <v>64</v>
      </c>
      <c r="Q709" s="1" t="s">
        <v>64</v>
      </c>
      <c r="R709" s="1" t="s">
        <v>63</v>
      </c>
      <c r="AV709" s="1" t="s">
        <v>52</v>
      </c>
      <c r="AW709" s="1" t="s">
        <v>1614</v>
      </c>
      <c r="AX709" s="1" t="s">
        <v>52</v>
      </c>
      <c r="AY709" s="1" t="s">
        <v>52</v>
      </c>
      <c r="AZ709" s="1" t="s">
        <v>52</v>
      </c>
    </row>
    <row r="710" spans="1:52" ht="30" customHeight="1" x14ac:dyDescent="0.3">
      <c r="A710" s="18" t="s">
        <v>715</v>
      </c>
      <c r="B710" s="18" t="s">
        <v>52</v>
      </c>
      <c r="C710" s="18" t="s">
        <v>52</v>
      </c>
      <c r="D710" s="19"/>
      <c r="E710" s="21"/>
      <c r="F710" s="24">
        <f>TRUNC(SUMIF(N709:N709, N708, F709:F709),0)</f>
        <v>0</v>
      </c>
      <c r="G710" s="21"/>
      <c r="H710" s="24">
        <f>TRUNC(SUMIF(N709:N709, N708, H709:H709),0)</f>
        <v>0</v>
      </c>
      <c r="I710" s="21"/>
      <c r="J710" s="24">
        <f>TRUNC(SUMIF(N709:N709, N708, J709:J709),0)</f>
        <v>0</v>
      </c>
      <c r="K710" s="21"/>
      <c r="L710" s="24">
        <f>F710+H710+J710</f>
        <v>0</v>
      </c>
      <c r="M710" s="18" t="s">
        <v>52</v>
      </c>
      <c r="N710" s="1" t="s">
        <v>88</v>
      </c>
      <c r="O710" s="1" t="s">
        <v>88</v>
      </c>
      <c r="P710" s="1" t="s">
        <v>52</v>
      </c>
      <c r="Q710" s="1" t="s">
        <v>52</v>
      </c>
      <c r="R710" s="1" t="s">
        <v>52</v>
      </c>
      <c r="AV710" s="1" t="s">
        <v>52</v>
      </c>
      <c r="AW710" s="1" t="s">
        <v>52</v>
      </c>
      <c r="AX710" s="1" t="s">
        <v>52</v>
      </c>
      <c r="AY710" s="1" t="s">
        <v>52</v>
      </c>
      <c r="AZ710" s="1" t="s">
        <v>52</v>
      </c>
    </row>
    <row r="711" spans="1:52" ht="30" customHeight="1" x14ac:dyDescent="0.3">
      <c r="A711" s="19"/>
      <c r="B711" s="19"/>
      <c r="C711" s="19"/>
      <c r="D711" s="19"/>
      <c r="E711" s="21"/>
      <c r="F711" s="24"/>
      <c r="G711" s="21"/>
      <c r="H711" s="24"/>
      <c r="I711" s="21"/>
      <c r="J711" s="24"/>
      <c r="K711" s="21"/>
      <c r="L711" s="24"/>
      <c r="M711" s="19"/>
    </row>
    <row r="712" spans="1:52" ht="30" customHeight="1" x14ac:dyDescent="0.3">
      <c r="A712" s="15" t="s">
        <v>1615</v>
      </c>
      <c r="B712" s="16"/>
      <c r="C712" s="16"/>
      <c r="D712" s="16"/>
      <c r="E712" s="20"/>
      <c r="F712" s="23"/>
      <c r="G712" s="20"/>
      <c r="H712" s="23"/>
      <c r="I712" s="20"/>
      <c r="J712" s="23"/>
      <c r="K712" s="20"/>
      <c r="L712" s="23"/>
      <c r="M712" s="17"/>
      <c r="N712" s="1" t="s">
        <v>861</v>
      </c>
    </row>
    <row r="713" spans="1:52" ht="30" customHeight="1" x14ac:dyDescent="0.3">
      <c r="A713" s="18" t="s">
        <v>1323</v>
      </c>
      <c r="B713" s="18" t="s">
        <v>759</v>
      </c>
      <c r="C713" s="18" t="s">
        <v>760</v>
      </c>
      <c r="D713" s="19">
        <v>0.05</v>
      </c>
      <c r="E713" s="21">
        <f>단가대비표!O140</f>
        <v>0</v>
      </c>
      <c r="F713" s="24">
        <f>TRUNC(E713*D713,1)</f>
        <v>0</v>
      </c>
      <c r="G713" s="21">
        <f>단가대비표!P140</f>
        <v>0</v>
      </c>
      <c r="H713" s="24">
        <f>TRUNC(G713*D713,1)</f>
        <v>0</v>
      </c>
      <c r="I713" s="21">
        <f>단가대비표!V140</f>
        <v>0</v>
      </c>
      <c r="J713" s="24">
        <f>TRUNC(I713*D713,1)</f>
        <v>0</v>
      </c>
      <c r="K713" s="21">
        <f t="shared" ref="K713:L715" si="90">TRUNC(E713+G713+I713,1)</f>
        <v>0</v>
      </c>
      <c r="L713" s="24">
        <f t="shared" si="90"/>
        <v>0</v>
      </c>
      <c r="M713" s="18" t="s">
        <v>52</v>
      </c>
      <c r="N713" s="1" t="s">
        <v>861</v>
      </c>
      <c r="O713" s="1" t="s">
        <v>1324</v>
      </c>
      <c r="P713" s="1" t="s">
        <v>64</v>
      </c>
      <c r="Q713" s="1" t="s">
        <v>64</v>
      </c>
      <c r="R713" s="1" t="s">
        <v>63</v>
      </c>
      <c r="AV713" s="1" t="s">
        <v>52</v>
      </c>
      <c r="AW713" s="1" t="s">
        <v>1616</v>
      </c>
      <c r="AX713" s="1" t="s">
        <v>52</v>
      </c>
      <c r="AY713" s="1" t="s">
        <v>52</v>
      </c>
      <c r="AZ713" s="1" t="s">
        <v>52</v>
      </c>
    </row>
    <row r="714" spans="1:52" ht="30" customHeight="1" x14ac:dyDescent="0.3">
      <c r="A714" s="18" t="s">
        <v>758</v>
      </c>
      <c r="B714" s="18" t="s">
        <v>759</v>
      </c>
      <c r="C714" s="18" t="s">
        <v>760</v>
      </c>
      <c r="D714" s="19">
        <v>2.5000000000000001E-2</v>
      </c>
      <c r="E714" s="21">
        <f>단가대비표!O121</f>
        <v>0</v>
      </c>
      <c r="F714" s="24">
        <f>TRUNC(E714*D714,1)</f>
        <v>0</v>
      </c>
      <c r="G714" s="21">
        <f>단가대비표!P121</f>
        <v>0</v>
      </c>
      <c r="H714" s="24">
        <f>TRUNC(G714*D714,1)</f>
        <v>0</v>
      </c>
      <c r="I714" s="21">
        <f>단가대비표!V121</f>
        <v>0</v>
      </c>
      <c r="J714" s="24">
        <f>TRUNC(I714*D714,1)</f>
        <v>0</v>
      </c>
      <c r="K714" s="21">
        <f t="shared" si="90"/>
        <v>0</v>
      </c>
      <c r="L714" s="24">
        <f t="shared" si="90"/>
        <v>0</v>
      </c>
      <c r="M714" s="18" t="s">
        <v>52</v>
      </c>
      <c r="N714" s="1" t="s">
        <v>861</v>
      </c>
      <c r="O714" s="1" t="s">
        <v>761</v>
      </c>
      <c r="P714" s="1" t="s">
        <v>64</v>
      </c>
      <c r="Q714" s="1" t="s">
        <v>64</v>
      </c>
      <c r="R714" s="1" t="s">
        <v>63</v>
      </c>
      <c r="AV714" s="1" t="s">
        <v>52</v>
      </c>
      <c r="AW714" s="1" t="s">
        <v>1617</v>
      </c>
      <c r="AX714" s="1" t="s">
        <v>52</v>
      </c>
      <c r="AY714" s="1" t="s">
        <v>52</v>
      </c>
      <c r="AZ714" s="1" t="s">
        <v>52</v>
      </c>
    </row>
    <row r="715" spans="1:52" ht="30" customHeight="1" x14ac:dyDescent="0.3">
      <c r="A715" s="18" t="s">
        <v>1618</v>
      </c>
      <c r="B715" s="18" t="s">
        <v>1619</v>
      </c>
      <c r="C715" s="18" t="s">
        <v>200</v>
      </c>
      <c r="D715" s="19">
        <v>0.34499999999999997</v>
      </c>
      <c r="E715" s="21" t="e">
        <f>단가대비표!O91</f>
        <v>#NUM!</v>
      </c>
      <c r="F715" s="24" t="e">
        <f>TRUNC(E715*D715,1)</f>
        <v>#NUM!</v>
      </c>
      <c r="G715" s="21">
        <f>단가대비표!P91</f>
        <v>0</v>
      </c>
      <c r="H715" s="24">
        <f>TRUNC(G715*D715,1)</f>
        <v>0</v>
      </c>
      <c r="I715" s="21">
        <f>단가대비표!V91</f>
        <v>0</v>
      </c>
      <c r="J715" s="24">
        <f>TRUNC(I715*D715,1)</f>
        <v>0</v>
      </c>
      <c r="K715" s="21" t="e">
        <f t="shared" si="90"/>
        <v>#NUM!</v>
      </c>
      <c r="L715" s="24" t="e">
        <f t="shared" si="90"/>
        <v>#NUM!</v>
      </c>
      <c r="M715" s="18" t="s">
        <v>52</v>
      </c>
      <c r="N715" s="1" t="s">
        <v>861</v>
      </c>
      <c r="O715" s="1" t="s">
        <v>1620</v>
      </c>
      <c r="P715" s="1" t="s">
        <v>64</v>
      </c>
      <c r="Q715" s="1" t="s">
        <v>64</v>
      </c>
      <c r="R715" s="1" t="s">
        <v>63</v>
      </c>
      <c r="AV715" s="1" t="s">
        <v>52</v>
      </c>
      <c r="AW715" s="1" t="s">
        <v>1621</v>
      </c>
      <c r="AX715" s="1" t="s">
        <v>52</v>
      </c>
      <c r="AY715" s="1" t="s">
        <v>52</v>
      </c>
      <c r="AZ715" s="1" t="s">
        <v>52</v>
      </c>
    </row>
    <row r="716" spans="1:52" ht="30" customHeight="1" x14ac:dyDescent="0.3">
      <c r="A716" s="18" t="s">
        <v>715</v>
      </c>
      <c r="B716" s="18" t="s">
        <v>52</v>
      </c>
      <c r="C716" s="18" t="s">
        <v>52</v>
      </c>
      <c r="D716" s="19"/>
      <c r="E716" s="21"/>
      <c r="F716" s="24" t="e">
        <f>TRUNC(SUMIF(N713:N715, N712, F713:F715),0)</f>
        <v>#NUM!</v>
      </c>
      <c r="G716" s="21"/>
      <c r="H716" s="24">
        <f>TRUNC(SUMIF(N713:N715, N712, H713:H715),0)</f>
        <v>0</v>
      </c>
      <c r="I716" s="21"/>
      <c r="J716" s="24">
        <f>TRUNC(SUMIF(N713:N715, N712, J713:J715),0)</f>
        <v>0</v>
      </c>
      <c r="K716" s="21"/>
      <c r="L716" s="24" t="e">
        <f>F716+H716+J716</f>
        <v>#NUM!</v>
      </c>
      <c r="M716" s="18" t="s">
        <v>52</v>
      </c>
      <c r="N716" s="1" t="s">
        <v>88</v>
      </c>
      <c r="O716" s="1" t="s">
        <v>88</v>
      </c>
      <c r="P716" s="1" t="s">
        <v>52</v>
      </c>
      <c r="Q716" s="1" t="s">
        <v>52</v>
      </c>
      <c r="R716" s="1" t="s">
        <v>52</v>
      </c>
      <c r="AV716" s="1" t="s">
        <v>52</v>
      </c>
      <c r="AW716" s="1" t="s">
        <v>52</v>
      </c>
      <c r="AX716" s="1" t="s">
        <v>52</v>
      </c>
      <c r="AY716" s="1" t="s">
        <v>52</v>
      </c>
      <c r="AZ716" s="1" t="s">
        <v>52</v>
      </c>
    </row>
    <row r="717" spans="1:52" ht="30" customHeight="1" x14ac:dyDescent="0.3">
      <c r="A717" s="19"/>
      <c r="B717" s="19"/>
      <c r="C717" s="19"/>
      <c r="D717" s="19"/>
      <c r="E717" s="21"/>
      <c r="F717" s="24"/>
      <c r="G717" s="21"/>
      <c r="H717" s="24"/>
      <c r="I717" s="21"/>
      <c r="J717" s="24"/>
      <c r="K717" s="21"/>
      <c r="L717" s="24"/>
      <c r="M717" s="19"/>
    </row>
    <row r="718" spans="1:52" ht="30" customHeight="1" x14ac:dyDescent="0.3">
      <c r="A718" s="15" t="s">
        <v>1622</v>
      </c>
      <c r="B718" s="16"/>
      <c r="C718" s="16"/>
      <c r="D718" s="16"/>
      <c r="E718" s="20"/>
      <c r="F718" s="23"/>
      <c r="G718" s="20"/>
      <c r="H718" s="23"/>
      <c r="I718" s="20"/>
      <c r="J718" s="23"/>
      <c r="K718" s="20"/>
      <c r="L718" s="23"/>
      <c r="M718" s="17"/>
      <c r="N718" s="1" t="s">
        <v>877</v>
      </c>
    </row>
    <row r="719" spans="1:52" ht="30" customHeight="1" x14ac:dyDescent="0.3">
      <c r="A719" s="18" t="s">
        <v>1323</v>
      </c>
      <c r="B719" s="18" t="s">
        <v>759</v>
      </c>
      <c r="C719" s="18" t="s">
        <v>760</v>
      </c>
      <c r="D719" s="19">
        <v>3.1E-2</v>
      </c>
      <c r="E719" s="21">
        <f>단가대비표!O140</f>
        <v>0</v>
      </c>
      <c r="F719" s="24">
        <f>TRUNC(E719*D719,1)</f>
        <v>0</v>
      </c>
      <c r="G719" s="21">
        <f>단가대비표!P140</f>
        <v>0</v>
      </c>
      <c r="H719" s="24">
        <f>TRUNC(G719*D719,1)</f>
        <v>0</v>
      </c>
      <c r="I719" s="21">
        <f>단가대비표!V140</f>
        <v>0</v>
      </c>
      <c r="J719" s="24">
        <f>TRUNC(I719*D719,1)</f>
        <v>0</v>
      </c>
      <c r="K719" s="21">
        <f t="shared" ref="K719:L721" si="91">TRUNC(E719+G719+I719,1)</f>
        <v>0</v>
      </c>
      <c r="L719" s="24">
        <f t="shared" si="91"/>
        <v>0</v>
      </c>
      <c r="M719" s="18" t="s">
        <v>52</v>
      </c>
      <c r="N719" s="1" t="s">
        <v>877</v>
      </c>
      <c r="O719" s="1" t="s">
        <v>1324</v>
      </c>
      <c r="P719" s="1" t="s">
        <v>64</v>
      </c>
      <c r="Q719" s="1" t="s">
        <v>64</v>
      </c>
      <c r="R719" s="1" t="s">
        <v>63</v>
      </c>
      <c r="V719">
        <v>1</v>
      </c>
      <c r="AV719" s="1" t="s">
        <v>52</v>
      </c>
      <c r="AW719" s="1" t="s">
        <v>1623</v>
      </c>
      <c r="AX719" s="1" t="s">
        <v>52</v>
      </c>
      <c r="AY719" s="1" t="s">
        <v>52</v>
      </c>
      <c r="AZ719" s="1" t="s">
        <v>52</v>
      </c>
    </row>
    <row r="720" spans="1:52" ht="30" customHeight="1" x14ac:dyDescent="0.3">
      <c r="A720" s="18" t="s">
        <v>758</v>
      </c>
      <c r="B720" s="18" t="s">
        <v>759</v>
      </c>
      <c r="C720" s="18" t="s">
        <v>760</v>
      </c>
      <c r="D720" s="19">
        <v>1.4999999999999999E-2</v>
      </c>
      <c r="E720" s="21">
        <f>단가대비표!O121</f>
        <v>0</v>
      </c>
      <c r="F720" s="24">
        <f>TRUNC(E720*D720,1)</f>
        <v>0</v>
      </c>
      <c r="G720" s="21">
        <f>단가대비표!P121</f>
        <v>0</v>
      </c>
      <c r="H720" s="24">
        <f>TRUNC(G720*D720,1)</f>
        <v>0</v>
      </c>
      <c r="I720" s="21">
        <f>단가대비표!V121</f>
        <v>0</v>
      </c>
      <c r="J720" s="24">
        <f>TRUNC(I720*D720,1)</f>
        <v>0</v>
      </c>
      <c r="K720" s="21">
        <f t="shared" si="91"/>
        <v>0</v>
      </c>
      <c r="L720" s="24">
        <f t="shared" si="91"/>
        <v>0</v>
      </c>
      <c r="M720" s="18" t="s">
        <v>52</v>
      </c>
      <c r="N720" s="1" t="s">
        <v>877</v>
      </c>
      <c r="O720" s="1" t="s">
        <v>761</v>
      </c>
      <c r="P720" s="1" t="s">
        <v>64</v>
      </c>
      <c r="Q720" s="1" t="s">
        <v>64</v>
      </c>
      <c r="R720" s="1" t="s">
        <v>63</v>
      </c>
      <c r="V720">
        <v>1</v>
      </c>
      <c r="AV720" s="1" t="s">
        <v>52</v>
      </c>
      <c r="AW720" s="1" t="s">
        <v>1624</v>
      </c>
      <c r="AX720" s="1" t="s">
        <v>52</v>
      </c>
      <c r="AY720" s="1" t="s">
        <v>52</v>
      </c>
      <c r="AZ720" s="1" t="s">
        <v>52</v>
      </c>
    </row>
    <row r="721" spans="1:52" ht="30" customHeight="1" x14ac:dyDescent="0.3">
      <c r="A721" s="18" t="s">
        <v>774</v>
      </c>
      <c r="B721" s="18" t="s">
        <v>1386</v>
      </c>
      <c r="C721" s="18" t="s">
        <v>234</v>
      </c>
      <c r="D721" s="19">
        <v>1</v>
      </c>
      <c r="E721" s="21">
        <v>0</v>
      </c>
      <c r="F721" s="24">
        <f>TRUNC(E721*D721,1)</f>
        <v>0</v>
      </c>
      <c r="G721" s="21">
        <v>0</v>
      </c>
      <c r="H721" s="24">
        <f>TRUNC(G721*D721,1)</f>
        <v>0</v>
      </c>
      <c r="I721" s="21">
        <f>TRUNC(SUMIF(V719:V721, RIGHTB(O721, 1), H719:H721)*U721, 2)</f>
        <v>0</v>
      </c>
      <c r="J721" s="24">
        <f>TRUNC(I721*D721,1)</f>
        <v>0</v>
      </c>
      <c r="K721" s="21">
        <f t="shared" si="91"/>
        <v>0</v>
      </c>
      <c r="L721" s="24">
        <f t="shared" si="91"/>
        <v>0</v>
      </c>
      <c r="M721" s="18" t="s">
        <v>52</v>
      </c>
      <c r="N721" s="1" t="s">
        <v>877</v>
      </c>
      <c r="O721" s="1" t="s">
        <v>713</v>
      </c>
      <c r="P721" s="1" t="s">
        <v>64</v>
      </c>
      <c r="Q721" s="1" t="s">
        <v>64</v>
      </c>
      <c r="R721" s="1" t="s">
        <v>64</v>
      </c>
      <c r="S721">
        <v>1</v>
      </c>
      <c r="T721">
        <v>2</v>
      </c>
      <c r="U721">
        <v>0.06</v>
      </c>
      <c r="AV721" s="1" t="s">
        <v>52</v>
      </c>
      <c r="AW721" s="1" t="s">
        <v>1625</v>
      </c>
      <c r="AX721" s="1" t="s">
        <v>52</v>
      </c>
      <c r="AY721" s="1" t="s">
        <v>52</v>
      </c>
      <c r="AZ721" s="1" t="s">
        <v>52</v>
      </c>
    </row>
    <row r="722" spans="1:52" ht="30" customHeight="1" x14ac:dyDescent="0.3">
      <c r="A722" s="18" t="s">
        <v>715</v>
      </c>
      <c r="B722" s="18" t="s">
        <v>52</v>
      </c>
      <c r="C722" s="18" t="s">
        <v>52</v>
      </c>
      <c r="D722" s="19"/>
      <c r="E722" s="21"/>
      <c r="F722" s="24">
        <f>TRUNC(SUMIF(N719:N721, N718, F719:F721),0)</f>
        <v>0</v>
      </c>
      <c r="G722" s="21"/>
      <c r="H722" s="24">
        <f>TRUNC(SUMIF(N719:N721, N718, H719:H721),0)</f>
        <v>0</v>
      </c>
      <c r="I722" s="21"/>
      <c r="J722" s="24">
        <f>TRUNC(SUMIF(N719:N721, N718, J719:J721),0)</f>
        <v>0</v>
      </c>
      <c r="K722" s="21"/>
      <c r="L722" s="24">
        <f>F722+H722+J722</f>
        <v>0</v>
      </c>
      <c r="M722" s="18" t="s">
        <v>52</v>
      </c>
      <c r="N722" s="1" t="s">
        <v>88</v>
      </c>
      <c r="O722" s="1" t="s">
        <v>88</v>
      </c>
      <c r="P722" s="1" t="s">
        <v>52</v>
      </c>
      <c r="Q722" s="1" t="s">
        <v>52</v>
      </c>
      <c r="R722" s="1" t="s">
        <v>52</v>
      </c>
      <c r="AV722" s="1" t="s">
        <v>52</v>
      </c>
      <c r="AW722" s="1" t="s">
        <v>52</v>
      </c>
      <c r="AX722" s="1" t="s">
        <v>52</v>
      </c>
      <c r="AY722" s="1" t="s">
        <v>52</v>
      </c>
      <c r="AZ722" s="1" t="s">
        <v>52</v>
      </c>
    </row>
    <row r="723" spans="1:52" ht="30" customHeight="1" x14ac:dyDescent="0.3">
      <c r="A723" s="19"/>
      <c r="B723" s="19"/>
      <c r="C723" s="19"/>
      <c r="D723" s="19"/>
      <c r="E723" s="21"/>
      <c r="F723" s="24"/>
      <c r="G723" s="21"/>
      <c r="H723" s="24"/>
      <c r="I723" s="21"/>
      <c r="J723" s="24"/>
      <c r="K723" s="21"/>
      <c r="L723" s="24"/>
      <c r="M723" s="19"/>
    </row>
    <row r="724" spans="1:52" ht="30" customHeight="1" x14ac:dyDescent="0.3">
      <c r="A724" s="15" t="s">
        <v>1626</v>
      </c>
      <c r="B724" s="16"/>
      <c r="C724" s="16"/>
      <c r="D724" s="16"/>
      <c r="E724" s="20"/>
      <c r="F724" s="23"/>
      <c r="G724" s="20"/>
      <c r="H724" s="23"/>
      <c r="I724" s="20"/>
      <c r="J724" s="23"/>
      <c r="K724" s="20"/>
      <c r="L724" s="23"/>
      <c r="M724" s="17"/>
      <c r="N724" s="1" t="s">
        <v>886</v>
      </c>
    </row>
    <row r="725" spans="1:52" ht="30" customHeight="1" x14ac:dyDescent="0.3">
      <c r="A725" s="18" t="s">
        <v>1323</v>
      </c>
      <c r="B725" s="18" t="s">
        <v>759</v>
      </c>
      <c r="C725" s="18" t="s">
        <v>760</v>
      </c>
      <c r="D725" s="19">
        <v>4.3999999999999997E-2</v>
      </c>
      <c r="E725" s="21">
        <f>단가대비표!O140</f>
        <v>0</v>
      </c>
      <c r="F725" s="24">
        <f>TRUNC(E725*D725,1)</f>
        <v>0</v>
      </c>
      <c r="G725" s="21">
        <f>단가대비표!P140</f>
        <v>0</v>
      </c>
      <c r="H725" s="24">
        <f>TRUNC(G725*D725,1)</f>
        <v>0</v>
      </c>
      <c r="I725" s="21">
        <f>단가대비표!V140</f>
        <v>0</v>
      </c>
      <c r="J725" s="24">
        <f>TRUNC(I725*D725,1)</f>
        <v>0</v>
      </c>
      <c r="K725" s="21">
        <f t="shared" ref="K725:L727" si="92">TRUNC(E725+G725+I725,1)</f>
        <v>0</v>
      </c>
      <c r="L725" s="24">
        <f t="shared" si="92"/>
        <v>0</v>
      </c>
      <c r="M725" s="18" t="s">
        <v>52</v>
      </c>
      <c r="N725" s="1" t="s">
        <v>886</v>
      </c>
      <c r="O725" s="1" t="s">
        <v>1324</v>
      </c>
      <c r="P725" s="1" t="s">
        <v>64</v>
      </c>
      <c r="Q725" s="1" t="s">
        <v>64</v>
      </c>
      <c r="R725" s="1" t="s">
        <v>63</v>
      </c>
      <c r="V725">
        <v>1</v>
      </c>
      <c r="AV725" s="1" t="s">
        <v>52</v>
      </c>
      <c r="AW725" s="1" t="s">
        <v>1627</v>
      </c>
      <c r="AX725" s="1" t="s">
        <v>52</v>
      </c>
      <c r="AY725" s="1" t="s">
        <v>52</v>
      </c>
      <c r="AZ725" s="1" t="s">
        <v>52</v>
      </c>
    </row>
    <row r="726" spans="1:52" ht="30" customHeight="1" x14ac:dyDescent="0.3">
      <c r="A726" s="18" t="s">
        <v>758</v>
      </c>
      <c r="B726" s="18" t="s">
        <v>759</v>
      </c>
      <c r="C726" s="18" t="s">
        <v>760</v>
      </c>
      <c r="D726" s="19">
        <v>2.1999999999999999E-2</v>
      </c>
      <c r="E726" s="21">
        <f>단가대비표!O121</f>
        <v>0</v>
      </c>
      <c r="F726" s="24">
        <f>TRUNC(E726*D726,1)</f>
        <v>0</v>
      </c>
      <c r="G726" s="21">
        <f>단가대비표!P121</f>
        <v>0</v>
      </c>
      <c r="H726" s="24">
        <f>TRUNC(G726*D726,1)</f>
        <v>0</v>
      </c>
      <c r="I726" s="21">
        <f>단가대비표!V121</f>
        <v>0</v>
      </c>
      <c r="J726" s="24">
        <f>TRUNC(I726*D726,1)</f>
        <v>0</v>
      </c>
      <c r="K726" s="21">
        <f t="shared" si="92"/>
        <v>0</v>
      </c>
      <c r="L726" s="24">
        <f t="shared" si="92"/>
        <v>0</v>
      </c>
      <c r="M726" s="18" t="s">
        <v>52</v>
      </c>
      <c r="N726" s="1" t="s">
        <v>886</v>
      </c>
      <c r="O726" s="1" t="s">
        <v>761</v>
      </c>
      <c r="P726" s="1" t="s">
        <v>64</v>
      </c>
      <c r="Q726" s="1" t="s">
        <v>64</v>
      </c>
      <c r="R726" s="1" t="s">
        <v>63</v>
      </c>
      <c r="V726">
        <v>1</v>
      </c>
      <c r="AV726" s="1" t="s">
        <v>52</v>
      </c>
      <c r="AW726" s="1" t="s">
        <v>1628</v>
      </c>
      <c r="AX726" s="1" t="s">
        <v>52</v>
      </c>
      <c r="AY726" s="1" t="s">
        <v>52</v>
      </c>
      <c r="AZ726" s="1" t="s">
        <v>52</v>
      </c>
    </row>
    <row r="727" spans="1:52" ht="30" customHeight="1" x14ac:dyDescent="0.3">
      <c r="A727" s="18" t="s">
        <v>774</v>
      </c>
      <c r="B727" s="18" t="s">
        <v>1253</v>
      </c>
      <c r="C727" s="18" t="s">
        <v>234</v>
      </c>
      <c r="D727" s="19">
        <v>1</v>
      </c>
      <c r="E727" s="21">
        <v>0</v>
      </c>
      <c r="F727" s="24">
        <f>TRUNC(E727*D727,1)</f>
        <v>0</v>
      </c>
      <c r="G727" s="21">
        <v>0</v>
      </c>
      <c r="H727" s="24">
        <f>TRUNC(G727*D727,1)</f>
        <v>0</v>
      </c>
      <c r="I727" s="21">
        <f>TRUNC(SUMIF(V725:V727, RIGHTB(O727, 1), H725:H727)*U727, 2)</f>
        <v>0</v>
      </c>
      <c r="J727" s="24">
        <f>TRUNC(I727*D727,1)</f>
        <v>0</v>
      </c>
      <c r="K727" s="21">
        <f t="shared" si="92"/>
        <v>0</v>
      </c>
      <c r="L727" s="24">
        <f t="shared" si="92"/>
        <v>0</v>
      </c>
      <c r="M727" s="18" t="s">
        <v>52</v>
      </c>
      <c r="N727" s="1" t="s">
        <v>886</v>
      </c>
      <c r="O727" s="1" t="s">
        <v>713</v>
      </c>
      <c r="P727" s="1" t="s">
        <v>64</v>
      </c>
      <c r="Q727" s="1" t="s">
        <v>64</v>
      </c>
      <c r="R727" s="1" t="s">
        <v>64</v>
      </c>
      <c r="S727">
        <v>1</v>
      </c>
      <c r="T727">
        <v>2</v>
      </c>
      <c r="U727">
        <v>0.01</v>
      </c>
      <c r="AV727" s="1" t="s">
        <v>52</v>
      </c>
      <c r="AW727" s="1" t="s">
        <v>1629</v>
      </c>
      <c r="AX727" s="1" t="s">
        <v>52</v>
      </c>
      <c r="AY727" s="1" t="s">
        <v>52</v>
      </c>
      <c r="AZ727" s="1" t="s">
        <v>52</v>
      </c>
    </row>
    <row r="728" spans="1:52" ht="30" customHeight="1" x14ac:dyDescent="0.3">
      <c r="A728" s="18" t="s">
        <v>715</v>
      </c>
      <c r="B728" s="18" t="s">
        <v>52</v>
      </c>
      <c r="C728" s="18" t="s">
        <v>52</v>
      </c>
      <c r="D728" s="19"/>
      <c r="E728" s="21"/>
      <c r="F728" s="24">
        <f>TRUNC(SUMIF(N725:N727, N724, F725:F727),0)</f>
        <v>0</v>
      </c>
      <c r="G728" s="21"/>
      <c r="H728" s="24">
        <f>TRUNC(SUMIF(N725:N727, N724, H725:H727),0)</f>
        <v>0</v>
      </c>
      <c r="I728" s="21"/>
      <c r="J728" s="24">
        <f>TRUNC(SUMIF(N725:N727, N724, J725:J727),0)</f>
        <v>0</v>
      </c>
      <c r="K728" s="21"/>
      <c r="L728" s="24">
        <f>F728+H728+J728</f>
        <v>0</v>
      </c>
      <c r="M728" s="18" t="s">
        <v>52</v>
      </c>
      <c r="N728" s="1" t="s">
        <v>88</v>
      </c>
      <c r="O728" s="1" t="s">
        <v>88</v>
      </c>
      <c r="P728" s="1" t="s">
        <v>52</v>
      </c>
      <c r="Q728" s="1" t="s">
        <v>52</v>
      </c>
      <c r="R728" s="1" t="s">
        <v>52</v>
      </c>
      <c r="AV728" s="1" t="s">
        <v>52</v>
      </c>
      <c r="AW728" s="1" t="s">
        <v>52</v>
      </c>
      <c r="AX728" s="1" t="s">
        <v>52</v>
      </c>
      <c r="AY728" s="1" t="s">
        <v>52</v>
      </c>
      <c r="AZ728" s="1" t="s">
        <v>52</v>
      </c>
    </row>
    <row r="729" spans="1:52" ht="30" customHeight="1" x14ac:dyDescent="0.3">
      <c r="A729" s="19"/>
      <c r="B729" s="19"/>
      <c r="C729" s="19"/>
      <c r="D729" s="19"/>
      <c r="E729" s="21"/>
      <c r="F729" s="24"/>
      <c r="G729" s="21"/>
      <c r="H729" s="24"/>
      <c r="I729" s="21"/>
      <c r="J729" s="24"/>
      <c r="K729" s="21"/>
      <c r="L729" s="24"/>
      <c r="M729" s="19"/>
    </row>
    <row r="730" spans="1:52" ht="30" customHeight="1" x14ac:dyDescent="0.3">
      <c r="A730" s="15" t="s">
        <v>1630</v>
      </c>
      <c r="B730" s="16"/>
      <c r="C730" s="16"/>
      <c r="D730" s="16"/>
      <c r="E730" s="20"/>
      <c r="F730" s="23"/>
      <c r="G730" s="20"/>
      <c r="H730" s="23"/>
      <c r="I730" s="20"/>
      <c r="J730" s="23"/>
      <c r="K730" s="20"/>
      <c r="L730" s="23"/>
      <c r="M730" s="17"/>
      <c r="N730" s="1" t="s">
        <v>912</v>
      </c>
    </row>
    <row r="731" spans="1:52" ht="30" customHeight="1" x14ac:dyDescent="0.3">
      <c r="A731" s="18" t="s">
        <v>1323</v>
      </c>
      <c r="B731" s="18" t="s">
        <v>759</v>
      </c>
      <c r="C731" s="18" t="s">
        <v>760</v>
      </c>
      <c r="D731" s="19">
        <v>0.05</v>
      </c>
      <c r="E731" s="21">
        <f>단가대비표!O140</f>
        <v>0</v>
      </c>
      <c r="F731" s="24">
        <f>TRUNC(E731*D731,1)</f>
        <v>0</v>
      </c>
      <c r="G731" s="21">
        <f>단가대비표!P140</f>
        <v>0</v>
      </c>
      <c r="H731" s="24">
        <f>TRUNC(G731*D731,1)</f>
        <v>0</v>
      </c>
      <c r="I731" s="21">
        <f>단가대비표!V140</f>
        <v>0</v>
      </c>
      <c r="J731" s="24">
        <f>TRUNC(I731*D731,1)</f>
        <v>0</v>
      </c>
      <c r="K731" s="21">
        <f>TRUNC(E731+G731+I731,1)</f>
        <v>0</v>
      </c>
      <c r="L731" s="24">
        <f>TRUNC(F731+H731+J731,1)</f>
        <v>0</v>
      </c>
      <c r="M731" s="18" t="s">
        <v>52</v>
      </c>
      <c r="N731" s="1" t="s">
        <v>912</v>
      </c>
      <c r="O731" s="1" t="s">
        <v>1324</v>
      </c>
      <c r="P731" s="1" t="s">
        <v>64</v>
      </c>
      <c r="Q731" s="1" t="s">
        <v>64</v>
      </c>
      <c r="R731" s="1" t="s">
        <v>63</v>
      </c>
      <c r="AV731" s="1" t="s">
        <v>52</v>
      </c>
      <c r="AW731" s="1" t="s">
        <v>1631</v>
      </c>
      <c r="AX731" s="1" t="s">
        <v>52</v>
      </c>
      <c r="AY731" s="1" t="s">
        <v>52</v>
      </c>
      <c r="AZ731" s="1" t="s">
        <v>52</v>
      </c>
    </row>
    <row r="732" spans="1:52" ht="30" customHeight="1" x14ac:dyDescent="0.3">
      <c r="A732" s="18" t="s">
        <v>758</v>
      </c>
      <c r="B732" s="18" t="s">
        <v>759</v>
      </c>
      <c r="C732" s="18" t="s">
        <v>760</v>
      </c>
      <c r="D732" s="19">
        <v>2.5000000000000001E-2</v>
      </c>
      <c r="E732" s="21">
        <f>단가대비표!O121</f>
        <v>0</v>
      </c>
      <c r="F732" s="24">
        <f>TRUNC(E732*D732,1)</f>
        <v>0</v>
      </c>
      <c r="G732" s="21">
        <f>단가대비표!P121</f>
        <v>0</v>
      </c>
      <c r="H732" s="24">
        <f>TRUNC(G732*D732,1)</f>
        <v>0</v>
      </c>
      <c r="I732" s="21">
        <f>단가대비표!V121</f>
        <v>0</v>
      </c>
      <c r="J732" s="24">
        <f>TRUNC(I732*D732,1)</f>
        <v>0</v>
      </c>
      <c r="K732" s="21">
        <f>TRUNC(E732+G732+I732,1)</f>
        <v>0</v>
      </c>
      <c r="L732" s="24">
        <f>TRUNC(F732+H732+J732,1)</f>
        <v>0</v>
      </c>
      <c r="M732" s="18" t="s">
        <v>52</v>
      </c>
      <c r="N732" s="1" t="s">
        <v>912</v>
      </c>
      <c r="O732" s="1" t="s">
        <v>761</v>
      </c>
      <c r="P732" s="1" t="s">
        <v>64</v>
      </c>
      <c r="Q732" s="1" t="s">
        <v>64</v>
      </c>
      <c r="R732" s="1" t="s">
        <v>63</v>
      </c>
      <c r="AV732" s="1" t="s">
        <v>52</v>
      </c>
      <c r="AW732" s="1" t="s">
        <v>1632</v>
      </c>
      <c r="AX732" s="1" t="s">
        <v>52</v>
      </c>
      <c r="AY732" s="1" t="s">
        <v>52</v>
      </c>
      <c r="AZ732" s="1" t="s">
        <v>52</v>
      </c>
    </row>
    <row r="733" spans="1:52" ht="30" customHeight="1" x14ac:dyDescent="0.3">
      <c r="A733" s="18" t="s">
        <v>715</v>
      </c>
      <c r="B733" s="18" t="s">
        <v>52</v>
      </c>
      <c r="C733" s="18" t="s">
        <v>52</v>
      </c>
      <c r="D733" s="19"/>
      <c r="E733" s="21"/>
      <c r="F733" s="24">
        <f>TRUNC(SUMIF(N731:N732, N730, F731:F732),0)</f>
        <v>0</v>
      </c>
      <c r="G733" s="21"/>
      <c r="H733" s="24">
        <f>TRUNC(SUMIF(N731:N732, N730, H731:H732),0)</f>
        <v>0</v>
      </c>
      <c r="I733" s="21"/>
      <c r="J733" s="24">
        <f>TRUNC(SUMIF(N731:N732, N730, J731:J732),0)</f>
        <v>0</v>
      </c>
      <c r="K733" s="21"/>
      <c r="L733" s="24">
        <f>F733+H733+J733</f>
        <v>0</v>
      </c>
      <c r="M733" s="18" t="s">
        <v>52</v>
      </c>
      <c r="N733" s="1" t="s">
        <v>88</v>
      </c>
      <c r="O733" s="1" t="s">
        <v>88</v>
      </c>
      <c r="P733" s="1" t="s">
        <v>52</v>
      </c>
      <c r="Q733" s="1" t="s">
        <v>52</v>
      </c>
      <c r="R733" s="1" t="s">
        <v>52</v>
      </c>
      <c r="AV733" s="1" t="s">
        <v>52</v>
      </c>
      <c r="AW733" s="1" t="s">
        <v>52</v>
      </c>
      <c r="AX733" s="1" t="s">
        <v>52</v>
      </c>
      <c r="AY733" s="1" t="s">
        <v>52</v>
      </c>
      <c r="AZ733" s="1" t="s">
        <v>52</v>
      </c>
    </row>
    <row r="734" spans="1:52" ht="30" customHeight="1" x14ac:dyDescent="0.3">
      <c r="A734" s="19"/>
      <c r="B734" s="19"/>
      <c r="C734" s="19"/>
      <c r="D734" s="19"/>
      <c r="E734" s="21"/>
      <c r="F734" s="24"/>
      <c r="G734" s="21"/>
      <c r="H734" s="24"/>
      <c r="I734" s="21"/>
      <c r="J734" s="24"/>
      <c r="K734" s="21"/>
      <c r="L734" s="24"/>
      <c r="M734" s="19"/>
    </row>
    <row r="735" spans="1:52" ht="30" customHeight="1" x14ac:dyDescent="0.3">
      <c r="A735" s="15" t="s">
        <v>1633</v>
      </c>
      <c r="B735" s="16"/>
      <c r="C735" s="16"/>
      <c r="D735" s="16"/>
      <c r="E735" s="20"/>
      <c r="F735" s="23"/>
      <c r="G735" s="20"/>
      <c r="H735" s="23"/>
      <c r="I735" s="20"/>
      <c r="J735" s="23"/>
      <c r="K735" s="20"/>
      <c r="L735" s="23"/>
      <c r="M735" s="17"/>
      <c r="N735" s="1" t="s">
        <v>941</v>
      </c>
    </row>
    <row r="736" spans="1:52" ht="30" customHeight="1" x14ac:dyDescent="0.3">
      <c r="A736" s="18" t="s">
        <v>1634</v>
      </c>
      <c r="B736" s="18" t="s">
        <v>759</v>
      </c>
      <c r="C736" s="18" t="s">
        <v>760</v>
      </c>
      <c r="D736" s="19">
        <v>3.4000000000000002E-2</v>
      </c>
      <c r="E736" s="21">
        <f>단가대비표!O136</f>
        <v>0</v>
      </c>
      <c r="F736" s="24">
        <f>TRUNC(E736*D736,1)</f>
        <v>0</v>
      </c>
      <c r="G736" s="21">
        <f>단가대비표!P136</f>
        <v>0</v>
      </c>
      <c r="H736" s="24">
        <f>TRUNC(G736*D736,1)</f>
        <v>0</v>
      </c>
      <c r="I736" s="21">
        <f>단가대비표!V136</f>
        <v>0</v>
      </c>
      <c r="J736" s="24">
        <f>TRUNC(I736*D736,1)</f>
        <v>0</v>
      </c>
      <c r="K736" s="21">
        <f t="shared" ref="K736:L738" si="93">TRUNC(E736+G736+I736,1)</f>
        <v>0</v>
      </c>
      <c r="L736" s="24">
        <f t="shared" si="93"/>
        <v>0</v>
      </c>
      <c r="M736" s="18" t="s">
        <v>52</v>
      </c>
      <c r="N736" s="1" t="s">
        <v>941</v>
      </c>
      <c r="O736" s="1" t="s">
        <v>1635</v>
      </c>
      <c r="P736" s="1" t="s">
        <v>64</v>
      </c>
      <c r="Q736" s="1" t="s">
        <v>64</v>
      </c>
      <c r="R736" s="1" t="s">
        <v>63</v>
      </c>
      <c r="V736">
        <v>1</v>
      </c>
      <c r="AV736" s="1" t="s">
        <v>52</v>
      </c>
      <c r="AW736" s="1" t="s">
        <v>1636</v>
      </c>
      <c r="AX736" s="1" t="s">
        <v>52</v>
      </c>
      <c r="AY736" s="1" t="s">
        <v>52</v>
      </c>
      <c r="AZ736" s="1" t="s">
        <v>52</v>
      </c>
    </row>
    <row r="737" spans="1:52" ht="30" customHeight="1" x14ac:dyDescent="0.3">
      <c r="A737" s="18" t="s">
        <v>758</v>
      </c>
      <c r="B737" s="18" t="s">
        <v>759</v>
      </c>
      <c r="C737" s="18" t="s">
        <v>760</v>
      </c>
      <c r="D737" s="19">
        <v>0.02</v>
      </c>
      <c r="E737" s="21">
        <f>단가대비표!O121</f>
        <v>0</v>
      </c>
      <c r="F737" s="24">
        <f>TRUNC(E737*D737,1)</f>
        <v>0</v>
      </c>
      <c r="G737" s="21">
        <f>단가대비표!P121</f>
        <v>0</v>
      </c>
      <c r="H737" s="24">
        <f>TRUNC(G737*D737,1)</f>
        <v>0</v>
      </c>
      <c r="I737" s="21">
        <f>단가대비표!V121</f>
        <v>0</v>
      </c>
      <c r="J737" s="24">
        <f>TRUNC(I737*D737,1)</f>
        <v>0</v>
      </c>
      <c r="K737" s="21">
        <f t="shared" si="93"/>
        <v>0</v>
      </c>
      <c r="L737" s="24">
        <f t="shared" si="93"/>
        <v>0</v>
      </c>
      <c r="M737" s="18" t="s">
        <v>52</v>
      </c>
      <c r="N737" s="1" t="s">
        <v>941</v>
      </c>
      <c r="O737" s="1" t="s">
        <v>761</v>
      </c>
      <c r="P737" s="1" t="s">
        <v>64</v>
      </c>
      <c r="Q737" s="1" t="s">
        <v>64</v>
      </c>
      <c r="R737" s="1" t="s">
        <v>63</v>
      </c>
      <c r="V737">
        <v>1</v>
      </c>
      <c r="AV737" s="1" t="s">
        <v>52</v>
      </c>
      <c r="AW737" s="1" t="s">
        <v>1637</v>
      </c>
      <c r="AX737" s="1" t="s">
        <v>52</v>
      </c>
      <c r="AY737" s="1" t="s">
        <v>52</v>
      </c>
      <c r="AZ737" s="1" t="s">
        <v>52</v>
      </c>
    </row>
    <row r="738" spans="1:52" ht="30" customHeight="1" x14ac:dyDescent="0.3">
      <c r="A738" s="18" t="s">
        <v>774</v>
      </c>
      <c r="B738" s="18" t="s">
        <v>775</v>
      </c>
      <c r="C738" s="18" t="s">
        <v>234</v>
      </c>
      <c r="D738" s="19">
        <v>1</v>
      </c>
      <c r="E738" s="21">
        <v>0</v>
      </c>
      <c r="F738" s="24">
        <f>TRUNC(E738*D738,1)</f>
        <v>0</v>
      </c>
      <c r="G738" s="21">
        <v>0</v>
      </c>
      <c r="H738" s="24">
        <f>TRUNC(G738*D738,1)</f>
        <v>0</v>
      </c>
      <c r="I738" s="21">
        <f>TRUNC(SUMIF(V736:V738, RIGHTB(O738, 1), H736:H738)*U738, 2)</f>
        <v>0</v>
      </c>
      <c r="J738" s="24">
        <f>TRUNC(I738*D738,1)</f>
        <v>0</v>
      </c>
      <c r="K738" s="21">
        <f t="shared" si="93"/>
        <v>0</v>
      </c>
      <c r="L738" s="24">
        <f t="shared" si="93"/>
        <v>0</v>
      </c>
      <c r="M738" s="18" t="s">
        <v>52</v>
      </c>
      <c r="N738" s="1" t="s">
        <v>941</v>
      </c>
      <c r="O738" s="1" t="s">
        <v>713</v>
      </c>
      <c r="P738" s="1" t="s">
        <v>64</v>
      </c>
      <c r="Q738" s="1" t="s">
        <v>64</v>
      </c>
      <c r="R738" s="1" t="s">
        <v>64</v>
      </c>
      <c r="S738">
        <v>1</v>
      </c>
      <c r="T738">
        <v>2</v>
      </c>
      <c r="U738">
        <v>0.02</v>
      </c>
      <c r="AV738" s="1" t="s">
        <v>52</v>
      </c>
      <c r="AW738" s="1" t="s">
        <v>1638</v>
      </c>
      <c r="AX738" s="1" t="s">
        <v>52</v>
      </c>
      <c r="AY738" s="1" t="s">
        <v>52</v>
      </c>
      <c r="AZ738" s="1" t="s">
        <v>52</v>
      </c>
    </row>
    <row r="739" spans="1:52" ht="30" customHeight="1" x14ac:dyDescent="0.3">
      <c r="A739" s="18" t="s">
        <v>715</v>
      </c>
      <c r="B739" s="18" t="s">
        <v>52</v>
      </c>
      <c r="C739" s="18" t="s">
        <v>52</v>
      </c>
      <c r="D739" s="19"/>
      <c r="E739" s="21"/>
      <c r="F739" s="24">
        <f>TRUNC(SUMIF(N736:N738, N735, F736:F738),0)</f>
        <v>0</v>
      </c>
      <c r="G739" s="21"/>
      <c r="H739" s="24">
        <f>TRUNC(SUMIF(N736:N738, N735, H736:H738),0)</f>
        <v>0</v>
      </c>
      <c r="I739" s="21"/>
      <c r="J739" s="24">
        <f>TRUNC(SUMIF(N736:N738, N735, J736:J738),0)</f>
        <v>0</v>
      </c>
      <c r="K739" s="21"/>
      <c r="L739" s="24">
        <f>F739+H739+J739</f>
        <v>0</v>
      </c>
      <c r="M739" s="18" t="s">
        <v>52</v>
      </c>
      <c r="N739" s="1" t="s">
        <v>88</v>
      </c>
      <c r="O739" s="1" t="s">
        <v>88</v>
      </c>
      <c r="P739" s="1" t="s">
        <v>52</v>
      </c>
      <c r="Q739" s="1" t="s">
        <v>52</v>
      </c>
      <c r="R739" s="1" t="s">
        <v>52</v>
      </c>
      <c r="AV739" s="1" t="s">
        <v>52</v>
      </c>
      <c r="AW739" s="1" t="s">
        <v>52</v>
      </c>
      <c r="AX739" s="1" t="s">
        <v>52</v>
      </c>
      <c r="AY739" s="1" t="s">
        <v>52</v>
      </c>
      <c r="AZ739" s="1" t="s">
        <v>52</v>
      </c>
    </row>
    <row r="740" spans="1:52" ht="30" customHeight="1" x14ac:dyDescent="0.3">
      <c r="A740" s="19"/>
      <c r="B740" s="19"/>
      <c r="C740" s="19"/>
      <c r="D740" s="19"/>
      <c r="E740" s="21"/>
      <c r="F740" s="24"/>
      <c r="G740" s="21"/>
      <c r="H740" s="24"/>
      <c r="I740" s="21"/>
      <c r="J740" s="24"/>
      <c r="K740" s="21"/>
      <c r="L740" s="24"/>
      <c r="M740" s="19"/>
    </row>
    <row r="741" spans="1:52" ht="30" customHeight="1" x14ac:dyDescent="0.3">
      <c r="A741" s="15" t="s">
        <v>1639</v>
      </c>
      <c r="B741" s="16"/>
      <c r="C741" s="16"/>
      <c r="D741" s="16"/>
      <c r="E741" s="20"/>
      <c r="F741" s="23"/>
      <c r="G741" s="20"/>
      <c r="H741" s="23"/>
      <c r="I741" s="20"/>
      <c r="J741" s="23"/>
      <c r="K741" s="20"/>
      <c r="L741" s="23"/>
      <c r="M741" s="17"/>
      <c r="N741" s="1" t="s">
        <v>1640</v>
      </c>
    </row>
    <row r="742" spans="1:52" ht="30" customHeight="1" x14ac:dyDescent="0.3">
      <c r="A742" s="18" t="s">
        <v>1641</v>
      </c>
      <c r="B742" s="18" t="s">
        <v>1642</v>
      </c>
      <c r="C742" s="18" t="s">
        <v>68</v>
      </c>
      <c r="D742" s="19">
        <v>0.20849999999999999</v>
      </c>
      <c r="E742" s="21">
        <f>단가대비표!O5</f>
        <v>0</v>
      </c>
      <c r="F742" s="24">
        <f>TRUNC(E742*D742,1)</f>
        <v>0</v>
      </c>
      <c r="G742" s="21">
        <f>단가대비표!P5</f>
        <v>0</v>
      </c>
      <c r="H742" s="24">
        <f>TRUNC(G742*D742,1)</f>
        <v>0</v>
      </c>
      <c r="I742" s="21" t="e">
        <f>단가대비표!V5</f>
        <v>#NUM!</v>
      </c>
      <c r="J742" s="24" t="e">
        <f>TRUNC(I742*D742,1)</f>
        <v>#NUM!</v>
      </c>
      <c r="K742" s="21" t="e">
        <f t="shared" ref="K742:L745" si="94">TRUNC(E742+G742+I742,1)</f>
        <v>#NUM!</v>
      </c>
      <c r="L742" s="24" t="e">
        <f t="shared" si="94"/>
        <v>#NUM!</v>
      </c>
      <c r="M742" s="18" t="s">
        <v>1491</v>
      </c>
      <c r="N742" s="1" t="s">
        <v>1640</v>
      </c>
      <c r="O742" s="1" t="s">
        <v>1644</v>
      </c>
      <c r="P742" s="1" t="s">
        <v>64</v>
      </c>
      <c r="Q742" s="1" t="s">
        <v>64</v>
      </c>
      <c r="R742" s="1" t="s">
        <v>63</v>
      </c>
      <c r="AV742" s="1" t="s">
        <v>52</v>
      </c>
      <c r="AW742" s="1" t="s">
        <v>1645</v>
      </c>
      <c r="AX742" s="1" t="s">
        <v>52</v>
      </c>
      <c r="AY742" s="1" t="s">
        <v>52</v>
      </c>
      <c r="AZ742" s="1" t="s">
        <v>52</v>
      </c>
    </row>
    <row r="743" spans="1:52" ht="30" customHeight="1" x14ac:dyDescent="0.3">
      <c r="A743" s="18" t="s">
        <v>1494</v>
      </c>
      <c r="B743" s="18" t="s">
        <v>1495</v>
      </c>
      <c r="C743" s="18" t="s">
        <v>1136</v>
      </c>
      <c r="D743" s="19">
        <v>11.6</v>
      </c>
      <c r="E743" s="21" t="e">
        <f>단가대비표!O23</f>
        <v>#NUM!</v>
      </c>
      <c r="F743" s="24" t="e">
        <f>TRUNC(E743*D743,1)</f>
        <v>#NUM!</v>
      </c>
      <c r="G743" s="21">
        <f>단가대비표!P23</f>
        <v>0</v>
      </c>
      <c r="H743" s="24">
        <f>TRUNC(G743*D743,1)</f>
        <v>0</v>
      </c>
      <c r="I743" s="21">
        <f>단가대비표!V23</f>
        <v>0</v>
      </c>
      <c r="J743" s="24">
        <f>TRUNC(I743*D743,1)</f>
        <v>0</v>
      </c>
      <c r="K743" s="21" t="e">
        <f t="shared" si="94"/>
        <v>#NUM!</v>
      </c>
      <c r="L743" s="24" t="e">
        <f t="shared" si="94"/>
        <v>#NUM!</v>
      </c>
      <c r="M743" s="18" t="s">
        <v>52</v>
      </c>
      <c r="N743" s="1" t="s">
        <v>1640</v>
      </c>
      <c r="O743" s="1" t="s">
        <v>1496</v>
      </c>
      <c r="P743" s="1" t="s">
        <v>64</v>
      </c>
      <c r="Q743" s="1" t="s">
        <v>64</v>
      </c>
      <c r="R743" s="1" t="s">
        <v>63</v>
      </c>
      <c r="V743">
        <v>1</v>
      </c>
      <c r="AV743" s="1" t="s">
        <v>52</v>
      </c>
      <c r="AW743" s="1" t="s">
        <v>1646</v>
      </c>
      <c r="AX743" s="1" t="s">
        <v>52</v>
      </c>
      <c r="AY743" s="1" t="s">
        <v>52</v>
      </c>
      <c r="AZ743" s="1" t="s">
        <v>52</v>
      </c>
    </row>
    <row r="744" spans="1:52" ht="30" customHeight="1" x14ac:dyDescent="0.3">
      <c r="A744" s="18" t="s">
        <v>971</v>
      </c>
      <c r="B744" s="18" t="s">
        <v>1647</v>
      </c>
      <c r="C744" s="18" t="s">
        <v>234</v>
      </c>
      <c r="D744" s="19">
        <v>1</v>
      </c>
      <c r="E744" s="21" t="e">
        <f>TRUNC(SUMIF(V742:V745, RIGHTB(O744, 1), F742:F745)*U744, 2)</f>
        <v>#NUM!</v>
      </c>
      <c r="F744" s="24" t="e">
        <f>TRUNC(E744*D744,1)</f>
        <v>#NUM!</v>
      </c>
      <c r="G744" s="21">
        <v>0</v>
      </c>
      <c r="H744" s="24">
        <f>TRUNC(G744*D744,1)</f>
        <v>0</v>
      </c>
      <c r="I744" s="21">
        <v>0</v>
      </c>
      <c r="J744" s="24">
        <f>TRUNC(I744*D744,1)</f>
        <v>0</v>
      </c>
      <c r="K744" s="21" t="e">
        <f t="shared" si="94"/>
        <v>#NUM!</v>
      </c>
      <c r="L744" s="24" t="e">
        <f t="shared" si="94"/>
        <v>#NUM!</v>
      </c>
      <c r="M744" s="18" t="s">
        <v>52</v>
      </c>
      <c r="N744" s="1" t="s">
        <v>1640</v>
      </c>
      <c r="O744" s="1" t="s">
        <v>713</v>
      </c>
      <c r="P744" s="1" t="s">
        <v>64</v>
      </c>
      <c r="Q744" s="1" t="s">
        <v>64</v>
      </c>
      <c r="R744" s="1" t="s">
        <v>64</v>
      </c>
      <c r="S744">
        <v>0</v>
      </c>
      <c r="T744">
        <v>0</v>
      </c>
      <c r="U744">
        <v>0.22</v>
      </c>
      <c r="AV744" s="1" t="s">
        <v>52</v>
      </c>
      <c r="AW744" s="1" t="s">
        <v>1648</v>
      </c>
      <c r="AX744" s="1" t="s">
        <v>52</v>
      </c>
      <c r="AY744" s="1" t="s">
        <v>52</v>
      </c>
      <c r="AZ744" s="1" t="s">
        <v>52</v>
      </c>
    </row>
    <row r="745" spans="1:52" ht="30" customHeight="1" x14ac:dyDescent="0.3">
      <c r="A745" s="18" t="s">
        <v>1500</v>
      </c>
      <c r="B745" s="18" t="s">
        <v>759</v>
      </c>
      <c r="C745" s="18" t="s">
        <v>760</v>
      </c>
      <c r="D745" s="19">
        <v>1</v>
      </c>
      <c r="E745" s="21">
        <f>TRUNC(단가대비표!O144*1/8*16/12*25/20, 1)</f>
        <v>0</v>
      </c>
      <c r="F745" s="24">
        <f>TRUNC(E745*D745,1)</f>
        <v>0</v>
      </c>
      <c r="G745" s="21">
        <f>TRUNC(단가대비표!P144*1/8*16/12*25/20, 1)</f>
        <v>0</v>
      </c>
      <c r="H745" s="24">
        <f>TRUNC(G745*D745,1)</f>
        <v>0</v>
      </c>
      <c r="I745" s="21">
        <f>TRUNC(단가대비표!V144*1/8*16/12*25/20, 1)</f>
        <v>0</v>
      </c>
      <c r="J745" s="24">
        <f>TRUNC(I745*D745,1)</f>
        <v>0</v>
      </c>
      <c r="K745" s="21">
        <f t="shared" si="94"/>
        <v>0</v>
      </c>
      <c r="L745" s="24">
        <f t="shared" si="94"/>
        <v>0</v>
      </c>
      <c r="M745" s="18" t="s">
        <v>52</v>
      </c>
      <c r="N745" s="1" t="s">
        <v>1640</v>
      </c>
      <c r="O745" s="1" t="s">
        <v>1501</v>
      </c>
      <c r="P745" s="1" t="s">
        <v>64</v>
      </c>
      <c r="Q745" s="1" t="s">
        <v>64</v>
      </c>
      <c r="R745" s="1" t="s">
        <v>63</v>
      </c>
      <c r="AV745" s="1" t="s">
        <v>52</v>
      </c>
      <c r="AW745" s="1" t="s">
        <v>1649</v>
      </c>
      <c r="AX745" s="1" t="s">
        <v>63</v>
      </c>
      <c r="AY745" s="1" t="s">
        <v>52</v>
      </c>
      <c r="AZ745" s="1" t="s">
        <v>52</v>
      </c>
    </row>
    <row r="746" spans="1:52" ht="30" customHeight="1" x14ac:dyDescent="0.3">
      <c r="A746" s="18" t="s">
        <v>715</v>
      </c>
      <c r="B746" s="18" t="s">
        <v>52</v>
      </c>
      <c r="C746" s="18" t="s">
        <v>52</v>
      </c>
      <c r="D746" s="19"/>
      <c r="E746" s="21"/>
      <c r="F746" s="24" t="e">
        <f>TRUNC(SUMIF(N742:N745, N741, F742:F745),0)</f>
        <v>#NUM!</v>
      </c>
      <c r="G746" s="21"/>
      <c r="H746" s="24">
        <f>TRUNC(SUMIF(N742:N745, N741, H742:H745),0)</f>
        <v>0</v>
      </c>
      <c r="I746" s="21"/>
      <c r="J746" s="24" t="e">
        <f>TRUNC(SUMIF(N742:N745, N741, J742:J745),0)</f>
        <v>#NUM!</v>
      </c>
      <c r="K746" s="21"/>
      <c r="L746" s="24" t="e">
        <f>F746+H746+J746</f>
        <v>#NUM!</v>
      </c>
      <c r="M746" s="18" t="s">
        <v>52</v>
      </c>
      <c r="N746" s="1" t="s">
        <v>88</v>
      </c>
      <c r="O746" s="1" t="s">
        <v>88</v>
      </c>
      <c r="P746" s="1" t="s">
        <v>52</v>
      </c>
      <c r="Q746" s="1" t="s">
        <v>52</v>
      </c>
      <c r="R746" s="1" t="s">
        <v>52</v>
      </c>
      <c r="AV746" s="1" t="s">
        <v>52</v>
      </c>
      <c r="AW746" s="1" t="s">
        <v>52</v>
      </c>
      <c r="AX746" s="1" t="s">
        <v>52</v>
      </c>
      <c r="AY746" s="1" t="s">
        <v>52</v>
      </c>
      <c r="AZ746" s="1" t="s">
        <v>52</v>
      </c>
    </row>
    <row r="747" spans="1:52" ht="30" customHeight="1" x14ac:dyDescent="0.3">
      <c r="A747" s="19"/>
      <c r="B747" s="19"/>
      <c r="C747" s="19"/>
      <c r="D747" s="19"/>
      <c r="E747" s="21"/>
      <c r="F747" s="24"/>
      <c r="G747" s="21"/>
      <c r="H747" s="24"/>
      <c r="I747" s="21"/>
      <c r="J747" s="24"/>
      <c r="K747" s="21"/>
      <c r="L747" s="24"/>
      <c r="M747" s="19"/>
    </row>
    <row r="748" spans="1:52" ht="30" customHeight="1" x14ac:dyDescent="0.3">
      <c r="A748" s="15" t="s">
        <v>1650</v>
      </c>
      <c r="B748" s="16"/>
      <c r="C748" s="16"/>
      <c r="D748" s="16"/>
      <c r="E748" s="20"/>
      <c r="F748" s="23"/>
      <c r="G748" s="20"/>
      <c r="H748" s="23"/>
      <c r="I748" s="20"/>
      <c r="J748" s="23"/>
      <c r="K748" s="20"/>
      <c r="L748" s="23"/>
      <c r="M748" s="17"/>
      <c r="N748" s="1" t="s">
        <v>1651</v>
      </c>
    </row>
    <row r="749" spans="1:52" ht="30" customHeight="1" x14ac:dyDescent="0.3">
      <c r="A749" s="18" t="s">
        <v>1652</v>
      </c>
      <c r="B749" s="18" t="s">
        <v>1653</v>
      </c>
      <c r="C749" s="18" t="s">
        <v>68</v>
      </c>
      <c r="D749" s="19">
        <v>0.37080000000000002</v>
      </c>
      <c r="E749" s="21">
        <f>단가대비표!O11</f>
        <v>0</v>
      </c>
      <c r="F749" s="24">
        <f>TRUNC(E749*D749,1)</f>
        <v>0</v>
      </c>
      <c r="G749" s="21">
        <f>단가대비표!P11</f>
        <v>0</v>
      </c>
      <c r="H749" s="24">
        <f>TRUNC(G749*D749,1)</f>
        <v>0</v>
      </c>
      <c r="I749" s="21" t="e">
        <f>단가대비표!V11</f>
        <v>#NUM!</v>
      </c>
      <c r="J749" s="24" t="e">
        <f>TRUNC(I749*D749,1)</f>
        <v>#NUM!</v>
      </c>
      <c r="K749" s="21" t="e">
        <f t="shared" ref="K749:L752" si="95">TRUNC(E749+G749+I749,1)</f>
        <v>#NUM!</v>
      </c>
      <c r="L749" s="24" t="e">
        <f t="shared" si="95"/>
        <v>#NUM!</v>
      </c>
      <c r="M749" s="18" t="s">
        <v>1491</v>
      </c>
      <c r="N749" s="1" t="s">
        <v>1651</v>
      </c>
      <c r="O749" s="1" t="s">
        <v>1655</v>
      </c>
      <c r="P749" s="1" t="s">
        <v>64</v>
      </c>
      <c r="Q749" s="1" t="s">
        <v>64</v>
      </c>
      <c r="R749" s="1" t="s">
        <v>63</v>
      </c>
      <c r="AV749" s="1" t="s">
        <v>52</v>
      </c>
      <c r="AW749" s="1" t="s">
        <v>1656</v>
      </c>
      <c r="AX749" s="1" t="s">
        <v>52</v>
      </c>
      <c r="AY749" s="1" t="s">
        <v>52</v>
      </c>
      <c r="AZ749" s="1" t="s">
        <v>52</v>
      </c>
    </row>
    <row r="750" spans="1:52" ht="30" customHeight="1" x14ac:dyDescent="0.3">
      <c r="A750" s="18" t="s">
        <v>1657</v>
      </c>
      <c r="B750" s="18" t="s">
        <v>1658</v>
      </c>
      <c r="C750" s="18" t="s">
        <v>1136</v>
      </c>
      <c r="D750" s="19">
        <v>0.7</v>
      </c>
      <c r="E750" s="21" t="e">
        <f>단가대비표!O24</f>
        <v>#NUM!</v>
      </c>
      <c r="F750" s="24" t="e">
        <f>TRUNC(E750*D750,1)</f>
        <v>#NUM!</v>
      </c>
      <c r="G750" s="21">
        <f>단가대비표!P24</f>
        <v>0</v>
      </c>
      <c r="H750" s="24">
        <f>TRUNC(G750*D750,1)</f>
        <v>0</v>
      </c>
      <c r="I750" s="21">
        <f>단가대비표!V24</f>
        <v>0</v>
      </c>
      <c r="J750" s="24">
        <f>TRUNC(I750*D750,1)</f>
        <v>0</v>
      </c>
      <c r="K750" s="21" t="e">
        <f t="shared" si="95"/>
        <v>#NUM!</v>
      </c>
      <c r="L750" s="24" t="e">
        <f t="shared" si="95"/>
        <v>#NUM!</v>
      </c>
      <c r="M750" s="18" t="s">
        <v>52</v>
      </c>
      <c r="N750" s="1" t="s">
        <v>1651</v>
      </c>
      <c r="O750" s="1" t="s">
        <v>1659</v>
      </c>
      <c r="P750" s="1" t="s">
        <v>64</v>
      </c>
      <c r="Q750" s="1" t="s">
        <v>64</v>
      </c>
      <c r="R750" s="1" t="s">
        <v>63</v>
      </c>
      <c r="V750">
        <v>1</v>
      </c>
      <c r="AV750" s="1" t="s">
        <v>52</v>
      </c>
      <c r="AW750" s="1" t="s">
        <v>1660</v>
      </c>
      <c r="AX750" s="1" t="s">
        <v>52</v>
      </c>
      <c r="AY750" s="1" t="s">
        <v>52</v>
      </c>
      <c r="AZ750" s="1" t="s">
        <v>52</v>
      </c>
    </row>
    <row r="751" spans="1:52" ht="30" customHeight="1" x14ac:dyDescent="0.3">
      <c r="A751" s="18" t="s">
        <v>971</v>
      </c>
      <c r="B751" s="18" t="s">
        <v>1661</v>
      </c>
      <c r="C751" s="18" t="s">
        <v>234</v>
      </c>
      <c r="D751" s="19">
        <v>1</v>
      </c>
      <c r="E751" s="21" t="e">
        <f>TRUNC(SUMIF(V749:V752, RIGHTB(O751, 1), F749:F752)*U751, 2)</f>
        <v>#NUM!</v>
      </c>
      <c r="F751" s="24" t="e">
        <f>TRUNC(E751*D751,1)</f>
        <v>#NUM!</v>
      </c>
      <c r="G751" s="21">
        <v>0</v>
      </c>
      <c r="H751" s="24">
        <f>TRUNC(G751*D751,1)</f>
        <v>0</v>
      </c>
      <c r="I751" s="21">
        <v>0</v>
      </c>
      <c r="J751" s="24">
        <f>TRUNC(I751*D751,1)</f>
        <v>0</v>
      </c>
      <c r="K751" s="21" t="e">
        <f t="shared" si="95"/>
        <v>#NUM!</v>
      </c>
      <c r="L751" s="24" t="e">
        <f t="shared" si="95"/>
        <v>#NUM!</v>
      </c>
      <c r="M751" s="18" t="s">
        <v>52</v>
      </c>
      <c r="N751" s="1" t="s">
        <v>1651</v>
      </c>
      <c r="O751" s="1" t="s">
        <v>713</v>
      </c>
      <c r="P751" s="1" t="s">
        <v>64</v>
      </c>
      <c r="Q751" s="1" t="s">
        <v>64</v>
      </c>
      <c r="R751" s="1" t="s">
        <v>64</v>
      </c>
      <c r="S751">
        <v>0</v>
      </c>
      <c r="T751">
        <v>0</v>
      </c>
      <c r="U751">
        <v>0.1</v>
      </c>
      <c r="AV751" s="1" t="s">
        <v>52</v>
      </c>
      <c r="AW751" s="1" t="s">
        <v>1662</v>
      </c>
      <c r="AX751" s="1" t="s">
        <v>52</v>
      </c>
      <c r="AY751" s="1" t="s">
        <v>52</v>
      </c>
      <c r="AZ751" s="1" t="s">
        <v>52</v>
      </c>
    </row>
    <row r="752" spans="1:52" ht="30" customHeight="1" x14ac:dyDescent="0.3">
      <c r="A752" s="18" t="s">
        <v>1663</v>
      </c>
      <c r="B752" s="18" t="s">
        <v>759</v>
      </c>
      <c r="C752" s="18" t="s">
        <v>760</v>
      </c>
      <c r="D752" s="19">
        <v>1</v>
      </c>
      <c r="E752" s="21">
        <f>TRUNC(단가대비표!O146*1/8*16/12*25/20, 1)</f>
        <v>0</v>
      </c>
      <c r="F752" s="24">
        <f>TRUNC(E752*D752,1)</f>
        <v>0</v>
      </c>
      <c r="G752" s="21">
        <f>TRUNC(단가대비표!P146*1/8*16/12*25/20, 1)</f>
        <v>0</v>
      </c>
      <c r="H752" s="24">
        <f>TRUNC(G752*D752,1)</f>
        <v>0</v>
      </c>
      <c r="I752" s="21">
        <f>TRUNC(단가대비표!V146*1/8*16/12*25/20, 1)</f>
        <v>0</v>
      </c>
      <c r="J752" s="24">
        <f>TRUNC(I752*D752,1)</f>
        <v>0</v>
      </c>
      <c r="K752" s="21">
        <f t="shared" si="95"/>
        <v>0</v>
      </c>
      <c r="L752" s="24">
        <f t="shared" si="95"/>
        <v>0</v>
      </c>
      <c r="M752" s="18" t="s">
        <v>52</v>
      </c>
      <c r="N752" s="1" t="s">
        <v>1651</v>
      </c>
      <c r="O752" s="1" t="s">
        <v>1664</v>
      </c>
      <c r="P752" s="1" t="s">
        <v>64</v>
      </c>
      <c r="Q752" s="1" t="s">
        <v>64</v>
      </c>
      <c r="R752" s="1" t="s">
        <v>63</v>
      </c>
      <c r="AV752" s="1" t="s">
        <v>52</v>
      </c>
      <c r="AW752" s="1" t="s">
        <v>1665</v>
      </c>
      <c r="AX752" s="1" t="s">
        <v>63</v>
      </c>
      <c r="AY752" s="1" t="s">
        <v>52</v>
      </c>
      <c r="AZ752" s="1" t="s">
        <v>52</v>
      </c>
    </row>
    <row r="753" spans="1:52" ht="30" customHeight="1" x14ac:dyDescent="0.3">
      <c r="A753" s="18" t="s">
        <v>715</v>
      </c>
      <c r="B753" s="18" t="s">
        <v>52</v>
      </c>
      <c r="C753" s="18" t="s">
        <v>52</v>
      </c>
      <c r="D753" s="19"/>
      <c r="E753" s="21"/>
      <c r="F753" s="24" t="e">
        <f>TRUNC(SUMIF(N749:N752, N748, F749:F752),0)</f>
        <v>#NUM!</v>
      </c>
      <c r="G753" s="21"/>
      <c r="H753" s="24">
        <f>TRUNC(SUMIF(N749:N752, N748, H749:H752),0)</f>
        <v>0</v>
      </c>
      <c r="I753" s="21"/>
      <c r="J753" s="24" t="e">
        <f>TRUNC(SUMIF(N749:N752, N748, J749:J752),0)</f>
        <v>#NUM!</v>
      </c>
      <c r="K753" s="21"/>
      <c r="L753" s="24" t="e">
        <f>F753+H753+J753</f>
        <v>#NUM!</v>
      </c>
      <c r="M753" s="18" t="s">
        <v>52</v>
      </c>
      <c r="N753" s="1" t="s">
        <v>88</v>
      </c>
      <c r="O753" s="1" t="s">
        <v>88</v>
      </c>
      <c r="P753" s="1" t="s">
        <v>52</v>
      </c>
      <c r="Q753" s="1" t="s">
        <v>52</v>
      </c>
      <c r="R753" s="1" t="s">
        <v>52</v>
      </c>
      <c r="AV753" s="1" t="s">
        <v>52</v>
      </c>
      <c r="AW753" s="1" t="s">
        <v>52</v>
      </c>
      <c r="AX753" s="1" t="s">
        <v>52</v>
      </c>
      <c r="AY753" s="1" t="s">
        <v>52</v>
      </c>
      <c r="AZ753" s="1" t="s">
        <v>52</v>
      </c>
    </row>
    <row r="754" spans="1:52" ht="30" customHeight="1" x14ac:dyDescent="0.3">
      <c r="A754" s="19"/>
      <c r="B754" s="19"/>
      <c r="C754" s="19"/>
      <c r="D754" s="19"/>
      <c r="E754" s="21"/>
      <c r="F754" s="24"/>
      <c r="G754" s="21"/>
      <c r="H754" s="24"/>
      <c r="I754" s="21"/>
      <c r="J754" s="24"/>
      <c r="K754" s="21"/>
      <c r="L754" s="24"/>
      <c r="M754" s="19"/>
    </row>
    <row r="755" spans="1:52" ht="30" customHeight="1" x14ac:dyDescent="0.3">
      <c r="A755" s="15" t="s">
        <v>1666</v>
      </c>
      <c r="B755" s="16"/>
      <c r="C755" s="16"/>
      <c r="D755" s="16"/>
      <c r="E755" s="20"/>
      <c r="F755" s="23"/>
      <c r="G755" s="20"/>
      <c r="H755" s="23"/>
      <c r="I755" s="20"/>
      <c r="J755" s="23"/>
      <c r="K755" s="20"/>
      <c r="L755" s="23"/>
      <c r="M755" s="17"/>
      <c r="N755" s="1" t="s">
        <v>1667</v>
      </c>
    </row>
    <row r="756" spans="1:52" ht="30" customHeight="1" x14ac:dyDescent="0.3">
      <c r="A756" s="18" t="s">
        <v>1668</v>
      </c>
      <c r="B756" s="18" t="s">
        <v>1669</v>
      </c>
      <c r="C756" s="18" t="s">
        <v>68</v>
      </c>
      <c r="D756" s="19">
        <v>0.22789999999999999</v>
      </c>
      <c r="E756" s="21">
        <f>단가대비표!O9</f>
        <v>0</v>
      </c>
      <c r="F756" s="24">
        <f>TRUNC(E756*D756,1)</f>
        <v>0</v>
      </c>
      <c r="G756" s="21">
        <f>단가대비표!P9</f>
        <v>0</v>
      </c>
      <c r="H756" s="24">
        <f>TRUNC(G756*D756,1)</f>
        <v>0</v>
      </c>
      <c r="I756" s="21" t="e">
        <f>단가대비표!V9</f>
        <v>#NUM!</v>
      </c>
      <c r="J756" s="24" t="e">
        <f>TRUNC(I756*D756,1)</f>
        <v>#NUM!</v>
      </c>
      <c r="K756" s="21" t="e">
        <f t="shared" ref="K756:L759" si="96">TRUNC(E756+G756+I756,1)</f>
        <v>#NUM!</v>
      </c>
      <c r="L756" s="24" t="e">
        <f t="shared" si="96"/>
        <v>#NUM!</v>
      </c>
      <c r="M756" s="18" t="s">
        <v>1491</v>
      </c>
      <c r="N756" s="1" t="s">
        <v>1667</v>
      </c>
      <c r="O756" s="1" t="s">
        <v>1671</v>
      </c>
      <c r="P756" s="1" t="s">
        <v>64</v>
      </c>
      <c r="Q756" s="1" t="s">
        <v>64</v>
      </c>
      <c r="R756" s="1" t="s">
        <v>63</v>
      </c>
      <c r="AV756" s="1" t="s">
        <v>52</v>
      </c>
      <c r="AW756" s="1" t="s">
        <v>1672</v>
      </c>
      <c r="AX756" s="1" t="s">
        <v>52</v>
      </c>
      <c r="AY756" s="1" t="s">
        <v>52</v>
      </c>
      <c r="AZ756" s="1" t="s">
        <v>52</v>
      </c>
    </row>
    <row r="757" spans="1:52" ht="30" customHeight="1" x14ac:dyDescent="0.3">
      <c r="A757" s="18" t="s">
        <v>1494</v>
      </c>
      <c r="B757" s="18" t="s">
        <v>1495</v>
      </c>
      <c r="C757" s="18" t="s">
        <v>1136</v>
      </c>
      <c r="D757" s="19">
        <v>15.9</v>
      </c>
      <c r="E757" s="21" t="e">
        <f>단가대비표!O23</f>
        <v>#NUM!</v>
      </c>
      <c r="F757" s="24" t="e">
        <f>TRUNC(E757*D757,1)</f>
        <v>#NUM!</v>
      </c>
      <c r="G757" s="21">
        <f>단가대비표!P23</f>
        <v>0</v>
      </c>
      <c r="H757" s="24">
        <f>TRUNC(G757*D757,1)</f>
        <v>0</v>
      </c>
      <c r="I757" s="21">
        <f>단가대비표!V23</f>
        <v>0</v>
      </c>
      <c r="J757" s="24">
        <f>TRUNC(I757*D757,1)</f>
        <v>0</v>
      </c>
      <c r="K757" s="21" t="e">
        <f t="shared" si="96"/>
        <v>#NUM!</v>
      </c>
      <c r="L757" s="24" t="e">
        <f t="shared" si="96"/>
        <v>#NUM!</v>
      </c>
      <c r="M757" s="18" t="s">
        <v>52</v>
      </c>
      <c r="N757" s="1" t="s">
        <v>1667</v>
      </c>
      <c r="O757" s="1" t="s">
        <v>1496</v>
      </c>
      <c r="P757" s="1" t="s">
        <v>64</v>
      </c>
      <c r="Q757" s="1" t="s">
        <v>64</v>
      </c>
      <c r="R757" s="1" t="s">
        <v>63</v>
      </c>
      <c r="V757">
        <v>1</v>
      </c>
      <c r="AV757" s="1" t="s">
        <v>52</v>
      </c>
      <c r="AW757" s="1" t="s">
        <v>1673</v>
      </c>
      <c r="AX757" s="1" t="s">
        <v>52</v>
      </c>
      <c r="AY757" s="1" t="s">
        <v>52</v>
      </c>
      <c r="AZ757" s="1" t="s">
        <v>52</v>
      </c>
    </row>
    <row r="758" spans="1:52" ht="30" customHeight="1" x14ac:dyDescent="0.3">
      <c r="A758" s="18" t="s">
        <v>971</v>
      </c>
      <c r="B758" s="18" t="s">
        <v>1674</v>
      </c>
      <c r="C758" s="18" t="s">
        <v>234</v>
      </c>
      <c r="D758" s="19">
        <v>1</v>
      </c>
      <c r="E758" s="21" t="e">
        <f>TRUNC(SUMIF(V756:V759, RIGHTB(O758, 1), F756:F759)*U758, 2)</f>
        <v>#NUM!</v>
      </c>
      <c r="F758" s="24" t="e">
        <f>TRUNC(E758*D758,1)</f>
        <v>#NUM!</v>
      </c>
      <c r="G758" s="21">
        <v>0</v>
      </c>
      <c r="H758" s="24">
        <f>TRUNC(G758*D758,1)</f>
        <v>0</v>
      </c>
      <c r="I758" s="21">
        <v>0</v>
      </c>
      <c r="J758" s="24">
        <f>TRUNC(I758*D758,1)</f>
        <v>0</v>
      </c>
      <c r="K758" s="21" t="e">
        <f t="shared" si="96"/>
        <v>#NUM!</v>
      </c>
      <c r="L758" s="24" t="e">
        <f t="shared" si="96"/>
        <v>#NUM!</v>
      </c>
      <c r="M758" s="18" t="s">
        <v>52</v>
      </c>
      <c r="N758" s="1" t="s">
        <v>1667</v>
      </c>
      <c r="O758" s="1" t="s">
        <v>713</v>
      </c>
      <c r="P758" s="1" t="s">
        <v>64</v>
      </c>
      <c r="Q758" s="1" t="s">
        <v>64</v>
      </c>
      <c r="R758" s="1" t="s">
        <v>64</v>
      </c>
      <c r="S758">
        <v>0</v>
      </c>
      <c r="T758">
        <v>0</v>
      </c>
      <c r="U758">
        <v>0.38</v>
      </c>
      <c r="AV758" s="1" t="s">
        <v>52</v>
      </c>
      <c r="AW758" s="1" t="s">
        <v>1675</v>
      </c>
      <c r="AX758" s="1" t="s">
        <v>52</v>
      </c>
      <c r="AY758" s="1" t="s">
        <v>52</v>
      </c>
      <c r="AZ758" s="1" t="s">
        <v>52</v>
      </c>
    </row>
    <row r="759" spans="1:52" ht="30" customHeight="1" x14ac:dyDescent="0.3">
      <c r="A759" s="18" t="s">
        <v>1500</v>
      </c>
      <c r="B759" s="18" t="s">
        <v>759</v>
      </c>
      <c r="C759" s="18" t="s">
        <v>760</v>
      </c>
      <c r="D759" s="19">
        <v>1</v>
      </c>
      <c r="E759" s="21">
        <f>TRUNC(단가대비표!O144*1/8*16/12*25/20, 1)</f>
        <v>0</v>
      </c>
      <c r="F759" s="24">
        <f>TRUNC(E759*D759,1)</f>
        <v>0</v>
      </c>
      <c r="G759" s="21">
        <f>TRUNC(단가대비표!P144*1/8*16/12*25/20, 1)</f>
        <v>0</v>
      </c>
      <c r="H759" s="24">
        <f>TRUNC(G759*D759,1)</f>
        <v>0</v>
      </c>
      <c r="I759" s="21">
        <f>TRUNC(단가대비표!V144*1/8*16/12*25/20, 1)</f>
        <v>0</v>
      </c>
      <c r="J759" s="24">
        <f>TRUNC(I759*D759,1)</f>
        <v>0</v>
      </c>
      <c r="K759" s="21">
        <f t="shared" si="96"/>
        <v>0</v>
      </c>
      <c r="L759" s="24">
        <f t="shared" si="96"/>
        <v>0</v>
      </c>
      <c r="M759" s="18" t="s">
        <v>52</v>
      </c>
      <c r="N759" s="1" t="s">
        <v>1667</v>
      </c>
      <c r="O759" s="1" t="s">
        <v>1501</v>
      </c>
      <c r="P759" s="1" t="s">
        <v>64</v>
      </c>
      <c r="Q759" s="1" t="s">
        <v>64</v>
      </c>
      <c r="R759" s="1" t="s">
        <v>63</v>
      </c>
      <c r="AV759" s="1" t="s">
        <v>52</v>
      </c>
      <c r="AW759" s="1" t="s">
        <v>1676</v>
      </c>
      <c r="AX759" s="1" t="s">
        <v>63</v>
      </c>
      <c r="AY759" s="1" t="s">
        <v>52</v>
      </c>
      <c r="AZ759" s="1" t="s">
        <v>52</v>
      </c>
    </row>
    <row r="760" spans="1:52" ht="30" customHeight="1" x14ac:dyDescent="0.3">
      <c r="A760" s="18" t="s">
        <v>715</v>
      </c>
      <c r="B760" s="18" t="s">
        <v>52</v>
      </c>
      <c r="C760" s="18" t="s">
        <v>52</v>
      </c>
      <c r="D760" s="19"/>
      <c r="E760" s="21"/>
      <c r="F760" s="24" t="e">
        <f>TRUNC(SUMIF(N756:N759, N755, F756:F759),0)</f>
        <v>#NUM!</v>
      </c>
      <c r="G760" s="21"/>
      <c r="H760" s="24">
        <f>TRUNC(SUMIF(N756:N759, N755, H756:H759),0)</f>
        <v>0</v>
      </c>
      <c r="I760" s="21"/>
      <c r="J760" s="24" t="e">
        <f>TRUNC(SUMIF(N756:N759, N755, J756:J759),0)</f>
        <v>#NUM!</v>
      </c>
      <c r="K760" s="21"/>
      <c r="L760" s="24" t="e">
        <f>F760+H760+J760</f>
        <v>#NUM!</v>
      </c>
      <c r="M760" s="18" t="s">
        <v>52</v>
      </c>
      <c r="N760" s="1" t="s">
        <v>88</v>
      </c>
      <c r="O760" s="1" t="s">
        <v>88</v>
      </c>
      <c r="P760" s="1" t="s">
        <v>52</v>
      </c>
      <c r="Q760" s="1" t="s">
        <v>52</v>
      </c>
      <c r="R760" s="1" t="s">
        <v>52</v>
      </c>
      <c r="AV760" s="1" t="s">
        <v>52</v>
      </c>
      <c r="AW760" s="1" t="s">
        <v>52</v>
      </c>
      <c r="AX760" s="1" t="s">
        <v>52</v>
      </c>
      <c r="AY760" s="1" t="s">
        <v>52</v>
      </c>
      <c r="AZ760" s="1" t="s">
        <v>52</v>
      </c>
    </row>
    <row r="761" spans="1:52" ht="30" customHeight="1" x14ac:dyDescent="0.3">
      <c r="A761" s="19"/>
      <c r="B761" s="19"/>
      <c r="C761" s="19"/>
      <c r="D761" s="19"/>
      <c r="E761" s="21"/>
      <c r="F761" s="24"/>
      <c r="G761" s="21"/>
      <c r="H761" s="24"/>
      <c r="I761" s="21"/>
      <c r="J761" s="24"/>
      <c r="K761" s="21"/>
      <c r="L761" s="24"/>
      <c r="M761" s="19"/>
    </row>
    <row r="762" spans="1:52" ht="30" customHeight="1" x14ac:dyDescent="0.3">
      <c r="A762" s="15" t="s">
        <v>1677</v>
      </c>
      <c r="B762" s="16"/>
      <c r="C762" s="16"/>
      <c r="D762" s="16"/>
      <c r="E762" s="20"/>
      <c r="F762" s="23"/>
      <c r="G762" s="20"/>
      <c r="H762" s="23"/>
      <c r="I762" s="20"/>
      <c r="J762" s="23"/>
      <c r="K762" s="20"/>
      <c r="L762" s="23"/>
      <c r="M762" s="17"/>
      <c r="N762" s="1" t="s">
        <v>1678</v>
      </c>
    </row>
    <row r="763" spans="1:52" ht="30" customHeight="1" x14ac:dyDescent="0.3">
      <c r="A763" s="18" t="s">
        <v>1679</v>
      </c>
      <c r="B763" s="18" t="s">
        <v>1669</v>
      </c>
      <c r="C763" s="18" t="s">
        <v>68</v>
      </c>
      <c r="D763" s="19">
        <v>0.26840000000000003</v>
      </c>
      <c r="E763" s="21">
        <f>단가대비표!O10</f>
        <v>0</v>
      </c>
      <c r="F763" s="24">
        <f>TRUNC(E763*D763,1)</f>
        <v>0</v>
      </c>
      <c r="G763" s="21">
        <f>단가대비표!P10</f>
        <v>0</v>
      </c>
      <c r="H763" s="24">
        <f>TRUNC(G763*D763,1)</f>
        <v>0</v>
      </c>
      <c r="I763" s="21" t="e">
        <f>단가대비표!V10</f>
        <v>#NUM!</v>
      </c>
      <c r="J763" s="24" t="e">
        <f>TRUNC(I763*D763,1)</f>
        <v>#NUM!</v>
      </c>
      <c r="K763" s="21" t="e">
        <f>TRUNC(E763+G763+I763,1)</f>
        <v>#NUM!</v>
      </c>
      <c r="L763" s="24" t="e">
        <f>TRUNC(F763+H763+J763,1)</f>
        <v>#NUM!</v>
      </c>
      <c r="M763" s="18" t="s">
        <v>1491</v>
      </c>
      <c r="N763" s="1" t="s">
        <v>1678</v>
      </c>
      <c r="O763" s="1" t="s">
        <v>1681</v>
      </c>
      <c r="P763" s="1" t="s">
        <v>64</v>
      </c>
      <c r="Q763" s="1" t="s">
        <v>64</v>
      </c>
      <c r="R763" s="1" t="s">
        <v>63</v>
      </c>
      <c r="AV763" s="1" t="s">
        <v>52</v>
      </c>
      <c r="AW763" s="1" t="s">
        <v>1682</v>
      </c>
      <c r="AX763" s="1" t="s">
        <v>52</v>
      </c>
      <c r="AY763" s="1" t="s">
        <v>52</v>
      </c>
      <c r="AZ763" s="1" t="s">
        <v>52</v>
      </c>
    </row>
    <row r="764" spans="1:52" ht="30" customHeight="1" x14ac:dyDescent="0.3">
      <c r="A764" s="18" t="s">
        <v>715</v>
      </c>
      <c r="B764" s="18" t="s">
        <v>52</v>
      </c>
      <c r="C764" s="18" t="s">
        <v>52</v>
      </c>
      <c r="D764" s="19"/>
      <c r="E764" s="21"/>
      <c r="F764" s="24">
        <f>TRUNC(SUMIF(N763:N763, N762, F763:F763),0)</f>
        <v>0</v>
      </c>
      <c r="G764" s="21"/>
      <c r="H764" s="24">
        <f>TRUNC(SUMIF(N763:N763, N762, H763:H763),0)</f>
        <v>0</v>
      </c>
      <c r="I764" s="21"/>
      <c r="J764" s="24" t="e">
        <f>TRUNC(SUMIF(N763:N763, N762, J763:J763),0)</f>
        <v>#NUM!</v>
      </c>
      <c r="K764" s="21"/>
      <c r="L764" s="24" t="e">
        <f>F764+H764+J764</f>
        <v>#NUM!</v>
      </c>
      <c r="M764" s="18" t="s">
        <v>52</v>
      </c>
      <c r="N764" s="1" t="s">
        <v>88</v>
      </c>
      <c r="O764" s="1" t="s">
        <v>88</v>
      </c>
      <c r="P764" s="1" t="s">
        <v>52</v>
      </c>
      <c r="Q764" s="1" t="s">
        <v>52</v>
      </c>
      <c r="R764" s="1" t="s">
        <v>52</v>
      </c>
      <c r="AV764" s="1" t="s">
        <v>52</v>
      </c>
      <c r="AW764" s="1" t="s">
        <v>52</v>
      </c>
      <c r="AX764" s="1" t="s">
        <v>52</v>
      </c>
      <c r="AY764" s="1" t="s">
        <v>52</v>
      </c>
      <c r="AZ764" s="1" t="s">
        <v>52</v>
      </c>
    </row>
    <row r="765" spans="1:52" ht="30" customHeight="1" x14ac:dyDescent="0.3">
      <c r="A765" s="19"/>
      <c r="B765" s="19"/>
      <c r="C765" s="19"/>
      <c r="D765" s="19"/>
      <c r="E765" s="21"/>
      <c r="F765" s="24"/>
      <c r="G765" s="21"/>
      <c r="H765" s="24"/>
      <c r="I765" s="21"/>
      <c r="J765" s="24"/>
      <c r="K765" s="21"/>
      <c r="L765" s="24"/>
      <c r="M765" s="19"/>
    </row>
    <row r="766" spans="1:52" ht="30" customHeight="1" x14ac:dyDescent="0.3">
      <c r="A766" s="15" t="s">
        <v>1683</v>
      </c>
      <c r="B766" s="16"/>
      <c r="C766" s="16"/>
      <c r="D766" s="16"/>
      <c r="E766" s="20"/>
      <c r="F766" s="23"/>
      <c r="G766" s="20"/>
      <c r="H766" s="23"/>
      <c r="I766" s="20"/>
      <c r="J766" s="23"/>
      <c r="K766" s="20"/>
      <c r="L766" s="23"/>
      <c r="M766" s="17"/>
      <c r="N766" s="1" t="s">
        <v>979</v>
      </c>
    </row>
    <row r="767" spans="1:52" ht="30" customHeight="1" x14ac:dyDescent="0.3">
      <c r="A767" s="18" t="s">
        <v>1684</v>
      </c>
      <c r="B767" s="18" t="s">
        <v>1685</v>
      </c>
      <c r="C767" s="18" t="s">
        <v>200</v>
      </c>
      <c r="D767" s="19">
        <v>2.3519999999999999</v>
      </c>
      <c r="E767" s="21" t="e">
        <f>단가대비표!O27</f>
        <v>#NUM!</v>
      </c>
      <c r="F767" s="24" t="e">
        <f t="shared" ref="F767:F773" si="97">TRUNC(E767*D767,1)</f>
        <v>#NUM!</v>
      </c>
      <c r="G767" s="21">
        <f>단가대비표!P27</f>
        <v>0</v>
      </c>
      <c r="H767" s="24">
        <f t="shared" ref="H767:H773" si="98">TRUNC(G767*D767,1)</f>
        <v>0</v>
      </c>
      <c r="I767" s="21">
        <f>단가대비표!V27</f>
        <v>0</v>
      </c>
      <c r="J767" s="24">
        <f t="shared" ref="J767:J773" si="99">TRUNC(I767*D767,1)</f>
        <v>0</v>
      </c>
      <c r="K767" s="21" t="e">
        <f t="shared" ref="K767:L773" si="100">TRUNC(E767+G767+I767,1)</f>
        <v>#NUM!</v>
      </c>
      <c r="L767" s="24" t="e">
        <f t="shared" si="100"/>
        <v>#NUM!</v>
      </c>
      <c r="M767" s="18" t="s">
        <v>52</v>
      </c>
      <c r="N767" s="1" t="s">
        <v>979</v>
      </c>
      <c r="O767" s="1" t="s">
        <v>1686</v>
      </c>
      <c r="P767" s="1" t="s">
        <v>64</v>
      </c>
      <c r="Q767" s="1" t="s">
        <v>64</v>
      </c>
      <c r="R767" s="1" t="s">
        <v>63</v>
      </c>
      <c r="AV767" s="1" t="s">
        <v>52</v>
      </c>
      <c r="AW767" s="1" t="s">
        <v>1687</v>
      </c>
      <c r="AX767" s="1" t="s">
        <v>52</v>
      </c>
      <c r="AY767" s="1" t="s">
        <v>52</v>
      </c>
      <c r="AZ767" s="1" t="s">
        <v>52</v>
      </c>
    </row>
    <row r="768" spans="1:52" ht="30" customHeight="1" x14ac:dyDescent="0.3">
      <c r="A768" s="18" t="s">
        <v>1688</v>
      </c>
      <c r="B768" s="18" t="s">
        <v>1689</v>
      </c>
      <c r="C768" s="18" t="s">
        <v>200</v>
      </c>
      <c r="D768" s="19">
        <v>1.0007999999999999</v>
      </c>
      <c r="E768" s="21" t="e">
        <f>단가대비표!O28</f>
        <v>#NUM!</v>
      </c>
      <c r="F768" s="24" t="e">
        <f t="shared" si="97"/>
        <v>#NUM!</v>
      </c>
      <c r="G768" s="21">
        <f>단가대비표!P28</f>
        <v>0</v>
      </c>
      <c r="H768" s="24">
        <f t="shared" si="98"/>
        <v>0</v>
      </c>
      <c r="I768" s="21">
        <f>단가대비표!V28</f>
        <v>0</v>
      </c>
      <c r="J768" s="24">
        <f t="shared" si="99"/>
        <v>0</v>
      </c>
      <c r="K768" s="21" t="e">
        <f t="shared" si="100"/>
        <v>#NUM!</v>
      </c>
      <c r="L768" s="24" t="e">
        <f t="shared" si="100"/>
        <v>#NUM!</v>
      </c>
      <c r="M768" s="18" t="s">
        <v>52</v>
      </c>
      <c r="N768" s="1" t="s">
        <v>979</v>
      </c>
      <c r="O768" s="1" t="s">
        <v>1690</v>
      </c>
      <c r="P768" s="1" t="s">
        <v>64</v>
      </c>
      <c r="Q768" s="1" t="s">
        <v>64</v>
      </c>
      <c r="R768" s="1" t="s">
        <v>63</v>
      </c>
      <c r="AV768" s="1" t="s">
        <v>52</v>
      </c>
      <c r="AW768" s="1" t="s">
        <v>1691</v>
      </c>
      <c r="AX768" s="1" t="s">
        <v>52</v>
      </c>
      <c r="AY768" s="1" t="s">
        <v>52</v>
      </c>
      <c r="AZ768" s="1" t="s">
        <v>52</v>
      </c>
    </row>
    <row r="769" spans="1:52" ht="30" customHeight="1" x14ac:dyDescent="0.3">
      <c r="A769" s="18" t="s">
        <v>217</v>
      </c>
      <c r="B769" s="18" t="s">
        <v>218</v>
      </c>
      <c r="C769" s="18" t="s">
        <v>200</v>
      </c>
      <c r="D769" s="19">
        <v>3.15</v>
      </c>
      <c r="E769" s="21">
        <f>일위대가목록!E140</f>
        <v>0</v>
      </c>
      <c r="F769" s="24">
        <f t="shared" si="97"/>
        <v>0</v>
      </c>
      <c r="G769" s="21">
        <f>일위대가목록!F140</f>
        <v>0</v>
      </c>
      <c r="H769" s="24">
        <f t="shared" si="98"/>
        <v>0</v>
      </c>
      <c r="I769" s="21">
        <f>일위대가목록!G140</f>
        <v>0</v>
      </c>
      <c r="J769" s="24">
        <f t="shared" si="99"/>
        <v>0</v>
      </c>
      <c r="K769" s="21">
        <f t="shared" si="100"/>
        <v>0</v>
      </c>
      <c r="L769" s="24">
        <f t="shared" si="100"/>
        <v>0</v>
      </c>
      <c r="M769" s="18" t="s">
        <v>1018</v>
      </c>
      <c r="N769" s="1" t="s">
        <v>979</v>
      </c>
      <c r="O769" s="1" t="s">
        <v>1019</v>
      </c>
      <c r="P769" s="1" t="s">
        <v>63</v>
      </c>
      <c r="Q769" s="1" t="s">
        <v>64</v>
      </c>
      <c r="R769" s="1" t="s">
        <v>64</v>
      </c>
      <c r="AV769" s="1" t="s">
        <v>52</v>
      </c>
      <c r="AW769" s="1" t="s">
        <v>1692</v>
      </c>
      <c r="AX769" s="1" t="s">
        <v>52</v>
      </c>
      <c r="AY769" s="1" t="s">
        <v>52</v>
      </c>
      <c r="AZ769" s="1" t="s">
        <v>52</v>
      </c>
    </row>
    <row r="770" spans="1:52" ht="30" customHeight="1" x14ac:dyDescent="0.3">
      <c r="A770" s="18" t="s">
        <v>1693</v>
      </c>
      <c r="B770" s="18" t="s">
        <v>52</v>
      </c>
      <c r="C770" s="18" t="s">
        <v>200</v>
      </c>
      <c r="D770" s="19">
        <v>2.3519999999999999</v>
      </c>
      <c r="E770" s="21" t="e">
        <f>단가대비표!O36</f>
        <v>#NUM!</v>
      </c>
      <c r="F770" s="24" t="e">
        <f t="shared" si="97"/>
        <v>#NUM!</v>
      </c>
      <c r="G770" s="21">
        <f>단가대비표!P36</f>
        <v>0</v>
      </c>
      <c r="H770" s="24">
        <f t="shared" si="98"/>
        <v>0</v>
      </c>
      <c r="I770" s="21">
        <f>단가대비표!V36</f>
        <v>0</v>
      </c>
      <c r="J770" s="24">
        <f t="shared" si="99"/>
        <v>0</v>
      </c>
      <c r="K770" s="21" t="e">
        <f t="shared" si="100"/>
        <v>#NUM!</v>
      </c>
      <c r="L770" s="24" t="e">
        <f t="shared" si="100"/>
        <v>#NUM!</v>
      </c>
      <c r="M770" s="18" t="s">
        <v>52</v>
      </c>
      <c r="N770" s="1" t="s">
        <v>979</v>
      </c>
      <c r="O770" s="1" t="s">
        <v>1694</v>
      </c>
      <c r="P770" s="1" t="s">
        <v>64</v>
      </c>
      <c r="Q770" s="1" t="s">
        <v>64</v>
      </c>
      <c r="R770" s="1" t="s">
        <v>63</v>
      </c>
      <c r="AV770" s="1" t="s">
        <v>52</v>
      </c>
      <c r="AW770" s="1" t="s">
        <v>1695</v>
      </c>
      <c r="AX770" s="1" t="s">
        <v>52</v>
      </c>
      <c r="AY770" s="1" t="s">
        <v>52</v>
      </c>
      <c r="AZ770" s="1" t="s">
        <v>52</v>
      </c>
    </row>
    <row r="771" spans="1:52" ht="30" customHeight="1" x14ac:dyDescent="0.3">
      <c r="A771" s="18" t="s">
        <v>1696</v>
      </c>
      <c r="B771" s="18" t="s">
        <v>1697</v>
      </c>
      <c r="C771" s="18" t="s">
        <v>74</v>
      </c>
      <c r="D771" s="19">
        <v>7.6999999999999999E-2</v>
      </c>
      <c r="E771" s="21">
        <f>일위대가목록!E141</f>
        <v>0</v>
      </c>
      <c r="F771" s="24">
        <f t="shared" si="97"/>
        <v>0</v>
      </c>
      <c r="G771" s="21">
        <f>일위대가목록!F141</f>
        <v>0</v>
      </c>
      <c r="H771" s="24">
        <f t="shared" si="98"/>
        <v>0</v>
      </c>
      <c r="I771" s="21">
        <f>일위대가목록!G141</f>
        <v>0</v>
      </c>
      <c r="J771" s="24">
        <f t="shared" si="99"/>
        <v>0</v>
      </c>
      <c r="K771" s="21">
        <f t="shared" si="100"/>
        <v>0</v>
      </c>
      <c r="L771" s="24">
        <f t="shared" si="100"/>
        <v>0</v>
      </c>
      <c r="M771" s="18" t="s">
        <v>1698</v>
      </c>
      <c r="N771" s="1" t="s">
        <v>979</v>
      </c>
      <c r="O771" s="1" t="s">
        <v>1699</v>
      </c>
      <c r="P771" s="1" t="s">
        <v>63</v>
      </c>
      <c r="Q771" s="1" t="s">
        <v>64</v>
      </c>
      <c r="R771" s="1" t="s">
        <v>64</v>
      </c>
      <c r="AV771" s="1" t="s">
        <v>52</v>
      </c>
      <c r="AW771" s="1" t="s">
        <v>1700</v>
      </c>
      <c r="AX771" s="1" t="s">
        <v>52</v>
      </c>
      <c r="AY771" s="1" t="s">
        <v>52</v>
      </c>
      <c r="AZ771" s="1" t="s">
        <v>52</v>
      </c>
    </row>
    <row r="772" spans="1:52" ht="30" customHeight="1" x14ac:dyDescent="0.3">
      <c r="A772" s="18" t="s">
        <v>671</v>
      </c>
      <c r="B772" s="18" t="s">
        <v>672</v>
      </c>
      <c r="C772" s="18" t="s">
        <v>200</v>
      </c>
      <c r="D772" s="19">
        <v>-0.14199999999999999</v>
      </c>
      <c r="E772" s="21" t="e">
        <f>단가대비표!O20</f>
        <v>#NUM!</v>
      </c>
      <c r="F772" s="24" t="e">
        <f t="shared" si="97"/>
        <v>#NUM!</v>
      </c>
      <c r="G772" s="21">
        <f>단가대비표!P20</f>
        <v>0</v>
      </c>
      <c r="H772" s="24">
        <f t="shared" si="98"/>
        <v>0</v>
      </c>
      <c r="I772" s="21">
        <f>단가대비표!V20</f>
        <v>0</v>
      </c>
      <c r="J772" s="24">
        <f t="shared" si="99"/>
        <v>0</v>
      </c>
      <c r="K772" s="21" t="e">
        <f t="shared" si="100"/>
        <v>#NUM!</v>
      </c>
      <c r="L772" s="24" t="e">
        <f t="shared" si="100"/>
        <v>#NUM!</v>
      </c>
      <c r="M772" s="18" t="s">
        <v>673</v>
      </c>
      <c r="N772" s="1" t="s">
        <v>979</v>
      </c>
      <c r="O772" s="1" t="s">
        <v>674</v>
      </c>
      <c r="P772" s="1" t="s">
        <v>64</v>
      </c>
      <c r="Q772" s="1" t="s">
        <v>64</v>
      </c>
      <c r="R772" s="1" t="s">
        <v>63</v>
      </c>
      <c r="AV772" s="1" t="s">
        <v>52</v>
      </c>
      <c r="AW772" s="1" t="s">
        <v>1701</v>
      </c>
      <c r="AX772" s="1" t="s">
        <v>52</v>
      </c>
      <c r="AY772" s="1" t="s">
        <v>52</v>
      </c>
      <c r="AZ772" s="1" t="s">
        <v>52</v>
      </c>
    </row>
    <row r="773" spans="1:52" ht="30" customHeight="1" x14ac:dyDescent="0.3">
      <c r="A773" s="18" t="s">
        <v>1149</v>
      </c>
      <c r="B773" s="18" t="s">
        <v>1702</v>
      </c>
      <c r="C773" s="18" t="s">
        <v>74</v>
      </c>
      <c r="D773" s="19">
        <v>7.6999999999999999E-2</v>
      </c>
      <c r="E773" s="21" t="e">
        <f>일위대가목록!E142</f>
        <v>#NUM!</v>
      </c>
      <c r="F773" s="24" t="e">
        <f t="shared" si="97"/>
        <v>#NUM!</v>
      </c>
      <c r="G773" s="21">
        <f>일위대가목록!F142</f>
        <v>0</v>
      </c>
      <c r="H773" s="24">
        <f t="shared" si="98"/>
        <v>0</v>
      </c>
      <c r="I773" s="21">
        <f>일위대가목록!G142</f>
        <v>0</v>
      </c>
      <c r="J773" s="24">
        <f t="shared" si="99"/>
        <v>0</v>
      </c>
      <c r="K773" s="21" t="e">
        <f t="shared" si="100"/>
        <v>#NUM!</v>
      </c>
      <c r="L773" s="24" t="e">
        <f t="shared" si="100"/>
        <v>#NUM!</v>
      </c>
      <c r="M773" s="18" t="s">
        <v>1703</v>
      </c>
      <c r="N773" s="1" t="s">
        <v>979</v>
      </c>
      <c r="O773" s="1" t="s">
        <v>1704</v>
      </c>
      <c r="P773" s="1" t="s">
        <v>63</v>
      </c>
      <c r="Q773" s="1" t="s">
        <v>64</v>
      </c>
      <c r="R773" s="1" t="s">
        <v>64</v>
      </c>
      <c r="AV773" s="1" t="s">
        <v>52</v>
      </c>
      <c r="AW773" s="1" t="s">
        <v>1705</v>
      </c>
      <c r="AX773" s="1" t="s">
        <v>52</v>
      </c>
      <c r="AY773" s="1" t="s">
        <v>52</v>
      </c>
      <c r="AZ773" s="1" t="s">
        <v>52</v>
      </c>
    </row>
    <row r="774" spans="1:52" ht="30" customHeight="1" x14ac:dyDescent="0.3">
      <c r="A774" s="18" t="s">
        <v>715</v>
      </c>
      <c r="B774" s="18" t="s">
        <v>52</v>
      </c>
      <c r="C774" s="18" t="s">
        <v>52</v>
      </c>
      <c r="D774" s="19"/>
      <c r="E774" s="21"/>
      <c r="F774" s="24" t="e">
        <f>TRUNC(SUMIF(N767:N773, N766, F767:F773),0)</f>
        <v>#NUM!</v>
      </c>
      <c r="G774" s="21"/>
      <c r="H774" s="24">
        <f>TRUNC(SUMIF(N767:N773, N766, H767:H773),0)</f>
        <v>0</v>
      </c>
      <c r="I774" s="21"/>
      <c r="J774" s="24">
        <f>TRUNC(SUMIF(N767:N773, N766, J767:J773),0)</f>
        <v>0</v>
      </c>
      <c r="K774" s="21"/>
      <c r="L774" s="24" t="e">
        <f>F774+H774+J774</f>
        <v>#NUM!</v>
      </c>
      <c r="M774" s="18" t="s">
        <v>52</v>
      </c>
      <c r="N774" s="1" t="s">
        <v>88</v>
      </c>
      <c r="O774" s="1" t="s">
        <v>88</v>
      </c>
      <c r="P774" s="1" t="s">
        <v>52</v>
      </c>
      <c r="Q774" s="1" t="s">
        <v>52</v>
      </c>
      <c r="R774" s="1" t="s">
        <v>52</v>
      </c>
      <c r="AV774" s="1" t="s">
        <v>52</v>
      </c>
      <c r="AW774" s="1" t="s">
        <v>52</v>
      </c>
      <c r="AX774" s="1" t="s">
        <v>52</v>
      </c>
      <c r="AY774" s="1" t="s">
        <v>52</v>
      </c>
      <c r="AZ774" s="1" t="s">
        <v>52</v>
      </c>
    </row>
    <row r="775" spans="1:52" ht="30" customHeight="1" x14ac:dyDescent="0.3">
      <c r="A775" s="19"/>
      <c r="B775" s="19"/>
      <c r="C775" s="19"/>
      <c r="D775" s="19"/>
      <c r="E775" s="21"/>
      <c r="F775" s="24"/>
      <c r="G775" s="21"/>
      <c r="H775" s="24"/>
      <c r="I775" s="21"/>
      <c r="J775" s="24"/>
      <c r="K775" s="21"/>
      <c r="L775" s="24"/>
      <c r="M775" s="19"/>
    </row>
    <row r="776" spans="1:52" ht="30" customHeight="1" x14ac:dyDescent="0.3">
      <c r="A776" s="15" t="s">
        <v>1706</v>
      </c>
      <c r="B776" s="16"/>
      <c r="C776" s="16"/>
      <c r="D776" s="16"/>
      <c r="E776" s="20"/>
      <c r="F776" s="23"/>
      <c r="G776" s="20"/>
      <c r="H776" s="23"/>
      <c r="I776" s="20"/>
      <c r="J776" s="23"/>
      <c r="K776" s="20"/>
      <c r="L776" s="23"/>
      <c r="M776" s="17"/>
      <c r="N776" s="1" t="s">
        <v>1019</v>
      </c>
    </row>
    <row r="777" spans="1:52" ht="30" customHeight="1" x14ac:dyDescent="0.3">
      <c r="A777" s="18" t="s">
        <v>982</v>
      </c>
      <c r="B777" s="18" t="s">
        <v>759</v>
      </c>
      <c r="C777" s="18" t="s">
        <v>760</v>
      </c>
      <c r="D777" s="19">
        <v>1.238E-2</v>
      </c>
      <c r="E777" s="21">
        <f>단가대비표!O126</f>
        <v>0</v>
      </c>
      <c r="F777" s="24">
        <f t="shared" ref="F777:F782" si="101">TRUNC(E777*D777,1)</f>
        <v>0</v>
      </c>
      <c r="G777" s="21">
        <f>단가대비표!P126</f>
        <v>0</v>
      </c>
      <c r="H777" s="24">
        <f t="shared" ref="H777:H782" si="102">TRUNC(G777*D777,1)</f>
        <v>0</v>
      </c>
      <c r="I777" s="21">
        <f>단가대비표!V126</f>
        <v>0</v>
      </c>
      <c r="J777" s="24">
        <f t="shared" ref="J777:J782" si="103">TRUNC(I777*D777,1)</f>
        <v>0</v>
      </c>
      <c r="K777" s="21">
        <f t="shared" ref="K777:L782" si="104">TRUNC(E777+G777+I777,1)</f>
        <v>0</v>
      </c>
      <c r="L777" s="24">
        <f t="shared" si="104"/>
        <v>0</v>
      </c>
      <c r="M777" s="18" t="s">
        <v>52</v>
      </c>
      <c r="N777" s="1" t="s">
        <v>1019</v>
      </c>
      <c r="O777" s="1" t="s">
        <v>983</v>
      </c>
      <c r="P777" s="1" t="s">
        <v>64</v>
      </c>
      <c r="Q777" s="1" t="s">
        <v>64</v>
      </c>
      <c r="R777" s="1" t="s">
        <v>63</v>
      </c>
      <c r="V777">
        <v>1</v>
      </c>
      <c r="W777">
        <v>2</v>
      </c>
      <c r="AV777" s="1" t="s">
        <v>52</v>
      </c>
      <c r="AW777" s="1" t="s">
        <v>1707</v>
      </c>
      <c r="AX777" s="1" t="s">
        <v>52</v>
      </c>
      <c r="AY777" s="1" t="s">
        <v>52</v>
      </c>
      <c r="AZ777" s="1" t="s">
        <v>52</v>
      </c>
    </row>
    <row r="778" spans="1:52" ht="30" customHeight="1" x14ac:dyDescent="0.3">
      <c r="A778" s="18" t="s">
        <v>985</v>
      </c>
      <c r="B778" s="18" t="s">
        <v>759</v>
      </c>
      <c r="C778" s="18" t="s">
        <v>760</v>
      </c>
      <c r="D778" s="19">
        <v>3.3800000000000002E-3</v>
      </c>
      <c r="E778" s="21">
        <f>단가대비표!O127</f>
        <v>0</v>
      </c>
      <c r="F778" s="24">
        <f t="shared" si="101"/>
        <v>0</v>
      </c>
      <c r="G778" s="21">
        <f>단가대비표!P127</f>
        <v>0</v>
      </c>
      <c r="H778" s="24">
        <f t="shared" si="102"/>
        <v>0</v>
      </c>
      <c r="I778" s="21">
        <f>단가대비표!V127</f>
        <v>0</v>
      </c>
      <c r="J778" s="24">
        <f t="shared" si="103"/>
        <v>0</v>
      </c>
      <c r="K778" s="21">
        <f t="shared" si="104"/>
        <v>0</v>
      </c>
      <c r="L778" s="24">
        <f t="shared" si="104"/>
        <v>0</v>
      </c>
      <c r="M778" s="18" t="s">
        <v>52</v>
      </c>
      <c r="N778" s="1" t="s">
        <v>1019</v>
      </c>
      <c r="O778" s="1" t="s">
        <v>986</v>
      </c>
      <c r="P778" s="1" t="s">
        <v>64</v>
      </c>
      <c r="Q778" s="1" t="s">
        <v>64</v>
      </c>
      <c r="R778" s="1" t="s">
        <v>63</v>
      </c>
      <c r="V778">
        <v>1</v>
      </c>
      <c r="W778">
        <v>2</v>
      </c>
      <c r="AV778" s="1" t="s">
        <v>52</v>
      </c>
      <c r="AW778" s="1" t="s">
        <v>1708</v>
      </c>
      <c r="AX778" s="1" t="s">
        <v>52</v>
      </c>
      <c r="AY778" s="1" t="s">
        <v>52</v>
      </c>
      <c r="AZ778" s="1" t="s">
        <v>52</v>
      </c>
    </row>
    <row r="779" spans="1:52" ht="30" customHeight="1" x14ac:dyDescent="0.3">
      <c r="A779" s="18" t="s">
        <v>915</v>
      </c>
      <c r="B779" s="18" t="s">
        <v>759</v>
      </c>
      <c r="C779" s="18" t="s">
        <v>760</v>
      </c>
      <c r="D779" s="19">
        <v>4.4999999999999997E-3</v>
      </c>
      <c r="E779" s="21">
        <f>단가대비표!O122</f>
        <v>0</v>
      </c>
      <c r="F779" s="24">
        <f t="shared" si="101"/>
        <v>0</v>
      </c>
      <c r="G779" s="21">
        <f>단가대비표!P122</f>
        <v>0</v>
      </c>
      <c r="H779" s="24">
        <f t="shared" si="102"/>
        <v>0</v>
      </c>
      <c r="I779" s="21">
        <f>단가대비표!V122</f>
        <v>0</v>
      </c>
      <c r="J779" s="24">
        <f t="shared" si="103"/>
        <v>0</v>
      </c>
      <c r="K779" s="21">
        <f t="shared" si="104"/>
        <v>0</v>
      </c>
      <c r="L779" s="24">
        <f t="shared" si="104"/>
        <v>0</v>
      </c>
      <c r="M779" s="18" t="s">
        <v>52</v>
      </c>
      <c r="N779" s="1" t="s">
        <v>1019</v>
      </c>
      <c r="O779" s="1" t="s">
        <v>916</v>
      </c>
      <c r="P779" s="1" t="s">
        <v>64</v>
      </c>
      <c r="Q779" s="1" t="s">
        <v>64</v>
      </c>
      <c r="R779" s="1" t="s">
        <v>63</v>
      </c>
      <c r="V779">
        <v>1</v>
      </c>
      <c r="W779">
        <v>2</v>
      </c>
      <c r="AV779" s="1" t="s">
        <v>52</v>
      </c>
      <c r="AW779" s="1" t="s">
        <v>1709</v>
      </c>
      <c r="AX779" s="1" t="s">
        <v>52</v>
      </c>
      <c r="AY779" s="1" t="s">
        <v>52</v>
      </c>
      <c r="AZ779" s="1" t="s">
        <v>52</v>
      </c>
    </row>
    <row r="780" spans="1:52" ht="30" customHeight="1" x14ac:dyDescent="0.3">
      <c r="A780" s="18" t="s">
        <v>758</v>
      </c>
      <c r="B780" s="18" t="s">
        <v>759</v>
      </c>
      <c r="C780" s="18" t="s">
        <v>760</v>
      </c>
      <c r="D780" s="19">
        <v>2.2499999999999998E-3</v>
      </c>
      <c r="E780" s="21">
        <f>단가대비표!O121</f>
        <v>0</v>
      </c>
      <c r="F780" s="24">
        <f t="shared" si="101"/>
        <v>0</v>
      </c>
      <c r="G780" s="21">
        <f>단가대비표!P121</f>
        <v>0</v>
      </c>
      <c r="H780" s="24">
        <f t="shared" si="102"/>
        <v>0</v>
      </c>
      <c r="I780" s="21">
        <f>단가대비표!V121</f>
        <v>0</v>
      </c>
      <c r="J780" s="24">
        <f t="shared" si="103"/>
        <v>0</v>
      </c>
      <c r="K780" s="21">
        <f t="shared" si="104"/>
        <v>0</v>
      </c>
      <c r="L780" s="24">
        <f t="shared" si="104"/>
        <v>0</v>
      </c>
      <c r="M780" s="18" t="s">
        <v>52</v>
      </c>
      <c r="N780" s="1" t="s">
        <v>1019</v>
      </c>
      <c r="O780" s="1" t="s">
        <v>761</v>
      </c>
      <c r="P780" s="1" t="s">
        <v>64</v>
      </c>
      <c r="Q780" s="1" t="s">
        <v>64</v>
      </c>
      <c r="R780" s="1" t="s">
        <v>63</v>
      </c>
      <c r="V780">
        <v>1</v>
      </c>
      <c r="W780">
        <v>2</v>
      </c>
      <c r="AV780" s="1" t="s">
        <v>52</v>
      </c>
      <c r="AW780" s="1" t="s">
        <v>1710</v>
      </c>
      <c r="AX780" s="1" t="s">
        <v>52</v>
      </c>
      <c r="AY780" s="1" t="s">
        <v>52</v>
      </c>
      <c r="AZ780" s="1" t="s">
        <v>52</v>
      </c>
    </row>
    <row r="781" spans="1:52" ht="30" customHeight="1" x14ac:dyDescent="0.3">
      <c r="A781" s="18" t="s">
        <v>774</v>
      </c>
      <c r="B781" s="18" t="s">
        <v>990</v>
      </c>
      <c r="C781" s="18" t="s">
        <v>234</v>
      </c>
      <c r="D781" s="19">
        <v>1</v>
      </c>
      <c r="E781" s="21">
        <v>0</v>
      </c>
      <c r="F781" s="24">
        <f t="shared" si="101"/>
        <v>0</v>
      </c>
      <c r="G781" s="21">
        <v>0</v>
      </c>
      <c r="H781" s="24">
        <f t="shared" si="102"/>
        <v>0</v>
      </c>
      <c r="I781" s="21">
        <f>TRUNC(SUMIF(V777:V782, RIGHTB(O781, 1), H777:H782)*U781, 2)</f>
        <v>0</v>
      </c>
      <c r="J781" s="24">
        <f t="shared" si="103"/>
        <v>0</v>
      </c>
      <c r="K781" s="21">
        <f t="shared" si="104"/>
        <v>0</v>
      </c>
      <c r="L781" s="24">
        <f t="shared" si="104"/>
        <v>0</v>
      </c>
      <c r="M781" s="18" t="s">
        <v>52</v>
      </c>
      <c r="N781" s="1" t="s">
        <v>1019</v>
      </c>
      <c r="O781" s="1" t="s">
        <v>713</v>
      </c>
      <c r="P781" s="1" t="s">
        <v>64</v>
      </c>
      <c r="Q781" s="1" t="s">
        <v>64</v>
      </c>
      <c r="R781" s="1" t="s">
        <v>64</v>
      </c>
      <c r="S781">
        <v>1</v>
      </c>
      <c r="T781">
        <v>2</v>
      </c>
      <c r="U781">
        <v>0.05</v>
      </c>
      <c r="AV781" s="1" t="s">
        <v>52</v>
      </c>
      <c r="AW781" s="1" t="s">
        <v>1711</v>
      </c>
      <c r="AX781" s="1" t="s">
        <v>52</v>
      </c>
      <c r="AY781" s="1" t="s">
        <v>52</v>
      </c>
      <c r="AZ781" s="1" t="s">
        <v>52</v>
      </c>
    </row>
    <row r="782" spans="1:52" ht="30" customHeight="1" x14ac:dyDescent="0.3">
      <c r="A782" s="18" t="s">
        <v>971</v>
      </c>
      <c r="B782" s="18" t="s">
        <v>919</v>
      </c>
      <c r="C782" s="18" t="s">
        <v>234</v>
      </c>
      <c r="D782" s="19">
        <v>1</v>
      </c>
      <c r="E782" s="21">
        <f>TRUNC(SUMIF(W777:W782, RIGHTB(O782, 1), H777:H782)*U782, 2)</f>
        <v>0</v>
      </c>
      <c r="F782" s="24">
        <f t="shared" si="101"/>
        <v>0</v>
      </c>
      <c r="G782" s="21">
        <v>0</v>
      </c>
      <c r="H782" s="24">
        <f t="shared" si="102"/>
        <v>0</v>
      </c>
      <c r="I782" s="21">
        <v>0</v>
      </c>
      <c r="J782" s="24">
        <f t="shared" si="103"/>
        <v>0</v>
      </c>
      <c r="K782" s="21">
        <f t="shared" si="104"/>
        <v>0</v>
      </c>
      <c r="L782" s="24">
        <f t="shared" si="104"/>
        <v>0</v>
      </c>
      <c r="M782" s="18" t="s">
        <v>52</v>
      </c>
      <c r="N782" s="1" t="s">
        <v>1019</v>
      </c>
      <c r="O782" s="1" t="s">
        <v>902</v>
      </c>
      <c r="P782" s="1" t="s">
        <v>64</v>
      </c>
      <c r="Q782" s="1" t="s">
        <v>64</v>
      </c>
      <c r="R782" s="1" t="s">
        <v>64</v>
      </c>
      <c r="S782">
        <v>1</v>
      </c>
      <c r="T782">
        <v>0</v>
      </c>
      <c r="U782">
        <v>0.03</v>
      </c>
      <c r="AV782" s="1" t="s">
        <v>52</v>
      </c>
      <c r="AW782" s="1" t="s">
        <v>1712</v>
      </c>
      <c r="AX782" s="1" t="s">
        <v>52</v>
      </c>
      <c r="AY782" s="1" t="s">
        <v>52</v>
      </c>
      <c r="AZ782" s="1" t="s">
        <v>52</v>
      </c>
    </row>
    <row r="783" spans="1:52" ht="30" customHeight="1" x14ac:dyDescent="0.3">
      <c r="A783" s="18" t="s">
        <v>715</v>
      </c>
      <c r="B783" s="18" t="s">
        <v>52</v>
      </c>
      <c r="C783" s="18" t="s">
        <v>52</v>
      </c>
      <c r="D783" s="19"/>
      <c r="E783" s="21"/>
      <c r="F783" s="24">
        <f>TRUNC(SUMIF(N777:N782, N776, F777:F782),0)</f>
        <v>0</v>
      </c>
      <c r="G783" s="21"/>
      <c r="H783" s="24">
        <f>TRUNC(SUMIF(N777:N782, N776, H777:H782),0)</f>
        <v>0</v>
      </c>
      <c r="I783" s="21"/>
      <c r="J783" s="24">
        <f>TRUNC(SUMIF(N777:N782, N776, J777:J782),0)</f>
        <v>0</v>
      </c>
      <c r="K783" s="21"/>
      <c r="L783" s="24">
        <f>F783+H783+J783</f>
        <v>0</v>
      </c>
      <c r="M783" s="18" t="s">
        <v>52</v>
      </c>
      <c r="N783" s="1" t="s">
        <v>88</v>
      </c>
      <c r="O783" s="1" t="s">
        <v>88</v>
      </c>
      <c r="P783" s="1" t="s">
        <v>52</v>
      </c>
      <c r="Q783" s="1" t="s">
        <v>52</v>
      </c>
      <c r="R783" s="1" t="s">
        <v>52</v>
      </c>
      <c r="AV783" s="1" t="s">
        <v>52</v>
      </c>
      <c r="AW783" s="1" t="s">
        <v>52</v>
      </c>
      <c r="AX783" s="1" t="s">
        <v>52</v>
      </c>
      <c r="AY783" s="1" t="s">
        <v>52</v>
      </c>
      <c r="AZ783" s="1" t="s">
        <v>52</v>
      </c>
    </row>
    <row r="784" spans="1:52" ht="30" customHeight="1" x14ac:dyDescent="0.3">
      <c r="A784" s="19"/>
      <c r="B784" s="19"/>
      <c r="C784" s="19"/>
      <c r="D784" s="19"/>
      <c r="E784" s="21"/>
      <c r="F784" s="24"/>
      <c r="G784" s="21"/>
      <c r="H784" s="24"/>
      <c r="I784" s="21"/>
      <c r="J784" s="24"/>
      <c r="K784" s="21"/>
      <c r="L784" s="24"/>
      <c r="M784" s="19"/>
    </row>
    <row r="785" spans="1:52" ht="30" customHeight="1" x14ac:dyDescent="0.3">
      <c r="A785" s="15" t="s">
        <v>1713</v>
      </c>
      <c r="B785" s="16"/>
      <c r="C785" s="16"/>
      <c r="D785" s="16"/>
      <c r="E785" s="20"/>
      <c r="F785" s="23"/>
      <c r="G785" s="20"/>
      <c r="H785" s="23"/>
      <c r="I785" s="20"/>
      <c r="J785" s="23"/>
      <c r="K785" s="20"/>
      <c r="L785" s="23"/>
      <c r="M785" s="17"/>
      <c r="N785" s="1" t="s">
        <v>1699</v>
      </c>
    </row>
    <row r="786" spans="1:52" ht="30" customHeight="1" x14ac:dyDescent="0.3">
      <c r="A786" s="18" t="s">
        <v>1144</v>
      </c>
      <c r="B786" s="18" t="s">
        <v>1145</v>
      </c>
      <c r="C786" s="18" t="s">
        <v>74</v>
      </c>
      <c r="D786" s="19">
        <v>1</v>
      </c>
      <c r="E786" s="21">
        <f>일위대가목록!E143</f>
        <v>0</v>
      </c>
      <c r="F786" s="24">
        <f>TRUNC(E786*D786,1)</f>
        <v>0</v>
      </c>
      <c r="G786" s="21">
        <f>일위대가목록!F143</f>
        <v>0</v>
      </c>
      <c r="H786" s="24">
        <f>TRUNC(G786*D786,1)</f>
        <v>0</v>
      </c>
      <c r="I786" s="21">
        <f>일위대가목록!G143</f>
        <v>0</v>
      </c>
      <c r="J786" s="24">
        <f>TRUNC(I786*D786,1)</f>
        <v>0</v>
      </c>
      <c r="K786" s="21">
        <f>TRUNC(E786+G786+I786,1)</f>
        <v>0</v>
      </c>
      <c r="L786" s="24">
        <f>TRUNC(F786+H786+J786,1)</f>
        <v>0</v>
      </c>
      <c r="M786" s="18" t="s">
        <v>1146</v>
      </c>
      <c r="N786" s="1" t="s">
        <v>1699</v>
      </c>
      <c r="O786" s="1" t="s">
        <v>1147</v>
      </c>
      <c r="P786" s="1" t="s">
        <v>63</v>
      </c>
      <c r="Q786" s="1" t="s">
        <v>64</v>
      </c>
      <c r="R786" s="1" t="s">
        <v>64</v>
      </c>
      <c r="AV786" s="1" t="s">
        <v>52</v>
      </c>
      <c r="AW786" s="1" t="s">
        <v>1714</v>
      </c>
      <c r="AX786" s="1" t="s">
        <v>52</v>
      </c>
      <c r="AY786" s="1" t="s">
        <v>52</v>
      </c>
      <c r="AZ786" s="1" t="s">
        <v>52</v>
      </c>
    </row>
    <row r="787" spans="1:52" ht="30" customHeight="1" x14ac:dyDescent="0.3">
      <c r="A787" s="18" t="s">
        <v>715</v>
      </c>
      <c r="B787" s="18" t="s">
        <v>52</v>
      </c>
      <c r="C787" s="18" t="s">
        <v>52</v>
      </c>
      <c r="D787" s="19"/>
      <c r="E787" s="21"/>
      <c r="F787" s="24">
        <f>TRUNC(SUMIF(N786:N786, N785, F786:F786),0)</f>
        <v>0</v>
      </c>
      <c r="G787" s="21"/>
      <c r="H787" s="24">
        <f>TRUNC(SUMIF(N786:N786, N785, H786:H786),0)</f>
        <v>0</v>
      </c>
      <c r="I787" s="21"/>
      <c r="J787" s="24">
        <f>TRUNC(SUMIF(N786:N786, N785, J786:J786),0)</f>
        <v>0</v>
      </c>
      <c r="K787" s="21"/>
      <c r="L787" s="24">
        <f>F787+H787+J787</f>
        <v>0</v>
      </c>
      <c r="M787" s="18" t="s">
        <v>52</v>
      </c>
      <c r="N787" s="1" t="s">
        <v>88</v>
      </c>
      <c r="O787" s="1" t="s">
        <v>88</v>
      </c>
      <c r="P787" s="1" t="s">
        <v>52</v>
      </c>
      <c r="Q787" s="1" t="s">
        <v>52</v>
      </c>
      <c r="R787" s="1" t="s">
        <v>52</v>
      </c>
      <c r="AV787" s="1" t="s">
        <v>52</v>
      </c>
      <c r="AW787" s="1" t="s">
        <v>52</v>
      </c>
      <c r="AX787" s="1" t="s">
        <v>52</v>
      </c>
      <c r="AY787" s="1" t="s">
        <v>52</v>
      </c>
      <c r="AZ787" s="1" t="s">
        <v>52</v>
      </c>
    </row>
    <row r="788" spans="1:52" ht="30" customHeight="1" x14ac:dyDescent="0.3">
      <c r="A788" s="19"/>
      <c r="B788" s="19"/>
      <c r="C788" s="19"/>
      <c r="D788" s="19"/>
      <c r="E788" s="21"/>
      <c r="F788" s="24"/>
      <c r="G788" s="21"/>
      <c r="H788" s="24"/>
      <c r="I788" s="21"/>
      <c r="J788" s="24"/>
      <c r="K788" s="21"/>
      <c r="L788" s="24"/>
      <c r="M788" s="19"/>
    </row>
    <row r="789" spans="1:52" ht="30" customHeight="1" x14ac:dyDescent="0.3">
      <c r="A789" s="15" t="s">
        <v>1715</v>
      </c>
      <c r="B789" s="16"/>
      <c r="C789" s="16"/>
      <c r="D789" s="16"/>
      <c r="E789" s="20"/>
      <c r="F789" s="23"/>
      <c r="G789" s="20"/>
      <c r="H789" s="23"/>
      <c r="I789" s="20"/>
      <c r="J789" s="23"/>
      <c r="K789" s="20"/>
      <c r="L789" s="23"/>
      <c r="M789" s="17"/>
      <c r="N789" s="1" t="s">
        <v>1704</v>
      </c>
    </row>
    <row r="790" spans="1:52" ht="30" customHeight="1" x14ac:dyDescent="0.3">
      <c r="A790" s="18" t="s">
        <v>1045</v>
      </c>
      <c r="B790" s="18" t="s">
        <v>1716</v>
      </c>
      <c r="C790" s="18" t="s">
        <v>1136</v>
      </c>
      <c r="D790" s="19">
        <v>0.08</v>
      </c>
      <c r="E790" s="21" t="e">
        <f>단가대비표!O107</f>
        <v>#NUM!</v>
      </c>
      <c r="F790" s="24" t="e">
        <f>TRUNC(E790*D790,1)</f>
        <v>#NUM!</v>
      </c>
      <c r="G790" s="21">
        <f>단가대비표!P107</f>
        <v>0</v>
      </c>
      <c r="H790" s="24">
        <f>TRUNC(G790*D790,1)</f>
        <v>0</v>
      </c>
      <c r="I790" s="21">
        <f>단가대비표!V107</f>
        <v>0</v>
      </c>
      <c r="J790" s="24">
        <f>TRUNC(I790*D790,1)</f>
        <v>0</v>
      </c>
      <c r="K790" s="21" t="e">
        <f>TRUNC(E790+G790+I790,1)</f>
        <v>#NUM!</v>
      </c>
      <c r="L790" s="24" t="e">
        <f>TRUNC(F790+H790+J790,1)</f>
        <v>#NUM!</v>
      </c>
      <c r="M790" s="18" t="s">
        <v>52</v>
      </c>
      <c r="N790" s="1" t="s">
        <v>1704</v>
      </c>
      <c r="O790" s="1" t="s">
        <v>1717</v>
      </c>
      <c r="P790" s="1" t="s">
        <v>64</v>
      </c>
      <c r="Q790" s="1" t="s">
        <v>64</v>
      </c>
      <c r="R790" s="1" t="s">
        <v>63</v>
      </c>
      <c r="AV790" s="1" t="s">
        <v>52</v>
      </c>
      <c r="AW790" s="1" t="s">
        <v>1718</v>
      </c>
      <c r="AX790" s="1" t="s">
        <v>52</v>
      </c>
      <c r="AY790" s="1" t="s">
        <v>52</v>
      </c>
      <c r="AZ790" s="1" t="s">
        <v>52</v>
      </c>
    </row>
    <row r="791" spans="1:52" ht="30" customHeight="1" x14ac:dyDescent="0.3">
      <c r="A791" s="18" t="s">
        <v>1719</v>
      </c>
      <c r="B791" s="18" t="s">
        <v>1720</v>
      </c>
      <c r="C791" s="18" t="s">
        <v>1136</v>
      </c>
      <c r="D791" s="19">
        <v>4.0000000000000001E-3</v>
      </c>
      <c r="E791" s="21" t="e">
        <f>단가대비표!O115</f>
        <v>#NUM!</v>
      </c>
      <c r="F791" s="24" t="e">
        <f>TRUNC(E791*D791,1)</f>
        <v>#NUM!</v>
      </c>
      <c r="G791" s="21">
        <f>단가대비표!P115</f>
        <v>0</v>
      </c>
      <c r="H791" s="24">
        <f>TRUNC(G791*D791,1)</f>
        <v>0</v>
      </c>
      <c r="I791" s="21">
        <f>단가대비표!V115</f>
        <v>0</v>
      </c>
      <c r="J791" s="24">
        <f>TRUNC(I791*D791,1)</f>
        <v>0</v>
      </c>
      <c r="K791" s="21" t="e">
        <f>TRUNC(E791+G791+I791,1)</f>
        <v>#NUM!</v>
      </c>
      <c r="L791" s="24" t="e">
        <f>TRUNC(F791+H791+J791,1)</f>
        <v>#NUM!</v>
      </c>
      <c r="M791" s="18" t="s">
        <v>52</v>
      </c>
      <c r="N791" s="1" t="s">
        <v>1704</v>
      </c>
      <c r="O791" s="1" t="s">
        <v>1721</v>
      </c>
      <c r="P791" s="1" t="s">
        <v>64</v>
      </c>
      <c r="Q791" s="1" t="s">
        <v>64</v>
      </c>
      <c r="R791" s="1" t="s">
        <v>63</v>
      </c>
      <c r="AV791" s="1" t="s">
        <v>52</v>
      </c>
      <c r="AW791" s="1" t="s">
        <v>1722</v>
      </c>
      <c r="AX791" s="1" t="s">
        <v>52</v>
      </c>
      <c r="AY791" s="1" t="s">
        <v>52</v>
      </c>
      <c r="AZ791" s="1" t="s">
        <v>52</v>
      </c>
    </row>
    <row r="792" spans="1:52" ht="30" customHeight="1" x14ac:dyDescent="0.3">
      <c r="A792" s="18" t="s">
        <v>715</v>
      </c>
      <c r="B792" s="18" t="s">
        <v>52</v>
      </c>
      <c r="C792" s="18" t="s">
        <v>52</v>
      </c>
      <c r="D792" s="19"/>
      <c r="E792" s="21"/>
      <c r="F792" s="24" t="e">
        <f>TRUNC(SUMIF(N790:N791, N789, F790:F791),0)</f>
        <v>#NUM!</v>
      </c>
      <c r="G792" s="21"/>
      <c r="H792" s="24">
        <f>TRUNC(SUMIF(N790:N791, N789, H790:H791),0)</f>
        <v>0</v>
      </c>
      <c r="I792" s="21"/>
      <c r="J792" s="24">
        <f>TRUNC(SUMIF(N790:N791, N789, J790:J791),0)</f>
        <v>0</v>
      </c>
      <c r="K792" s="21"/>
      <c r="L792" s="24" t="e">
        <f>F792+H792+J792</f>
        <v>#NUM!</v>
      </c>
      <c r="M792" s="18" t="s">
        <v>52</v>
      </c>
      <c r="N792" s="1" t="s">
        <v>88</v>
      </c>
      <c r="O792" s="1" t="s">
        <v>88</v>
      </c>
      <c r="P792" s="1" t="s">
        <v>52</v>
      </c>
      <c r="Q792" s="1" t="s">
        <v>52</v>
      </c>
      <c r="R792" s="1" t="s">
        <v>52</v>
      </c>
      <c r="AV792" s="1" t="s">
        <v>52</v>
      </c>
      <c r="AW792" s="1" t="s">
        <v>52</v>
      </c>
      <c r="AX792" s="1" t="s">
        <v>52</v>
      </c>
      <c r="AY792" s="1" t="s">
        <v>52</v>
      </c>
      <c r="AZ792" s="1" t="s">
        <v>52</v>
      </c>
    </row>
    <row r="793" spans="1:52" ht="30" customHeight="1" x14ac:dyDescent="0.3">
      <c r="A793" s="19"/>
      <c r="B793" s="19"/>
      <c r="C793" s="19"/>
      <c r="D793" s="19"/>
      <c r="E793" s="21"/>
      <c r="F793" s="24"/>
      <c r="G793" s="21"/>
      <c r="H793" s="24"/>
      <c r="I793" s="21"/>
      <c r="J793" s="24"/>
      <c r="K793" s="21"/>
      <c r="L793" s="24"/>
      <c r="M793" s="19"/>
    </row>
    <row r="794" spans="1:52" ht="30" customHeight="1" x14ac:dyDescent="0.3">
      <c r="A794" s="15" t="s">
        <v>1723</v>
      </c>
      <c r="B794" s="16"/>
      <c r="C794" s="16"/>
      <c r="D794" s="16"/>
      <c r="E794" s="20"/>
      <c r="F794" s="23"/>
      <c r="G794" s="20"/>
      <c r="H794" s="23"/>
      <c r="I794" s="20"/>
      <c r="J794" s="23"/>
      <c r="K794" s="20"/>
      <c r="L794" s="23"/>
      <c r="M794" s="17"/>
      <c r="N794" s="1" t="s">
        <v>1147</v>
      </c>
    </row>
    <row r="795" spans="1:52" ht="30" customHeight="1" x14ac:dyDescent="0.3">
      <c r="A795" s="18" t="s">
        <v>1724</v>
      </c>
      <c r="B795" s="18" t="s">
        <v>759</v>
      </c>
      <c r="C795" s="18" t="s">
        <v>760</v>
      </c>
      <c r="D795" s="19">
        <v>1.4999999999999999E-2</v>
      </c>
      <c r="E795" s="21">
        <f>단가대비표!O139</f>
        <v>0</v>
      </c>
      <c r="F795" s="24">
        <f>TRUNC(E795*D795,1)</f>
        <v>0</v>
      </c>
      <c r="G795" s="21">
        <f>단가대비표!P139</f>
        <v>0</v>
      </c>
      <c r="H795" s="24">
        <f>TRUNC(G795*D795,1)</f>
        <v>0</v>
      </c>
      <c r="I795" s="21">
        <f>단가대비표!V139</f>
        <v>0</v>
      </c>
      <c r="J795" s="24">
        <f>TRUNC(I795*D795,1)</f>
        <v>0</v>
      </c>
      <c r="K795" s="21">
        <f t="shared" ref="K795:L797" si="105">TRUNC(E795+G795+I795,1)</f>
        <v>0</v>
      </c>
      <c r="L795" s="24">
        <f t="shared" si="105"/>
        <v>0</v>
      </c>
      <c r="M795" s="18" t="s">
        <v>52</v>
      </c>
      <c r="N795" s="1" t="s">
        <v>1147</v>
      </c>
      <c r="O795" s="1" t="s">
        <v>1725</v>
      </c>
      <c r="P795" s="1" t="s">
        <v>64</v>
      </c>
      <c r="Q795" s="1" t="s">
        <v>64</v>
      </c>
      <c r="R795" s="1" t="s">
        <v>63</v>
      </c>
      <c r="V795">
        <v>1</v>
      </c>
      <c r="AV795" s="1" t="s">
        <v>52</v>
      </c>
      <c r="AW795" s="1" t="s">
        <v>1726</v>
      </c>
      <c r="AX795" s="1" t="s">
        <v>52</v>
      </c>
      <c r="AY795" s="1" t="s">
        <v>52</v>
      </c>
      <c r="AZ795" s="1" t="s">
        <v>52</v>
      </c>
    </row>
    <row r="796" spans="1:52" ht="30" customHeight="1" x14ac:dyDescent="0.3">
      <c r="A796" s="18" t="s">
        <v>758</v>
      </c>
      <c r="B796" s="18" t="s">
        <v>759</v>
      </c>
      <c r="C796" s="18" t="s">
        <v>760</v>
      </c>
      <c r="D796" s="19">
        <v>3.0000000000000001E-3</v>
      </c>
      <c r="E796" s="21">
        <f>단가대비표!O121</f>
        <v>0</v>
      </c>
      <c r="F796" s="24">
        <f>TRUNC(E796*D796,1)</f>
        <v>0</v>
      </c>
      <c r="G796" s="21">
        <f>단가대비표!P121</f>
        <v>0</v>
      </c>
      <c r="H796" s="24">
        <f>TRUNC(G796*D796,1)</f>
        <v>0</v>
      </c>
      <c r="I796" s="21">
        <f>단가대비표!V121</f>
        <v>0</v>
      </c>
      <c r="J796" s="24">
        <f>TRUNC(I796*D796,1)</f>
        <v>0</v>
      </c>
      <c r="K796" s="21">
        <f t="shared" si="105"/>
        <v>0</v>
      </c>
      <c r="L796" s="24">
        <f t="shared" si="105"/>
        <v>0</v>
      </c>
      <c r="M796" s="18" t="s">
        <v>52</v>
      </c>
      <c r="N796" s="1" t="s">
        <v>1147</v>
      </c>
      <c r="O796" s="1" t="s">
        <v>761</v>
      </c>
      <c r="P796" s="1" t="s">
        <v>64</v>
      </c>
      <c r="Q796" s="1" t="s">
        <v>64</v>
      </c>
      <c r="R796" s="1" t="s">
        <v>63</v>
      </c>
      <c r="V796">
        <v>1</v>
      </c>
      <c r="AV796" s="1" t="s">
        <v>52</v>
      </c>
      <c r="AW796" s="1" t="s">
        <v>1727</v>
      </c>
      <c r="AX796" s="1" t="s">
        <v>52</v>
      </c>
      <c r="AY796" s="1" t="s">
        <v>52</v>
      </c>
      <c r="AZ796" s="1" t="s">
        <v>52</v>
      </c>
    </row>
    <row r="797" spans="1:52" ht="30" customHeight="1" x14ac:dyDescent="0.3">
      <c r="A797" s="18" t="s">
        <v>1728</v>
      </c>
      <c r="B797" s="18" t="s">
        <v>775</v>
      </c>
      <c r="C797" s="18" t="s">
        <v>234</v>
      </c>
      <c r="D797" s="19">
        <v>1</v>
      </c>
      <c r="E797" s="21">
        <f>TRUNC(SUMIF(V795:V797, RIGHTB(O797, 1), H795:H797)*U797, 2)</f>
        <v>0</v>
      </c>
      <c r="F797" s="24">
        <f>TRUNC(E797*D797,1)</f>
        <v>0</v>
      </c>
      <c r="G797" s="21">
        <v>0</v>
      </c>
      <c r="H797" s="24">
        <f>TRUNC(G797*D797,1)</f>
        <v>0</v>
      </c>
      <c r="I797" s="21">
        <v>0</v>
      </c>
      <c r="J797" s="24">
        <f>TRUNC(I797*D797,1)</f>
        <v>0</v>
      </c>
      <c r="K797" s="21">
        <f t="shared" si="105"/>
        <v>0</v>
      </c>
      <c r="L797" s="24">
        <f t="shared" si="105"/>
        <v>0</v>
      </c>
      <c r="M797" s="18" t="s">
        <v>52</v>
      </c>
      <c r="N797" s="1" t="s">
        <v>1147</v>
      </c>
      <c r="O797" s="1" t="s">
        <v>713</v>
      </c>
      <c r="P797" s="1" t="s">
        <v>64</v>
      </c>
      <c r="Q797" s="1" t="s">
        <v>64</v>
      </c>
      <c r="R797" s="1" t="s">
        <v>64</v>
      </c>
      <c r="S797">
        <v>1</v>
      </c>
      <c r="T797">
        <v>0</v>
      </c>
      <c r="U797">
        <v>0.02</v>
      </c>
      <c r="AV797" s="1" t="s">
        <v>52</v>
      </c>
      <c r="AW797" s="1" t="s">
        <v>1729</v>
      </c>
      <c r="AX797" s="1" t="s">
        <v>52</v>
      </c>
      <c r="AY797" s="1" t="s">
        <v>52</v>
      </c>
      <c r="AZ797" s="1" t="s">
        <v>52</v>
      </c>
    </row>
    <row r="798" spans="1:52" ht="30" customHeight="1" x14ac:dyDescent="0.3">
      <c r="A798" s="18" t="s">
        <v>715</v>
      </c>
      <c r="B798" s="18" t="s">
        <v>52</v>
      </c>
      <c r="C798" s="18" t="s">
        <v>52</v>
      </c>
      <c r="D798" s="19"/>
      <c r="E798" s="21"/>
      <c r="F798" s="24">
        <f>TRUNC(SUMIF(N795:N797, N794, F795:F797),0)</f>
        <v>0</v>
      </c>
      <c r="G798" s="21"/>
      <c r="H798" s="24">
        <f>TRUNC(SUMIF(N795:N797, N794, H795:H797),0)</f>
        <v>0</v>
      </c>
      <c r="I798" s="21"/>
      <c r="J798" s="24">
        <f>TRUNC(SUMIF(N795:N797, N794, J795:J797),0)</f>
        <v>0</v>
      </c>
      <c r="K798" s="21"/>
      <c r="L798" s="24">
        <f>F798+H798+J798</f>
        <v>0</v>
      </c>
      <c r="M798" s="18" t="s">
        <v>52</v>
      </c>
      <c r="N798" s="1" t="s">
        <v>88</v>
      </c>
      <c r="O798" s="1" t="s">
        <v>88</v>
      </c>
      <c r="P798" s="1" t="s">
        <v>52</v>
      </c>
      <c r="Q798" s="1" t="s">
        <v>52</v>
      </c>
      <c r="R798" s="1" t="s">
        <v>52</v>
      </c>
      <c r="AV798" s="1" t="s">
        <v>52</v>
      </c>
      <c r="AW798" s="1" t="s">
        <v>52</v>
      </c>
      <c r="AX798" s="1" t="s">
        <v>52</v>
      </c>
      <c r="AY798" s="1" t="s">
        <v>52</v>
      </c>
      <c r="AZ798" s="1" t="s">
        <v>52</v>
      </c>
    </row>
    <row r="799" spans="1:52" ht="30" customHeight="1" x14ac:dyDescent="0.3">
      <c r="A799" s="19"/>
      <c r="B799" s="19"/>
      <c r="C799" s="19"/>
      <c r="D799" s="19"/>
      <c r="E799" s="21"/>
      <c r="F799" s="24"/>
      <c r="G799" s="21"/>
      <c r="H799" s="24"/>
      <c r="I799" s="21"/>
      <c r="J799" s="24"/>
      <c r="K799" s="21"/>
      <c r="L799" s="24"/>
      <c r="M799" s="19"/>
    </row>
    <row r="800" spans="1:52" ht="30" customHeight="1" x14ac:dyDescent="0.3">
      <c r="A800" s="15" t="s">
        <v>1730</v>
      </c>
      <c r="B800" s="16"/>
      <c r="C800" s="16"/>
      <c r="D800" s="16"/>
      <c r="E800" s="20"/>
      <c r="F800" s="23"/>
      <c r="G800" s="20"/>
      <c r="H800" s="23"/>
      <c r="I800" s="20"/>
      <c r="J800" s="23"/>
      <c r="K800" s="20"/>
      <c r="L800" s="23"/>
      <c r="M800" s="17"/>
      <c r="N800" s="1" t="s">
        <v>1001</v>
      </c>
    </row>
    <row r="801" spans="1:52" ht="30" customHeight="1" x14ac:dyDescent="0.3">
      <c r="A801" s="18" t="s">
        <v>1323</v>
      </c>
      <c r="B801" s="18" t="s">
        <v>759</v>
      </c>
      <c r="C801" s="18" t="s">
        <v>760</v>
      </c>
      <c r="D801" s="19">
        <v>1.8200000000000001E-2</v>
      </c>
      <c r="E801" s="21">
        <f>단가대비표!O140</f>
        <v>0</v>
      </c>
      <c r="F801" s="24">
        <f>TRUNC(E801*D801,1)</f>
        <v>0</v>
      </c>
      <c r="G801" s="21">
        <f>단가대비표!P140</f>
        <v>0</v>
      </c>
      <c r="H801" s="24">
        <f>TRUNC(G801*D801,1)</f>
        <v>0</v>
      </c>
      <c r="I801" s="21">
        <f>단가대비표!V140</f>
        <v>0</v>
      </c>
      <c r="J801" s="24">
        <f>TRUNC(I801*D801,1)</f>
        <v>0</v>
      </c>
      <c r="K801" s="21">
        <f t="shared" ref="K801:L803" si="106">TRUNC(E801+G801+I801,1)</f>
        <v>0</v>
      </c>
      <c r="L801" s="24">
        <f t="shared" si="106"/>
        <v>0</v>
      </c>
      <c r="M801" s="18" t="s">
        <v>52</v>
      </c>
      <c r="N801" s="1" t="s">
        <v>1001</v>
      </c>
      <c r="O801" s="1" t="s">
        <v>1324</v>
      </c>
      <c r="P801" s="1" t="s">
        <v>64</v>
      </c>
      <c r="Q801" s="1" t="s">
        <v>64</v>
      </c>
      <c r="R801" s="1" t="s">
        <v>63</v>
      </c>
      <c r="V801">
        <v>1</v>
      </c>
      <c r="AV801" s="1" t="s">
        <v>52</v>
      </c>
      <c r="AW801" s="1" t="s">
        <v>1731</v>
      </c>
      <c r="AX801" s="1" t="s">
        <v>52</v>
      </c>
      <c r="AY801" s="1" t="s">
        <v>52</v>
      </c>
      <c r="AZ801" s="1" t="s">
        <v>52</v>
      </c>
    </row>
    <row r="802" spans="1:52" ht="30" customHeight="1" x14ac:dyDescent="0.3">
      <c r="A802" s="18" t="s">
        <v>758</v>
      </c>
      <c r="B802" s="18" t="s">
        <v>759</v>
      </c>
      <c r="C802" s="18" t="s">
        <v>760</v>
      </c>
      <c r="D802" s="19">
        <v>9.1000000000000004E-3</v>
      </c>
      <c r="E802" s="21">
        <f>단가대비표!O121</f>
        <v>0</v>
      </c>
      <c r="F802" s="24">
        <f>TRUNC(E802*D802,1)</f>
        <v>0</v>
      </c>
      <c r="G802" s="21">
        <f>단가대비표!P121</f>
        <v>0</v>
      </c>
      <c r="H802" s="24">
        <f>TRUNC(G802*D802,1)</f>
        <v>0</v>
      </c>
      <c r="I802" s="21">
        <f>단가대비표!V121</f>
        <v>0</v>
      </c>
      <c r="J802" s="24">
        <f>TRUNC(I802*D802,1)</f>
        <v>0</v>
      </c>
      <c r="K802" s="21">
        <f t="shared" si="106"/>
        <v>0</v>
      </c>
      <c r="L802" s="24">
        <f t="shared" si="106"/>
        <v>0</v>
      </c>
      <c r="M802" s="18" t="s">
        <v>52</v>
      </c>
      <c r="N802" s="1" t="s">
        <v>1001</v>
      </c>
      <c r="O802" s="1" t="s">
        <v>761</v>
      </c>
      <c r="P802" s="1" t="s">
        <v>64</v>
      </c>
      <c r="Q802" s="1" t="s">
        <v>64</v>
      </c>
      <c r="R802" s="1" t="s">
        <v>63</v>
      </c>
      <c r="V802">
        <v>1</v>
      </c>
      <c r="AV802" s="1" t="s">
        <v>52</v>
      </c>
      <c r="AW802" s="1" t="s">
        <v>1732</v>
      </c>
      <c r="AX802" s="1" t="s">
        <v>52</v>
      </c>
      <c r="AY802" s="1" t="s">
        <v>52</v>
      </c>
      <c r="AZ802" s="1" t="s">
        <v>52</v>
      </c>
    </row>
    <row r="803" spans="1:52" ht="30" customHeight="1" x14ac:dyDescent="0.3">
      <c r="A803" s="18" t="s">
        <v>774</v>
      </c>
      <c r="B803" s="18" t="s">
        <v>919</v>
      </c>
      <c r="C803" s="18" t="s">
        <v>234</v>
      </c>
      <c r="D803" s="19">
        <v>1</v>
      </c>
      <c r="E803" s="21">
        <v>0</v>
      </c>
      <c r="F803" s="24">
        <f>TRUNC(E803*D803,1)</f>
        <v>0</v>
      </c>
      <c r="G803" s="21">
        <v>0</v>
      </c>
      <c r="H803" s="24">
        <f>TRUNC(G803*D803,1)</f>
        <v>0</v>
      </c>
      <c r="I803" s="21">
        <f>TRUNC(SUMIF(V801:V803, RIGHTB(O803, 1), H801:H803)*U803, 2)</f>
        <v>0</v>
      </c>
      <c r="J803" s="24">
        <f>TRUNC(I803*D803,1)</f>
        <v>0</v>
      </c>
      <c r="K803" s="21">
        <f t="shared" si="106"/>
        <v>0</v>
      </c>
      <c r="L803" s="24">
        <f t="shared" si="106"/>
        <v>0</v>
      </c>
      <c r="M803" s="18" t="s">
        <v>52</v>
      </c>
      <c r="N803" s="1" t="s">
        <v>1001</v>
      </c>
      <c r="O803" s="1" t="s">
        <v>713</v>
      </c>
      <c r="P803" s="1" t="s">
        <v>64</v>
      </c>
      <c r="Q803" s="1" t="s">
        <v>64</v>
      </c>
      <c r="R803" s="1" t="s">
        <v>64</v>
      </c>
      <c r="S803">
        <v>1</v>
      </c>
      <c r="T803">
        <v>2</v>
      </c>
      <c r="U803">
        <v>0.03</v>
      </c>
      <c r="AV803" s="1" t="s">
        <v>52</v>
      </c>
      <c r="AW803" s="1" t="s">
        <v>1733</v>
      </c>
      <c r="AX803" s="1" t="s">
        <v>52</v>
      </c>
      <c r="AY803" s="1" t="s">
        <v>52</v>
      </c>
      <c r="AZ803" s="1" t="s">
        <v>52</v>
      </c>
    </row>
    <row r="804" spans="1:52" ht="30" customHeight="1" x14ac:dyDescent="0.3">
      <c r="A804" s="18" t="s">
        <v>715</v>
      </c>
      <c r="B804" s="18" t="s">
        <v>52</v>
      </c>
      <c r="C804" s="18" t="s">
        <v>52</v>
      </c>
      <c r="D804" s="19"/>
      <c r="E804" s="21"/>
      <c r="F804" s="24">
        <f>TRUNC(SUMIF(N801:N803, N800, F801:F803),0)</f>
        <v>0</v>
      </c>
      <c r="G804" s="21"/>
      <c r="H804" s="24">
        <f>TRUNC(SUMIF(N801:N803, N800, H801:H803),0)</f>
        <v>0</v>
      </c>
      <c r="I804" s="21"/>
      <c r="J804" s="24">
        <f>TRUNC(SUMIF(N801:N803, N800, J801:J803),0)</f>
        <v>0</v>
      </c>
      <c r="K804" s="21"/>
      <c r="L804" s="24">
        <f>F804+H804+J804</f>
        <v>0</v>
      </c>
      <c r="M804" s="18" t="s">
        <v>52</v>
      </c>
      <c r="N804" s="1" t="s">
        <v>88</v>
      </c>
      <c r="O804" s="1" t="s">
        <v>88</v>
      </c>
      <c r="P804" s="1" t="s">
        <v>52</v>
      </c>
      <c r="Q804" s="1" t="s">
        <v>52</v>
      </c>
      <c r="R804" s="1" t="s">
        <v>52</v>
      </c>
      <c r="AV804" s="1" t="s">
        <v>52</v>
      </c>
      <c r="AW804" s="1" t="s">
        <v>52</v>
      </c>
      <c r="AX804" s="1" t="s">
        <v>52</v>
      </c>
      <c r="AY804" s="1" t="s">
        <v>52</v>
      </c>
      <c r="AZ804" s="1" t="s">
        <v>52</v>
      </c>
    </row>
    <row r="805" spans="1:52" ht="30" customHeight="1" x14ac:dyDescent="0.3">
      <c r="A805" s="19"/>
      <c r="B805" s="19"/>
      <c r="C805" s="19"/>
      <c r="D805" s="19"/>
      <c r="E805" s="21"/>
      <c r="F805" s="24"/>
      <c r="G805" s="21"/>
      <c r="H805" s="24"/>
      <c r="I805" s="21"/>
      <c r="J805" s="24"/>
      <c r="K805" s="21"/>
      <c r="L805" s="24"/>
      <c r="M805" s="19"/>
    </row>
    <row r="806" spans="1:52" ht="30" customHeight="1" x14ac:dyDescent="0.3">
      <c r="A806" s="15" t="s">
        <v>1734</v>
      </c>
      <c r="B806" s="16"/>
      <c r="C806" s="16"/>
      <c r="D806" s="16"/>
      <c r="E806" s="20"/>
      <c r="F806" s="23"/>
      <c r="G806" s="20"/>
      <c r="H806" s="23"/>
      <c r="I806" s="20"/>
      <c r="J806" s="23"/>
      <c r="K806" s="20"/>
      <c r="L806" s="23"/>
      <c r="M806" s="17"/>
      <c r="N806" s="1" t="s">
        <v>1016</v>
      </c>
    </row>
    <row r="807" spans="1:52" ht="30" customHeight="1" x14ac:dyDescent="0.3">
      <c r="A807" s="18" t="s">
        <v>982</v>
      </c>
      <c r="B807" s="18" t="s">
        <v>759</v>
      </c>
      <c r="C807" s="18" t="s">
        <v>760</v>
      </c>
      <c r="D807" s="19">
        <v>1.609E-2</v>
      </c>
      <c r="E807" s="21">
        <f>단가대비표!O126</f>
        <v>0</v>
      </c>
      <c r="F807" s="24">
        <f t="shared" ref="F807:F812" si="107">TRUNC(E807*D807,1)</f>
        <v>0</v>
      </c>
      <c r="G807" s="21">
        <f>단가대비표!P126</f>
        <v>0</v>
      </c>
      <c r="H807" s="24">
        <f t="shared" ref="H807:H812" si="108">TRUNC(G807*D807,1)</f>
        <v>0</v>
      </c>
      <c r="I807" s="21">
        <f>단가대비표!V126</f>
        <v>0</v>
      </c>
      <c r="J807" s="24">
        <f t="shared" ref="J807:J812" si="109">TRUNC(I807*D807,1)</f>
        <v>0</v>
      </c>
      <c r="K807" s="21">
        <f t="shared" ref="K807:L812" si="110">TRUNC(E807+G807+I807,1)</f>
        <v>0</v>
      </c>
      <c r="L807" s="24">
        <f t="shared" si="110"/>
        <v>0</v>
      </c>
      <c r="M807" s="18" t="s">
        <v>52</v>
      </c>
      <c r="N807" s="1" t="s">
        <v>1016</v>
      </c>
      <c r="O807" s="1" t="s">
        <v>983</v>
      </c>
      <c r="P807" s="1" t="s">
        <v>64</v>
      </c>
      <c r="Q807" s="1" t="s">
        <v>64</v>
      </c>
      <c r="R807" s="1" t="s">
        <v>63</v>
      </c>
      <c r="V807">
        <v>1</v>
      </c>
      <c r="W807">
        <v>2</v>
      </c>
      <c r="AV807" s="1" t="s">
        <v>52</v>
      </c>
      <c r="AW807" s="1" t="s">
        <v>1735</v>
      </c>
      <c r="AX807" s="1" t="s">
        <v>52</v>
      </c>
      <c r="AY807" s="1" t="s">
        <v>52</v>
      </c>
      <c r="AZ807" s="1" t="s">
        <v>52</v>
      </c>
    </row>
    <row r="808" spans="1:52" ht="30" customHeight="1" x14ac:dyDescent="0.3">
      <c r="A808" s="18" t="s">
        <v>985</v>
      </c>
      <c r="B808" s="18" t="s">
        <v>759</v>
      </c>
      <c r="C808" s="18" t="s">
        <v>760</v>
      </c>
      <c r="D808" s="19">
        <v>4.3899999999999998E-3</v>
      </c>
      <c r="E808" s="21">
        <f>단가대비표!O127</f>
        <v>0</v>
      </c>
      <c r="F808" s="24">
        <f t="shared" si="107"/>
        <v>0</v>
      </c>
      <c r="G808" s="21">
        <f>단가대비표!P127</f>
        <v>0</v>
      </c>
      <c r="H808" s="24">
        <f t="shared" si="108"/>
        <v>0</v>
      </c>
      <c r="I808" s="21">
        <f>단가대비표!V127</f>
        <v>0</v>
      </c>
      <c r="J808" s="24">
        <f t="shared" si="109"/>
        <v>0</v>
      </c>
      <c r="K808" s="21">
        <f t="shared" si="110"/>
        <v>0</v>
      </c>
      <c r="L808" s="24">
        <f t="shared" si="110"/>
        <v>0</v>
      </c>
      <c r="M808" s="18" t="s">
        <v>52</v>
      </c>
      <c r="N808" s="1" t="s">
        <v>1016</v>
      </c>
      <c r="O808" s="1" t="s">
        <v>986</v>
      </c>
      <c r="P808" s="1" t="s">
        <v>64</v>
      </c>
      <c r="Q808" s="1" t="s">
        <v>64</v>
      </c>
      <c r="R808" s="1" t="s">
        <v>63</v>
      </c>
      <c r="V808">
        <v>1</v>
      </c>
      <c r="W808">
        <v>2</v>
      </c>
      <c r="AV808" s="1" t="s">
        <v>52</v>
      </c>
      <c r="AW808" s="1" t="s">
        <v>1736</v>
      </c>
      <c r="AX808" s="1" t="s">
        <v>52</v>
      </c>
      <c r="AY808" s="1" t="s">
        <v>52</v>
      </c>
      <c r="AZ808" s="1" t="s">
        <v>52</v>
      </c>
    </row>
    <row r="809" spans="1:52" ht="30" customHeight="1" x14ac:dyDescent="0.3">
      <c r="A809" s="18" t="s">
        <v>915</v>
      </c>
      <c r="B809" s="18" t="s">
        <v>759</v>
      </c>
      <c r="C809" s="18" t="s">
        <v>760</v>
      </c>
      <c r="D809" s="19">
        <v>5.8500000000000002E-3</v>
      </c>
      <c r="E809" s="21">
        <f>단가대비표!O122</f>
        <v>0</v>
      </c>
      <c r="F809" s="24">
        <f t="shared" si="107"/>
        <v>0</v>
      </c>
      <c r="G809" s="21">
        <f>단가대비표!P122</f>
        <v>0</v>
      </c>
      <c r="H809" s="24">
        <f t="shared" si="108"/>
        <v>0</v>
      </c>
      <c r="I809" s="21">
        <f>단가대비표!V122</f>
        <v>0</v>
      </c>
      <c r="J809" s="24">
        <f t="shared" si="109"/>
        <v>0</v>
      </c>
      <c r="K809" s="21">
        <f t="shared" si="110"/>
        <v>0</v>
      </c>
      <c r="L809" s="24">
        <f t="shared" si="110"/>
        <v>0</v>
      </c>
      <c r="M809" s="18" t="s">
        <v>52</v>
      </c>
      <c r="N809" s="1" t="s">
        <v>1016</v>
      </c>
      <c r="O809" s="1" t="s">
        <v>916</v>
      </c>
      <c r="P809" s="1" t="s">
        <v>64</v>
      </c>
      <c r="Q809" s="1" t="s">
        <v>64</v>
      </c>
      <c r="R809" s="1" t="s">
        <v>63</v>
      </c>
      <c r="V809">
        <v>1</v>
      </c>
      <c r="W809">
        <v>2</v>
      </c>
      <c r="AV809" s="1" t="s">
        <v>52</v>
      </c>
      <c r="AW809" s="1" t="s">
        <v>1737</v>
      </c>
      <c r="AX809" s="1" t="s">
        <v>52</v>
      </c>
      <c r="AY809" s="1" t="s">
        <v>52</v>
      </c>
      <c r="AZ809" s="1" t="s">
        <v>52</v>
      </c>
    </row>
    <row r="810" spans="1:52" ht="30" customHeight="1" x14ac:dyDescent="0.3">
      <c r="A810" s="18" t="s">
        <v>758</v>
      </c>
      <c r="B810" s="18" t="s">
        <v>759</v>
      </c>
      <c r="C810" s="18" t="s">
        <v>760</v>
      </c>
      <c r="D810" s="19">
        <v>2.9299999999999999E-3</v>
      </c>
      <c r="E810" s="21">
        <f>단가대비표!O121</f>
        <v>0</v>
      </c>
      <c r="F810" s="24">
        <f t="shared" si="107"/>
        <v>0</v>
      </c>
      <c r="G810" s="21">
        <f>단가대비표!P121</f>
        <v>0</v>
      </c>
      <c r="H810" s="24">
        <f t="shared" si="108"/>
        <v>0</v>
      </c>
      <c r="I810" s="21">
        <f>단가대비표!V121</f>
        <v>0</v>
      </c>
      <c r="J810" s="24">
        <f t="shared" si="109"/>
        <v>0</v>
      </c>
      <c r="K810" s="21">
        <f t="shared" si="110"/>
        <v>0</v>
      </c>
      <c r="L810" s="24">
        <f t="shared" si="110"/>
        <v>0</v>
      </c>
      <c r="M810" s="18" t="s">
        <v>52</v>
      </c>
      <c r="N810" s="1" t="s">
        <v>1016</v>
      </c>
      <c r="O810" s="1" t="s">
        <v>761</v>
      </c>
      <c r="P810" s="1" t="s">
        <v>64</v>
      </c>
      <c r="Q810" s="1" t="s">
        <v>64</v>
      </c>
      <c r="R810" s="1" t="s">
        <v>63</v>
      </c>
      <c r="V810">
        <v>1</v>
      </c>
      <c r="W810">
        <v>2</v>
      </c>
      <c r="AV810" s="1" t="s">
        <v>52</v>
      </c>
      <c r="AW810" s="1" t="s">
        <v>1738</v>
      </c>
      <c r="AX810" s="1" t="s">
        <v>52</v>
      </c>
      <c r="AY810" s="1" t="s">
        <v>52</v>
      </c>
      <c r="AZ810" s="1" t="s">
        <v>52</v>
      </c>
    </row>
    <row r="811" spans="1:52" ht="30" customHeight="1" x14ac:dyDescent="0.3">
      <c r="A811" s="18" t="s">
        <v>774</v>
      </c>
      <c r="B811" s="18" t="s">
        <v>1739</v>
      </c>
      <c r="C811" s="18" t="s">
        <v>234</v>
      </c>
      <c r="D811" s="19">
        <v>1</v>
      </c>
      <c r="E811" s="21">
        <v>0</v>
      </c>
      <c r="F811" s="24">
        <f t="shared" si="107"/>
        <v>0</v>
      </c>
      <c r="G811" s="21">
        <v>0</v>
      </c>
      <c r="H811" s="24">
        <f t="shared" si="108"/>
        <v>0</v>
      </c>
      <c r="I811" s="21">
        <f>TRUNC(SUMIF(V807:V812, RIGHTB(O811, 1), H807:H812)*U811, 2)</f>
        <v>0</v>
      </c>
      <c r="J811" s="24">
        <f t="shared" si="109"/>
        <v>0</v>
      </c>
      <c r="K811" s="21">
        <f t="shared" si="110"/>
        <v>0</v>
      </c>
      <c r="L811" s="24">
        <f t="shared" si="110"/>
        <v>0</v>
      </c>
      <c r="M811" s="18" t="s">
        <v>52</v>
      </c>
      <c r="N811" s="1" t="s">
        <v>1016</v>
      </c>
      <c r="O811" s="1" t="s">
        <v>713</v>
      </c>
      <c r="P811" s="1" t="s">
        <v>64</v>
      </c>
      <c r="Q811" s="1" t="s">
        <v>64</v>
      </c>
      <c r="R811" s="1" t="s">
        <v>64</v>
      </c>
      <c r="S811">
        <v>1</v>
      </c>
      <c r="T811">
        <v>2</v>
      </c>
      <c r="U811">
        <v>0.04</v>
      </c>
      <c r="AV811" s="1" t="s">
        <v>52</v>
      </c>
      <c r="AW811" s="1" t="s">
        <v>1740</v>
      </c>
      <c r="AX811" s="1" t="s">
        <v>52</v>
      </c>
      <c r="AY811" s="1" t="s">
        <v>52</v>
      </c>
      <c r="AZ811" s="1" t="s">
        <v>52</v>
      </c>
    </row>
    <row r="812" spans="1:52" ht="30" customHeight="1" x14ac:dyDescent="0.3">
      <c r="A812" s="18" t="s">
        <v>971</v>
      </c>
      <c r="B812" s="18" t="s">
        <v>775</v>
      </c>
      <c r="C812" s="18" t="s">
        <v>234</v>
      </c>
      <c r="D812" s="19">
        <v>1</v>
      </c>
      <c r="E812" s="21">
        <f>TRUNC(SUMIF(W807:W812, RIGHTB(O812, 1), H807:H812)*U812, 2)</f>
        <v>0</v>
      </c>
      <c r="F812" s="24">
        <f t="shared" si="107"/>
        <v>0</v>
      </c>
      <c r="G812" s="21">
        <v>0</v>
      </c>
      <c r="H812" s="24">
        <f t="shared" si="108"/>
        <v>0</v>
      </c>
      <c r="I812" s="21">
        <v>0</v>
      </c>
      <c r="J812" s="24">
        <f t="shared" si="109"/>
        <v>0</v>
      </c>
      <c r="K812" s="21">
        <f t="shared" si="110"/>
        <v>0</v>
      </c>
      <c r="L812" s="24">
        <f t="shared" si="110"/>
        <v>0</v>
      </c>
      <c r="M812" s="18" t="s">
        <v>52</v>
      </c>
      <c r="N812" s="1" t="s">
        <v>1016</v>
      </c>
      <c r="O812" s="1" t="s">
        <v>902</v>
      </c>
      <c r="P812" s="1" t="s">
        <v>64</v>
      </c>
      <c r="Q812" s="1" t="s">
        <v>64</v>
      </c>
      <c r="R812" s="1" t="s">
        <v>64</v>
      </c>
      <c r="S812">
        <v>1</v>
      </c>
      <c r="T812">
        <v>0</v>
      </c>
      <c r="U812">
        <v>0.02</v>
      </c>
      <c r="AV812" s="1" t="s">
        <v>52</v>
      </c>
      <c r="AW812" s="1" t="s">
        <v>1741</v>
      </c>
      <c r="AX812" s="1" t="s">
        <v>52</v>
      </c>
      <c r="AY812" s="1" t="s">
        <v>52</v>
      </c>
      <c r="AZ812" s="1" t="s">
        <v>52</v>
      </c>
    </row>
    <row r="813" spans="1:52" ht="30" customHeight="1" x14ac:dyDescent="0.3">
      <c r="A813" s="18" t="s">
        <v>715</v>
      </c>
      <c r="B813" s="18" t="s">
        <v>52</v>
      </c>
      <c r="C813" s="18" t="s">
        <v>52</v>
      </c>
      <c r="D813" s="19"/>
      <c r="E813" s="21"/>
      <c r="F813" s="24">
        <f>TRUNC(SUMIF(N807:N812, N806, F807:F812),0)</f>
        <v>0</v>
      </c>
      <c r="G813" s="21"/>
      <c r="H813" s="24">
        <f>TRUNC(SUMIF(N807:N812, N806, H807:H812),0)</f>
        <v>0</v>
      </c>
      <c r="I813" s="21"/>
      <c r="J813" s="24">
        <f>TRUNC(SUMIF(N807:N812, N806, J807:J812),0)</f>
        <v>0</v>
      </c>
      <c r="K813" s="21"/>
      <c r="L813" s="24">
        <f>F813+H813+J813</f>
        <v>0</v>
      </c>
      <c r="M813" s="18" t="s">
        <v>52</v>
      </c>
      <c r="N813" s="1" t="s">
        <v>88</v>
      </c>
      <c r="O813" s="1" t="s">
        <v>88</v>
      </c>
      <c r="P813" s="1" t="s">
        <v>52</v>
      </c>
      <c r="Q813" s="1" t="s">
        <v>52</v>
      </c>
      <c r="R813" s="1" t="s">
        <v>52</v>
      </c>
      <c r="AV813" s="1" t="s">
        <v>52</v>
      </c>
      <c r="AW813" s="1" t="s">
        <v>52</v>
      </c>
      <c r="AX813" s="1" t="s">
        <v>52</v>
      </c>
      <c r="AY813" s="1" t="s">
        <v>52</v>
      </c>
      <c r="AZ813" s="1" t="s">
        <v>52</v>
      </c>
    </row>
    <row r="814" spans="1:52" ht="30" customHeight="1" x14ac:dyDescent="0.3">
      <c r="A814" s="19"/>
      <c r="B814" s="19"/>
      <c r="C814" s="19"/>
      <c r="D814" s="19"/>
      <c r="E814" s="21"/>
      <c r="F814" s="24"/>
      <c r="G814" s="21"/>
      <c r="H814" s="24"/>
      <c r="I814" s="21"/>
      <c r="J814" s="24"/>
      <c r="K814" s="21"/>
      <c r="L814" s="24"/>
      <c r="M814" s="19"/>
    </row>
    <row r="815" spans="1:52" ht="30" customHeight="1" x14ac:dyDescent="0.3">
      <c r="A815" s="15" t="s">
        <v>1742</v>
      </c>
      <c r="B815" s="16"/>
      <c r="C815" s="16"/>
      <c r="D815" s="16"/>
      <c r="E815" s="20"/>
      <c r="F815" s="23"/>
      <c r="G815" s="20"/>
      <c r="H815" s="23"/>
      <c r="I815" s="20"/>
      <c r="J815" s="23"/>
      <c r="K815" s="20"/>
      <c r="L815" s="23"/>
      <c r="M815" s="17"/>
      <c r="N815" s="1" t="s">
        <v>1063</v>
      </c>
    </row>
    <row r="816" spans="1:52" ht="30" customHeight="1" x14ac:dyDescent="0.3">
      <c r="A816" s="18" t="s">
        <v>1083</v>
      </c>
      <c r="B816" s="18" t="s">
        <v>759</v>
      </c>
      <c r="C816" s="18" t="s">
        <v>760</v>
      </c>
      <c r="D816" s="19">
        <v>0.1</v>
      </c>
      <c r="E816" s="21">
        <f>단가대비표!O137</f>
        <v>0</v>
      </c>
      <c r="F816" s="24">
        <f>TRUNC(E816*D816,1)</f>
        <v>0</v>
      </c>
      <c r="G816" s="21">
        <f>단가대비표!P137</f>
        <v>0</v>
      </c>
      <c r="H816" s="24">
        <f>TRUNC(G816*D816,1)</f>
        <v>0</v>
      </c>
      <c r="I816" s="21">
        <f>단가대비표!V137</f>
        <v>0</v>
      </c>
      <c r="J816" s="24">
        <f>TRUNC(I816*D816,1)</f>
        <v>0</v>
      </c>
      <c r="K816" s="21">
        <f t="shared" ref="K816:L818" si="111">TRUNC(E816+G816+I816,1)</f>
        <v>0</v>
      </c>
      <c r="L816" s="24">
        <f t="shared" si="111"/>
        <v>0</v>
      </c>
      <c r="M816" s="18" t="s">
        <v>52</v>
      </c>
      <c r="N816" s="1" t="s">
        <v>1063</v>
      </c>
      <c r="O816" s="1" t="s">
        <v>1084</v>
      </c>
      <c r="P816" s="1" t="s">
        <v>64</v>
      </c>
      <c r="Q816" s="1" t="s">
        <v>64</v>
      </c>
      <c r="R816" s="1" t="s">
        <v>63</v>
      </c>
      <c r="V816">
        <v>1</v>
      </c>
      <c r="AV816" s="1" t="s">
        <v>52</v>
      </c>
      <c r="AW816" s="1" t="s">
        <v>1743</v>
      </c>
      <c r="AX816" s="1" t="s">
        <v>52</v>
      </c>
      <c r="AY816" s="1" t="s">
        <v>52</v>
      </c>
      <c r="AZ816" s="1" t="s">
        <v>52</v>
      </c>
    </row>
    <row r="817" spans="1:52" ht="30" customHeight="1" x14ac:dyDescent="0.3">
      <c r="A817" s="18" t="s">
        <v>758</v>
      </c>
      <c r="B817" s="18" t="s">
        <v>759</v>
      </c>
      <c r="C817" s="18" t="s">
        <v>760</v>
      </c>
      <c r="D817" s="19">
        <v>0.05</v>
      </c>
      <c r="E817" s="21">
        <f>단가대비표!O121</f>
        <v>0</v>
      </c>
      <c r="F817" s="24">
        <f>TRUNC(E817*D817,1)</f>
        <v>0</v>
      </c>
      <c r="G817" s="21">
        <f>단가대비표!P121</f>
        <v>0</v>
      </c>
      <c r="H817" s="24">
        <f>TRUNC(G817*D817,1)</f>
        <v>0</v>
      </c>
      <c r="I817" s="21">
        <f>단가대비표!V121</f>
        <v>0</v>
      </c>
      <c r="J817" s="24">
        <f>TRUNC(I817*D817,1)</f>
        <v>0</v>
      </c>
      <c r="K817" s="21">
        <f t="shared" si="111"/>
        <v>0</v>
      </c>
      <c r="L817" s="24">
        <f t="shared" si="111"/>
        <v>0</v>
      </c>
      <c r="M817" s="18" t="s">
        <v>52</v>
      </c>
      <c r="N817" s="1" t="s">
        <v>1063</v>
      </c>
      <c r="O817" s="1" t="s">
        <v>761</v>
      </c>
      <c r="P817" s="1" t="s">
        <v>64</v>
      </c>
      <c r="Q817" s="1" t="s">
        <v>64</v>
      </c>
      <c r="R817" s="1" t="s">
        <v>63</v>
      </c>
      <c r="V817">
        <v>1</v>
      </c>
      <c r="AV817" s="1" t="s">
        <v>52</v>
      </c>
      <c r="AW817" s="1" t="s">
        <v>1744</v>
      </c>
      <c r="AX817" s="1" t="s">
        <v>52</v>
      </c>
      <c r="AY817" s="1" t="s">
        <v>52</v>
      </c>
      <c r="AZ817" s="1" t="s">
        <v>52</v>
      </c>
    </row>
    <row r="818" spans="1:52" ht="30" customHeight="1" x14ac:dyDescent="0.3">
      <c r="A818" s="18" t="s">
        <v>774</v>
      </c>
      <c r="B818" s="18" t="s">
        <v>775</v>
      </c>
      <c r="C818" s="18" t="s">
        <v>234</v>
      </c>
      <c r="D818" s="19">
        <v>1</v>
      </c>
      <c r="E818" s="21">
        <v>0</v>
      </c>
      <c r="F818" s="24">
        <f>TRUNC(E818*D818,1)</f>
        <v>0</v>
      </c>
      <c r="G818" s="21">
        <v>0</v>
      </c>
      <c r="H818" s="24">
        <f>TRUNC(G818*D818,1)</f>
        <v>0</v>
      </c>
      <c r="I818" s="21">
        <f>TRUNC(SUMIF(V816:V818, RIGHTB(O818, 1), H816:H818)*U818, 2)</f>
        <v>0</v>
      </c>
      <c r="J818" s="24">
        <f>TRUNC(I818*D818,1)</f>
        <v>0</v>
      </c>
      <c r="K818" s="21">
        <f t="shared" si="111"/>
        <v>0</v>
      </c>
      <c r="L818" s="24">
        <f t="shared" si="111"/>
        <v>0</v>
      </c>
      <c r="M818" s="18" t="s">
        <v>52</v>
      </c>
      <c r="N818" s="1" t="s">
        <v>1063</v>
      </c>
      <c r="O818" s="1" t="s">
        <v>713</v>
      </c>
      <c r="P818" s="1" t="s">
        <v>64</v>
      </c>
      <c r="Q818" s="1" t="s">
        <v>64</v>
      </c>
      <c r="R818" s="1" t="s">
        <v>64</v>
      </c>
      <c r="S818">
        <v>1</v>
      </c>
      <c r="T818">
        <v>2</v>
      </c>
      <c r="U818">
        <v>0.02</v>
      </c>
      <c r="AV818" s="1" t="s">
        <v>52</v>
      </c>
      <c r="AW818" s="1" t="s">
        <v>1745</v>
      </c>
      <c r="AX818" s="1" t="s">
        <v>52</v>
      </c>
      <c r="AY818" s="1" t="s">
        <v>52</v>
      </c>
      <c r="AZ818" s="1" t="s">
        <v>52</v>
      </c>
    </row>
    <row r="819" spans="1:52" ht="30" customHeight="1" x14ac:dyDescent="0.3">
      <c r="A819" s="18" t="s">
        <v>715</v>
      </c>
      <c r="B819" s="18" t="s">
        <v>52</v>
      </c>
      <c r="C819" s="18" t="s">
        <v>52</v>
      </c>
      <c r="D819" s="19"/>
      <c r="E819" s="21"/>
      <c r="F819" s="24">
        <f>TRUNC(SUMIF(N816:N818, N815, F816:F818),0)</f>
        <v>0</v>
      </c>
      <c r="G819" s="21"/>
      <c r="H819" s="24">
        <f>TRUNC(SUMIF(N816:N818, N815, H816:H818),0)</f>
        <v>0</v>
      </c>
      <c r="I819" s="21"/>
      <c r="J819" s="24">
        <f>TRUNC(SUMIF(N816:N818, N815, J816:J818),0)</f>
        <v>0</v>
      </c>
      <c r="K819" s="21"/>
      <c r="L819" s="24">
        <f>F819+H819+J819</f>
        <v>0</v>
      </c>
      <c r="M819" s="18" t="s">
        <v>52</v>
      </c>
      <c r="N819" s="1" t="s">
        <v>88</v>
      </c>
      <c r="O819" s="1" t="s">
        <v>88</v>
      </c>
      <c r="P819" s="1" t="s">
        <v>52</v>
      </c>
      <c r="Q819" s="1" t="s">
        <v>52</v>
      </c>
      <c r="R819" s="1" t="s">
        <v>52</v>
      </c>
      <c r="AV819" s="1" t="s">
        <v>52</v>
      </c>
      <c r="AW819" s="1" t="s">
        <v>52</v>
      </c>
      <c r="AX819" s="1" t="s">
        <v>52</v>
      </c>
      <c r="AY819" s="1" t="s">
        <v>52</v>
      </c>
      <c r="AZ819" s="1" t="s">
        <v>52</v>
      </c>
    </row>
    <row r="820" spans="1:52" ht="30" customHeight="1" x14ac:dyDescent="0.3">
      <c r="A820" s="19"/>
      <c r="B820" s="19"/>
      <c r="C820" s="19"/>
      <c r="D820" s="19"/>
      <c r="E820" s="21"/>
      <c r="F820" s="24"/>
      <c r="G820" s="21"/>
      <c r="H820" s="24"/>
      <c r="I820" s="21"/>
      <c r="J820" s="24"/>
      <c r="K820" s="21"/>
      <c r="L820" s="24"/>
      <c r="M820" s="19"/>
    </row>
    <row r="821" spans="1:52" ht="30" customHeight="1" x14ac:dyDescent="0.3">
      <c r="A821" s="15" t="s">
        <v>1746</v>
      </c>
      <c r="B821" s="16"/>
      <c r="C821" s="16"/>
      <c r="D821" s="16"/>
      <c r="E821" s="20"/>
      <c r="F821" s="23"/>
      <c r="G821" s="20"/>
      <c r="H821" s="23"/>
      <c r="I821" s="20"/>
      <c r="J821" s="23"/>
      <c r="K821" s="20"/>
      <c r="L821" s="23"/>
      <c r="M821" s="17"/>
      <c r="N821" s="1" t="s">
        <v>1141</v>
      </c>
    </row>
    <row r="822" spans="1:52" ht="30" customHeight="1" x14ac:dyDescent="0.3">
      <c r="A822" s="18" t="s">
        <v>1747</v>
      </c>
      <c r="B822" s="18" t="s">
        <v>1748</v>
      </c>
      <c r="C822" s="18" t="s">
        <v>760</v>
      </c>
      <c r="D822" s="19">
        <v>2.5000000000000001E-2</v>
      </c>
      <c r="E822" s="21">
        <f>단가대비표!O147</f>
        <v>0</v>
      </c>
      <c r="F822" s="24">
        <f>TRUNC(E822*D822,1)</f>
        <v>0</v>
      </c>
      <c r="G822" s="21">
        <f>단가대비표!P147</f>
        <v>0</v>
      </c>
      <c r="H822" s="24">
        <f>TRUNC(G822*D822,1)</f>
        <v>0</v>
      </c>
      <c r="I822" s="21">
        <f>단가대비표!V147</f>
        <v>0</v>
      </c>
      <c r="J822" s="24">
        <f>TRUNC(I822*D822,1)</f>
        <v>0</v>
      </c>
      <c r="K822" s="21">
        <f>TRUNC(E822+G822+I822,1)</f>
        <v>0</v>
      </c>
      <c r="L822" s="24">
        <f>TRUNC(F822+H822+J822,1)</f>
        <v>0</v>
      </c>
      <c r="M822" s="18" t="s">
        <v>52</v>
      </c>
      <c r="N822" s="1" t="s">
        <v>1141</v>
      </c>
      <c r="O822" s="1" t="s">
        <v>1749</v>
      </c>
      <c r="P822" s="1" t="s">
        <v>64</v>
      </c>
      <c r="Q822" s="1" t="s">
        <v>64</v>
      </c>
      <c r="R822" s="1" t="s">
        <v>63</v>
      </c>
      <c r="AV822" s="1" t="s">
        <v>52</v>
      </c>
      <c r="AW822" s="1" t="s">
        <v>1750</v>
      </c>
      <c r="AX822" s="1" t="s">
        <v>52</v>
      </c>
      <c r="AY822" s="1" t="s">
        <v>52</v>
      </c>
      <c r="AZ822" s="1" t="s">
        <v>52</v>
      </c>
    </row>
    <row r="823" spans="1:52" ht="30" customHeight="1" x14ac:dyDescent="0.3">
      <c r="A823" s="18" t="s">
        <v>715</v>
      </c>
      <c r="B823" s="18" t="s">
        <v>52</v>
      </c>
      <c r="C823" s="18" t="s">
        <v>52</v>
      </c>
      <c r="D823" s="19"/>
      <c r="E823" s="21"/>
      <c r="F823" s="24">
        <f>TRUNC(SUMIF(N822:N822, N821, F822:F822),0)</f>
        <v>0</v>
      </c>
      <c r="G823" s="21"/>
      <c r="H823" s="24">
        <f>TRUNC(SUMIF(N822:N822, N821, H822:H822),0)</f>
        <v>0</v>
      </c>
      <c r="I823" s="21"/>
      <c r="J823" s="24">
        <f>TRUNC(SUMIF(N822:N822, N821, J822:J822),0)</f>
        <v>0</v>
      </c>
      <c r="K823" s="21"/>
      <c r="L823" s="24">
        <f>F823+H823+J823</f>
        <v>0</v>
      </c>
      <c r="M823" s="18" t="s">
        <v>52</v>
      </c>
      <c r="N823" s="1" t="s">
        <v>88</v>
      </c>
      <c r="O823" s="1" t="s">
        <v>88</v>
      </c>
      <c r="P823" s="1" t="s">
        <v>52</v>
      </c>
      <c r="Q823" s="1" t="s">
        <v>52</v>
      </c>
      <c r="R823" s="1" t="s">
        <v>52</v>
      </c>
      <c r="AV823" s="1" t="s">
        <v>52</v>
      </c>
      <c r="AW823" s="1" t="s">
        <v>52</v>
      </c>
      <c r="AX823" s="1" t="s">
        <v>52</v>
      </c>
      <c r="AY823" s="1" t="s">
        <v>52</v>
      </c>
      <c r="AZ823" s="1" t="s">
        <v>52</v>
      </c>
    </row>
    <row r="824" spans="1:52" ht="30" customHeight="1" x14ac:dyDescent="0.3">
      <c r="A824" s="19"/>
      <c r="B824" s="19"/>
      <c r="C824" s="19"/>
      <c r="D824" s="19"/>
      <c r="E824" s="21"/>
      <c r="F824" s="24"/>
      <c r="G824" s="21"/>
      <c r="H824" s="24"/>
      <c r="I824" s="21"/>
      <c r="J824" s="24"/>
      <c r="K824" s="21"/>
      <c r="L824" s="24"/>
      <c r="M824" s="19"/>
    </row>
    <row r="825" spans="1:52" ht="30" customHeight="1" x14ac:dyDescent="0.3">
      <c r="A825" s="15" t="s">
        <v>1751</v>
      </c>
      <c r="B825" s="16"/>
      <c r="C825" s="16"/>
      <c r="D825" s="16"/>
      <c r="E825" s="20"/>
      <c r="F825" s="23"/>
      <c r="G825" s="20"/>
      <c r="H825" s="23"/>
      <c r="I825" s="20"/>
      <c r="J825" s="23"/>
      <c r="K825" s="20"/>
      <c r="L825" s="23"/>
      <c r="M825" s="17"/>
      <c r="N825" s="1" t="s">
        <v>1152</v>
      </c>
    </row>
    <row r="826" spans="1:52" ht="30" customHeight="1" x14ac:dyDescent="0.3">
      <c r="A826" s="18" t="s">
        <v>1045</v>
      </c>
      <c r="B826" s="18" t="s">
        <v>1752</v>
      </c>
      <c r="C826" s="18" t="s">
        <v>1136</v>
      </c>
      <c r="D826" s="19">
        <v>0.08</v>
      </c>
      <c r="E826" s="21" t="e">
        <f>단가대비표!O106</f>
        <v>#NUM!</v>
      </c>
      <c r="F826" s="24" t="e">
        <f>TRUNC(E826*D826,1)</f>
        <v>#NUM!</v>
      </c>
      <c r="G826" s="21">
        <f>단가대비표!P106</f>
        <v>0</v>
      </c>
      <c r="H826" s="24">
        <f>TRUNC(G826*D826,1)</f>
        <v>0</v>
      </c>
      <c r="I826" s="21">
        <f>단가대비표!V106</f>
        <v>0</v>
      </c>
      <c r="J826" s="24">
        <f>TRUNC(I826*D826,1)</f>
        <v>0</v>
      </c>
      <c r="K826" s="21" t="e">
        <f>TRUNC(E826+G826+I826,1)</f>
        <v>#NUM!</v>
      </c>
      <c r="L826" s="24" t="e">
        <f>TRUNC(F826+H826+J826,1)</f>
        <v>#NUM!</v>
      </c>
      <c r="M826" s="18" t="s">
        <v>52</v>
      </c>
      <c r="N826" s="1" t="s">
        <v>1152</v>
      </c>
      <c r="O826" s="1" t="s">
        <v>1753</v>
      </c>
      <c r="P826" s="1" t="s">
        <v>64</v>
      </c>
      <c r="Q826" s="1" t="s">
        <v>64</v>
      </c>
      <c r="R826" s="1" t="s">
        <v>63</v>
      </c>
      <c r="AV826" s="1" t="s">
        <v>52</v>
      </c>
      <c r="AW826" s="1" t="s">
        <v>1754</v>
      </c>
      <c r="AX826" s="1" t="s">
        <v>52</v>
      </c>
      <c r="AY826" s="1" t="s">
        <v>52</v>
      </c>
      <c r="AZ826" s="1" t="s">
        <v>52</v>
      </c>
    </row>
    <row r="827" spans="1:52" ht="30" customHeight="1" x14ac:dyDescent="0.3">
      <c r="A827" s="18" t="s">
        <v>1719</v>
      </c>
      <c r="B827" s="18" t="s">
        <v>1755</v>
      </c>
      <c r="C827" s="18" t="s">
        <v>1136</v>
      </c>
      <c r="D827" s="19">
        <v>4.0000000000000001E-3</v>
      </c>
      <c r="E827" s="21" t="e">
        <f>단가대비표!O114</f>
        <v>#NUM!</v>
      </c>
      <c r="F827" s="24" t="e">
        <f>TRUNC(E827*D827,1)</f>
        <v>#NUM!</v>
      </c>
      <c r="G827" s="21">
        <f>단가대비표!P114</f>
        <v>0</v>
      </c>
      <c r="H827" s="24">
        <f>TRUNC(G827*D827,1)</f>
        <v>0</v>
      </c>
      <c r="I827" s="21">
        <f>단가대비표!V114</f>
        <v>0</v>
      </c>
      <c r="J827" s="24">
        <f>TRUNC(I827*D827,1)</f>
        <v>0</v>
      </c>
      <c r="K827" s="21" t="e">
        <f>TRUNC(E827+G827+I827,1)</f>
        <v>#NUM!</v>
      </c>
      <c r="L827" s="24" t="e">
        <f>TRUNC(F827+H827+J827,1)</f>
        <v>#NUM!</v>
      </c>
      <c r="M827" s="18" t="s">
        <v>52</v>
      </c>
      <c r="N827" s="1" t="s">
        <v>1152</v>
      </c>
      <c r="O827" s="1" t="s">
        <v>1756</v>
      </c>
      <c r="P827" s="1" t="s">
        <v>64</v>
      </c>
      <c r="Q827" s="1" t="s">
        <v>64</v>
      </c>
      <c r="R827" s="1" t="s">
        <v>63</v>
      </c>
      <c r="AV827" s="1" t="s">
        <v>52</v>
      </c>
      <c r="AW827" s="1" t="s">
        <v>1757</v>
      </c>
      <c r="AX827" s="1" t="s">
        <v>52</v>
      </c>
      <c r="AY827" s="1" t="s">
        <v>52</v>
      </c>
      <c r="AZ827" s="1" t="s">
        <v>52</v>
      </c>
    </row>
    <row r="828" spans="1:52" ht="30" customHeight="1" x14ac:dyDescent="0.3">
      <c r="A828" s="18" t="s">
        <v>715</v>
      </c>
      <c r="B828" s="18" t="s">
        <v>52</v>
      </c>
      <c r="C828" s="18" t="s">
        <v>52</v>
      </c>
      <c r="D828" s="19"/>
      <c r="E828" s="21"/>
      <c r="F828" s="24" t="e">
        <f>TRUNC(SUMIF(N826:N827, N825, F826:F827),0)</f>
        <v>#NUM!</v>
      </c>
      <c r="G828" s="21"/>
      <c r="H828" s="24">
        <f>TRUNC(SUMIF(N826:N827, N825, H826:H827),0)</f>
        <v>0</v>
      </c>
      <c r="I828" s="21"/>
      <c r="J828" s="24">
        <f>TRUNC(SUMIF(N826:N827, N825, J826:J827),0)</f>
        <v>0</v>
      </c>
      <c r="K828" s="21"/>
      <c r="L828" s="24" t="e">
        <f>F828+H828+J828</f>
        <v>#NUM!</v>
      </c>
      <c r="M828" s="18" t="s">
        <v>52</v>
      </c>
      <c r="N828" s="1" t="s">
        <v>88</v>
      </c>
      <c r="O828" s="1" t="s">
        <v>88</v>
      </c>
      <c r="P828" s="1" t="s">
        <v>52</v>
      </c>
      <c r="Q828" s="1" t="s">
        <v>52</v>
      </c>
      <c r="R828" s="1" t="s">
        <v>52</v>
      </c>
      <c r="AV828" s="1" t="s">
        <v>52</v>
      </c>
      <c r="AW828" s="1" t="s">
        <v>52</v>
      </c>
      <c r="AX828" s="1" t="s">
        <v>52</v>
      </c>
      <c r="AY828" s="1" t="s">
        <v>52</v>
      </c>
      <c r="AZ828" s="1" t="s">
        <v>52</v>
      </c>
    </row>
    <row r="829" spans="1:52" ht="30" customHeight="1" x14ac:dyDescent="0.3">
      <c r="A829" s="19"/>
      <c r="B829" s="19"/>
      <c r="C829" s="19"/>
      <c r="D829" s="19"/>
      <c r="E829" s="21"/>
      <c r="F829" s="24"/>
      <c r="G829" s="21"/>
      <c r="H829" s="24"/>
      <c r="I829" s="21"/>
      <c r="J829" s="24"/>
      <c r="K829" s="21"/>
      <c r="L829" s="24"/>
      <c r="M829" s="19"/>
    </row>
    <row r="830" spans="1:52" ht="30" customHeight="1" x14ac:dyDescent="0.3">
      <c r="A830" s="15" t="s">
        <v>1758</v>
      </c>
      <c r="B830" s="16"/>
      <c r="C830" s="16"/>
      <c r="D830" s="16"/>
      <c r="E830" s="20"/>
      <c r="F830" s="23"/>
      <c r="G830" s="20"/>
      <c r="H830" s="23"/>
      <c r="I830" s="20"/>
      <c r="J830" s="23"/>
      <c r="K830" s="20"/>
      <c r="L830" s="23"/>
      <c r="M830" s="17"/>
      <c r="N830" s="1" t="s">
        <v>1161</v>
      </c>
    </row>
    <row r="831" spans="1:52" ht="30" customHeight="1" x14ac:dyDescent="0.3">
      <c r="A831" s="18" t="s">
        <v>1759</v>
      </c>
      <c r="B831" s="18" t="s">
        <v>1760</v>
      </c>
      <c r="C831" s="18" t="s">
        <v>1136</v>
      </c>
      <c r="D831" s="19">
        <v>0.16600000000000001</v>
      </c>
      <c r="E831" s="21" t="e">
        <f>단가대비표!O108</f>
        <v>#NUM!</v>
      </c>
      <c r="F831" s="24" t="e">
        <f>TRUNC(E831*D831,1)</f>
        <v>#NUM!</v>
      </c>
      <c r="G831" s="21">
        <f>단가대비표!P108</f>
        <v>0</v>
      </c>
      <c r="H831" s="24">
        <f>TRUNC(G831*D831,1)</f>
        <v>0</v>
      </c>
      <c r="I831" s="21">
        <f>단가대비표!V108</f>
        <v>0</v>
      </c>
      <c r="J831" s="24">
        <f>TRUNC(I831*D831,1)</f>
        <v>0</v>
      </c>
      <c r="K831" s="21" t="e">
        <f>TRUNC(E831+G831+I831,1)</f>
        <v>#NUM!</v>
      </c>
      <c r="L831" s="24" t="e">
        <f>TRUNC(F831+H831+J831,1)</f>
        <v>#NUM!</v>
      </c>
      <c r="M831" s="18" t="s">
        <v>52</v>
      </c>
      <c r="N831" s="1" t="s">
        <v>1161</v>
      </c>
      <c r="O831" s="1" t="s">
        <v>1761</v>
      </c>
      <c r="P831" s="1" t="s">
        <v>64</v>
      </c>
      <c r="Q831" s="1" t="s">
        <v>64</v>
      </c>
      <c r="R831" s="1" t="s">
        <v>63</v>
      </c>
      <c r="AV831" s="1" t="s">
        <v>52</v>
      </c>
      <c r="AW831" s="1" t="s">
        <v>1762</v>
      </c>
      <c r="AX831" s="1" t="s">
        <v>52</v>
      </c>
      <c r="AY831" s="1" t="s">
        <v>52</v>
      </c>
      <c r="AZ831" s="1" t="s">
        <v>52</v>
      </c>
    </row>
    <row r="832" spans="1:52" ht="30" customHeight="1" x14ac:dyDescent="0.3">
      <c r="A832" s="18" t="s">
        <v>1719</v>
      </c>
      <c r="B832" s="18" t="s">
        <v>1755</v>
      </c>
      <c r="C832" s="18" t="s">
        <v>1136</v>
      </c>
      <c r="D832" s="19">
        <v>8.0000000000000002E-3</v>
      </c>
      <c r="E832" s="21" t="e">
        <f>단가대비표!O114</f>
        <v>#NUM!</v>
      </c>
      <c r="F832" s="24" t="e">
        <f>TRUNC(E832*D832,1)</f>
        <v>#NUM!</v>
      </c>
      <c r="G832" s="21">
        <f>단가대비표!P114</f>
        <v>0</v>
      </c>
      <c r="H832" s="24">
        <f>TRUNC(G832*D832,1)</f>
        <v>0</v>
      </c>
      <c r="I832" s="21">
        <f>단가대비표!V114</f>
        <v>0</v>
      </c>
      <c r="J832" s="24">
        <f>TRUNC(I832*D832,1)</f>
        <v>0</v>
      </c>
      <c r="K832" s="21" t="e">
        <f>TRUNC(E832+G832+I832,1)</f>
        <v>#NUM!</v>
      </c>
      <c r="L832" s="24" t="e">
        <f>TRUNC(F832+H832+J832,1)</f>
        <v>#NUM!</v>
      </c>
      <c r="M832" s="18" t="s">
        <v>52</v>
      </c>
      <c r="N832" s="1" t="s">
        <v>1161</v>
      </c>
      <c r="O832" s="1" t="s">
        <v>1756</v>
      </c>
      <c r="P832" s="1" t="s">
        <v>64</v>
      </c>
      <c r="Q832" s="1" t="s">
        <v>64</v>
      </c>
      <c r="R832" s="1" t="s">
        <v>63</v>
      </c>
      <c r="AV832" s="1" t="s">
        <v>52</v>
      </c>
      <c r="AW832" s="1" t="s">
        <v>1763</v>
      </c>
      <c r="AX832" s="1" t="s">
        <v>52</v>
      </c>
      <c r="AY832" s="1" t="s">
        <v>52</v>
      </c>
      <c r="AZ832" s="1" t="s">
        <v>52</v>
      </c>
    </row>
    <row r="833" spans="1:52" ht="30" customHeight="1" x14ac:dyDescent="0.3">
      <c r="A833" s="18" t="s">
        <v>715</v>
      </c>
      <c r="B833" s="18" t="s">
        <v>52</v>
      </c>
      <c r="C833" s="18" t="s">
        <v>52</v>
      </c>
      <c r="D833" s="19"/>
      <c r="E833" s="21"/>
      <c r="F833" s="24" t="e">
        <f>TRUNC(SUMIF(N831:N832, N830, F831:F832),0)</f>
        <v>#NUM!</v>
      </c>
      <c r="G833" s="21"/>
      <c r="H833" s="24">
        <f>TRUNC(SUMIF(N831:N832, N830, H831:H832),0)</f>
        <v>0</v>
      </c>
      <c r="I833" s="21"/>
      <c r="J833" s="24">
        <f>TRUNC(SUMIF(N831:N832, N830, J831:J832),0)</f>
        <v>0</v>
      </c>
      <c r="K833" s="21"/>
      <c r="L833" s="24" t="e">
        <f>F833+H833+J833</f>
        <v>#NUM!</v>
      </c>
      <c r="M833" s="18" t="s">
        <v>52</v>
      </c>
      <c r="N833" s="1" t="s">
        <v>88</v>
      </c>
      <c r="O833" s="1" t="s">
        <v>88</v>
      </c>
      <c r="P833" s="1" t="s">
        <v>52</v>
      </c>
      <c r="Q833" s="1" t="s">
        <v>52</v>
      </c>
      <c r="R833" s="1" t="s">
        <v>52</v>
      </c>
      <c r="AV833" s="1" t="s">
        <v>52</v>
      </c>
      <c r="AW833" s="1" t="s">
        <v>52</v>
      </c>
      <c r="AX833" s="1" t="s">
        <v>52</v>
      </c>
      <c r="AY833" s="1" t="s">
        <v>52</v>
      </c>
      <c r="AZ833" s="1" t="s">
        <v>52</v>
      </c>
    </row>
    <row r="834" spans="1:52" ht="30" customHeight="1" x14ac:dyDescent="0.3">
      <c r="A834" s="19"/>
      <c r="B834" s="19"/>
      <c r="C834" s="19"/>
      <c r="D834" s="19"/>
      <c r="E834" s="21"/>
      <c r="F834" s="24"/>
      <c r="G834" s="21"/>
      <c r="H834" s="24"/>
      <c r="I834" s="21"/>
      <c r="J834" s="24"/>
      <c r="K834" s="21"/>
      <c r="L834" s="24"/>
      <c r="M834" s="19"/>
    </row>
    <row r="835" spans="1:52" ht="30" customHeight="1" x14ac:dyDescent="0.3">
      <c r="A835" s="15" t="s">
        <v>1764</v>
      </c>
      <c r="B835" s="16"/>
      <c r="C835" s="16"/>
      <c r="D835" s="16"/>
      <c r="E835" s="20"/>
      <c r="F835" s="23"/>
      <c r="G835" s="20"/>
      <c r="H835" s="23"/>
      <c r="I835" s="20"/>
      <c r="J835" s="23"/>
      <c r="K835" s="20"/>
      <c r="L835" s="23"/>
      <c r="M835" s="17"/>
      <c r="N835" s="1" t="s">
        <v>1166</v>
      </c>
    </row>
    <row r="836" spans="1:52" ht="30" customHeight="1" x14ac:dyDescent="0.3">
      <c r="A836" s="18" t="s">
        <v>1724</v>
      </c>
      <c r="B836" s="18" t="s">
        <v>759</v>
      </c>
      <c r="C836" s="18" t="s">
        <v>760</v>
      </c>
      <c r="D836" s="19">
        <v>0.02</v>
      </c>
      <c r="E836" s="21">
        <f>단가대비표!O139</f>
        <v>0</v>
      </c>
      <c r="F836" s="24">
        <f>TRUNC(E836*D836,1)</f>
        <v>0</v>
      </c>
      <c r="G836" s="21">
        <f>단가대비표!P139</f>
        <v>0</v>
      </c>
      <c r="H836" s="24">
        <f>TRUNC(G836*D836,1)</f>
        <v>0</v>
      </c>
      <c r="I836" s="21">
        <f>단가대비표!V139</f>
        <v>0</v>
      </c>
      <c r="J836" s="24">
        <f>TRUNC(I836*D836,1)</f>
        <v>0</v>
      </c>
      <c r="K836" s="21">
        <f t="shared" ref="K836:L840" si="112">TRUNC(E836+G836+I836,1)</f>
        <v>0</v>
      </c>
      <c r="L836" s="24">
        <f t="shared" si="112"/>
        <v>0</v>
      </c>
      <c r="M836" s="18" t="s">
        <v>52</v>
      </c>
      <c r="N836" s="1" t="s">
        <v>1166</v>
      </c>
      <c r="O836" s="1" t="s">
        <v>1725</v>
      </c>
      <c r="P836" s="1" t="s">
        <v>64</v>
      </c>
      <c r="Q836" s="1" t="s">
        <v>64</v>
      </c>
      <c r="R836" s="1" t="s">
        <v>63</v>
      </c>
      <c r="V836">
        <v>1</v>
      </c>
      <c r="AV836" s="1" t="s">
        <v>52</v>
      </c>
      <c r="AW836" s="1" t="s">
        <v>1765</v>
      </c>
      <c r="AX836" s="1" t="s">
        <v>52</v>
      </c>
      <c r="AY836" s="1" t="s">
        <v>52</v>
      </c>
      <c r="AZ836" s="1" t="s">
        <v>52</v>
      </c>
    </row>
    <row r="837" spans="1:52" ht="30" customHeight="1" x14ac:dyDescent="0.3">
      <c r="A837" s="18" t="s">
        <v>758</v>
      </c>
      <c r="B837" s="18" t="s">
        <v>759</v>
      </c>
      <c r="C837" s="18" t="s">
        <v>760</v>
      </c>
      <c r="D837" s="19">
        <v>4.0000000000000001E-3</v>
      </c>
      <c r="E837" s="21">
        <f>단가대비표!O121</f>
        <v>0</v>
      </c>
      <c r="F837" s="24">
        <f>TRUNC(E837*D837,1)</f>
        <v>0</v>
      </c>
      <c r="G837" s="21">
        <f>단가대비표!P121</f>
        <v>0</v>
      </c>
      <c r="H837" s="24">
        <f>TRUNC(G837*D837,1)</f>
        <v>0</v>
      </c>
      <c r="I837" s="21">
        <f>단가대비표!V121</f>
        <v>0</v>
      </c>
      <c r="J837" s="24">
        <f>TRUNC(I837*D837,1)</f>
        <v>0</v>
      </c>
      <c r="K837" s="21">
        <f t="shared" si="112"/>
        <v>0</v>
      </c>
      <c r="L837" s="24">
        <f t="shared" si="112"/>
        <v>0</v>
      </c>
      <c r="M837" s="18" t="s">
        <v>52</v>
      </c>
      <c r="N837" s="1" t="s">
        <v>1166</v>
      </c>
      <c r="O837" s="1" t="s">
        <v>761</v>
      </c>
      <c r="P837" s="1" t="s">
        <v>64</v>
      </c>
      <c r="Q837" s="1" t="s">
        <v>64</v>
      </c>
      <c r="R837" s="1" t="s">
        <v>63</v>
      </c>
      <c r="V837">
        <v>1</v>
      </c>
      <c r="AV837" s="1" t="s">
        <v>52</v>
      </c>
      <c r="AW837" s="1" t="s">
        <v>1766</v>
      </c>
      <c r="AX837" s="1" t="s">
        <v>52</v>
      </c>
      <c r="AY837" s="1" t="s">
        <v>52</v>
      </c>
      <c r="AZ837" s="1" t="s">
        <v>52</v>
      </c>
    </row>
    <row r="838" spans="1:52" ht="30" customHeight="1" x14ac:dyDescent="0.3">
      <c r="A838" s="18" t="s">
        <v>1724</v>
      </c>
      <c r="B838" s="18" t="s">
        <v>759</v>
      </c>
      <c r="C838" s="18" t="s">
        <v>760</v>
      </c>
      <c r="D838" s="19">
        <v>0.02</v>
      </c>
      <c r="E838" s="21">
        <f>단가대비표!O139</f>
        <v>0</v>
      </c>
      <c r="F838" s="24">
        <f>TRUNC(E838*D838,1)</f>
        <v>0</v>
      </c>
      <c r="G838" s="21">
        <f>단가대비표!P139</f>
        <v>0</v>
      </c>
      <c r="H838" s="24">
        <f>TRUNC(G838*D838,1)</f>
        <v>0</v>
      </c>
      <c r="I838" s="21">
        <f>단가대비표!V139</f>
        <v>0</v>
      </c>
      <c r="J838" s="24">
        <f>TRUNC(I838*D838,1)</f>
        <v>0</v>
      </c>
      <c r="K838" s="21">
        <f t="shared" si="112"/>
        <v>0</v>
      </c>
      <c r="L838" s="24">
        <f t="shared" si="112"/>
        <v>0</v>
      </c>
      <c r="M838" s="18" t="s">
        <v>52</v>
      </c>
      <c r="N838" s="1" t="s">
        <v>1166</v>
      </c>
      <c r="O838" s="1" t="s">
        <v>1725</v>
      </c>
      <c r="P838" s="1" t="s">
        <v>64</v>
      </c>
      <c r="Q838" s="1" t="s">
        <v>64</v>
      </c>
      <c r="R838" s="1" t="s">
        <v>63</v>
      </c>
      <c r="V838">
        <v>1</v>
      </c>
      <c r="AV838" s="1" t="s">
        <v>52</v>
      </c>
      <c r="AW838" s="1" t="s">
        <v>1765</v>
      </c>
      <c r="AX838" s="1" t="s">
        <v>52</v>
      </c>
      <c r="AY838" s="1" t="s">
        <v>52</v>
      </c>
      <c r="AZ838" s="1" t="s">
        <v>52</v>
      </c>
    </row>
    <row r="839" spans="1:52" ht="30" customHeight="1" x14ac:dyDescent="0.3">
      <c r="A839" s="18" t="s">
        <v>758</v>
      </c>
      <c r="B839" s="18" t="s">
        <v>759</v>
      </c>
      <c r="C839" s="18" t="s">
        <v>760</v>
      </c>
      <c r="D839" s="19">
        <v>4.0000000000000001E-3</v>
      </c>
      <c r="E839" s="21">
        <f>단가대비표!O121</f>
        <v>0</v>
      </c>
      <c r="F839" s="24">
        <f>TRUNC(E839*D839,1)</f>
        <v>0</v>
      </c>
      <c r="G839" s="21">
        <f>단가대비표!P121</f>
        <v>0</v>
      </c>
      <c r="H839" s="24">
        <f>TRUNC(G839*D839,1)</f>
        <v>0</v>
      </c>
      <c r="I839" s="21">
        <f>단가대비표!V121</f>
        <v>0</v>
      </c>
      <c r="J839" s="24">
        <f>TRUNC(I839*D839,1)</f>
        <v>0</v>
      </c>
      <c r="K839" s="21">
        <f t="shared" si="112"/>
        <v>0</v>
      </c>
      <c r="L839" s="24">
        <f t="shared" si="112"/>
        <v>0</v>
      </c>
      <c r="M839" s="18" t="s">
        <v>52</v>
      </c>
      <c r="N839" s="1" t="s">
        <v>1166</v>
      </c>
      <c r="O839" s="1" t="s">
        <v>761</v>
      </c>
      <c r="P839" s="1" t="s">
        <v>64</v>
      </c>
      <c r="Q839" s="1" t="s">
        <v>64</v>
      </c>
      <c r="R839" s="1" t="s">
        <v>63</v>
      </c>
      <c r="V839">
        <v>1</v>
      </c>
      <c r="AV839" s="1" t="s">
        <v>52</v>
      </c>
      <c r="AW839" s="1" t="s">
        <v>1766</v>
      </c>
      <c r="AX839" s="1" t="s">
        <v>52</v>
      </c>
      <c r="AY839" s="1" t="s">
        <v>52</v>
      </c>
      <c r="AZ839" s="1" t="s">
        <v>52</v>
      </c>
    </row>
    <row r="840" spans="1:52" ht="30" customHeight="1" x14ac:dyDescent="0.3">
      <c r="A840" s="18" t="s">
        <v>1728</v>
      </c>
      <c r="B840" s="18" t="s">
        <v>775</v>
      </c>
      <c r="C840" s="18" t="s">
        <v>234</v>
      </c>
      <c r="D840" s="19">
        <v>1</v>
      </c>
      <c r="E840" s="21">
        <f>TRUNC(SUMIF(V836:V840, RIGHTB(O840, 1), H836:H840)*U840, 2)</f>
        <v>0</v>
      </c>
      <c r="F840" s="24">
        <f>TRUNC(E840*D840,1)</f>
        <v>0</v>
      </c>
      <c r="G840" s="21">
        <v>0</v>
      </c>
      <c r="H840" s="24">
        <f>TRUNC(G840*D840,1)</f>
        <v>0</v>
      </c>
      <c r="I840" s="21">
        <v>0</v>
      </c>
      <c r="J840" s="24">
        <f>TRUNC(I840*D840,1)</f>
        <v>0</v>
      </c>
      <c r="K840" s="21">
        <f t="shared" si="112"/>
        <v>0</v>
      </c>
      <c r="L840" s="24">
        <f t="shared" si="112"/>
        <v>0</v>
      </c>
      <c r="M840" s="18" t="s">
        <v>52</v>
      </c>
      <c r="N840" s="1" t="s">
        <v>1166</v>
      </c>
      <c r="O840" s="1" t="s">
        <v>713</v>
      </c>
      <c r="P840" s="1" t="s">
        <v>64</v>
      </c>
      <c r="Q840" s="1" t="s">
        <v>64</v>
      </c>
      <c r="R840" s="1" t="s">
        <v>64</v>
      </c>
      <c r="S840">
        <v>1</v>
      </c>
      <c r="T840">
        <v>0</v>
      </c>
      <c r="U840">
        <v>0.02</v>
      </c>
      <c r="AV840" s="1" t="s">
        <v>52</v>
      </c>
      <c r="AW840" s="1" t="s">
        <v>1767</v>
      </c>
      <c r="AX840" s="1" t="s">
        <v>52</v>
      </c>
      <c r="AY840" s="1" t="s">
        <v>52</v>
      </c>
      <c r="AZ840" s="1" t="s">
        <v>52</v>
      </c>
    </row>
    <row r="841" spans="1:52" ht="30" customHeight="1" x14ac:dyDescent="0.3">
      <c r="A841" s="18" t="s">
        <v>715</v>
      </c>
      <c r="B841" s="18" t="s">
        <v>52</v>
      </c>
      <c r="C841" s="18" t="s">
        <v>52</v>
      </c>
      <c r="D841" s="19"/>
      <c r="E841" s="21"/>
      <c r="F841" s="24">
        <f>TRUNC(SUMIF(N836:N840, N835, F836:F840),0)</f>
        <v>0</v>
      </c>
      <c r="G841" s="21"/>
      <c r="H841" s="24">
        <f>TRUNC(SUMIF(N836:N840, N835, H836:H840),0)</f>
        <v>0</v>
      </c>
      <c r="I841" s="21"/>
      <c r="J841" s="24">
        <f>TRUNC(SUMIF(N836:N840, N835, J836:J840),0)</f>
        <v>0</v>
      </c>
      <c r="K841" s="21"/>
      <c r="L841" s="24">
        <f>F841+H841+J841</f>
        <v>0</v>
      </c>
      <c r="M841" s="18" t="s">
        <v>52</v>
      </c>
      <c r="N841" s="1" t="s">
        <v>88</v>
      </c>
      <c r="O841" s="1" t="s">
        <v>88</v>
      </c>
      <c r="P841" s="1" t="s">
        <v>52</v>
      </c>
      <c r="Q841" s="1" t="s">
        <v>52</v>
      </c>
      <c r="R841" s="1" t="s">
        <v>52</v>
      </c>
      <c r="AV841" s="1" t="s">
        <v>52</v>
      </c>
      <c r="AW841" s="1" t="s">
        <v>52</v>
      </c>
      <c r="AX841" s="1" t="s">
        <v>52</v>
      </c>
      <c r="AY841" s="1" t="s">
        <v>52</v>
      </c>
      <c r="AZ841" s="1" t="s">
        <v>52</v>
      </c>
    </row>
    <row r="842" spans="1:52" ht="30" customHeight="1" x14ac:dyDescent="0.3">
      <c r="A842" s="19"/>
      <c r="B842" s="19"/>
      <c r="C842" s="19"/>
      <c r="D842" s="19"/>
      <c r="E842" s="21"/>
      <c r="F842" s="24"/>
      <c r="G842" s="21"/>
      <c r="H842" s="24"/>
      <c r="I842" s="21"/>
      <c r="J842" s="24"/>
      <c r="K842" s="21"/>
      <c r="L842" s="24"/>
      <c r="M842" s="19"/>
    </row>
    <row r="843" spans="1:52" ht="30" customHeight="1" x14ac:dyDescent="0.3">
      <c r="A843" s="15" t="s">
        <v>1768</v>
      </c>
      <c r="B843" s="16"/>
      <c r="C843" s="16"/>
      <c r="D843" s="16"/>
      <c r="E843" s="20"/>
      <c r="F843" s="23"/>
      <c r="G843" s="20"/>
      <c r="H843" s="23"/>
      <c r="I843" s="20"/>
      <c r="J843" s="23"/>
      <c r="K843" s="20"/>
      <c r="L843" s="23"/>
      <c r="M843" s="17"/>
      <c r="N843" s="1" t="s">
        <v>1172</v>
      </c>
    </row>
    <row r="844" spans="1:52" ht="30" customHeight="1" x14ac:dyDescent="0.3">
      <c r="A844" s="18" t="s">
        <v>1769</v>
      </c>
      <c r="B844" s="18" t="s">
        <v>1770</v>
      </c>
      <c r="C844" s="18" t="s">
        <v>1136</v>
      </c>
      <c r="D844" s="19">
        <v>0.26</v>
      </c>
      <c r="E844" s="21" t="e">
        <f>단가대비표!O105</f>
        <v>#NUM!</v>
      </c>
      <c r="F844" s="24" t="e">
        <f>TRUNC(E844*D844,1)</f>
        <v>#NUM!</v>
      </c>
      <c r="G844" s="21">
        <f>단가대비표!P105</f>
        <v>0</v>
      </c>
      <c r="H844" s="24">
        <f>TRUNC(G844*D844,1)</f>
        <v>0</v>
      </c>
      <c r="I844" s="21">
        <f>단가대비표!V105</f>
        <v>0</v>
      </c>
      <c r="J844" s="24">
        <f>TRUNC(I844*D844,1)</f>
        <v>0</v>
      </c>
      <c r="K844" s="21" t="e">
        <f t="shared" ref="K844:L847" si="113">TRUNC(E844+G844+I844,1)</f>
        <v>#NUM!</v>
      </c>
      <c r="L844" s="24" t="e">
        <f t="shared" si="113"/>
        <v>#NUM!</v>
      </c>
      <c r="M844" s="18" t="s">
        <v>52</v>
      </c>
      <c r="N844" s="1" t="s">
        <v>1172</v>
      </c>
      <c r="O844" s="1" t="s">
        <v>1771</v>
      </c>
      <c r="P844" s="1" t="s">
        <v>64</v>
      </c>
      <c r="Q844" s="1" t="s">
        <v>64</v>
      </c>
      <c r="R844" s="1" t="s">
        <v>63</v>
      </c>
      <c r="AV844" s="1" t="s">
        <v>52</v>
      </c>
      <c r="AW844" s="1" t="s">
        <v>1772</v>
      </c>
      <c r="AX844" s="1" t="s">
        <v>52</v>
      </c>
      <c r="AY844" s="1" t="s">
        <v>52</v>
      </c>
      <c r="AZ844" s="1" t="s">
        <v>52</v>
      </c>
    </row>
    <row r="845" spans="1:52" ht="30" customHeight="1" x14ac:dyDescent="0.3">
      <c r="A845" s="18" t="s">
        <v>1719</v>
      </c>
      <c r="B845" s="18" t="s">
        <v>1755</v>
      </c>
      <c r="C845" s="18" t="s">
        <v>1136</v>
      </c>
      <c r="D845" s="19">
        <v>0.05</v>
      </c>
      <c r="E845" s="21" t="e">
        <f>단가대비표!O114</f>
        <v>#NUM!</v>
      </c>
      <c r="F845" s="24" t="e">
        <f>TRUNC(E845*D845,1)</f>
        <v>#NUM!</v>
      </c>
      <c r="G845" s="21">
        <f>단가대비표!P114</f>
        <v>0</v>
      </c>
      <c r="H845" s="24">
        <f>TRUNC(G845*D845,1)</f>
        <v>0</v>
      </c>
      <c r="I845" s="21">
        <f>단가대비표!V114</f>
        <v>0</v>
      </c>
      <c r="J845" s="24">
        <f>TRUNC(I845*D845,1)</f>
        <v>0</v>
      </c>
      <c r="K845" s="21" t="e">
        <f t="shared" si="113"/>
        <v>#NUM!</v>
      </c>
      <c r="L845" s="24" t="e">
        <f t="shared" si="113"/>
        <v>#NUM!</v>
      </c>
      <c r="M845" s="18" t="s">
        <v>52</v>
      </c>
      <c r="N845" s="1" t="s">
        <v>1172</v>
      </c>
      <c r="O845" s="1" t="s">
        <v>1756</v>
      </c>
      <c r="P845" s="1" t="s">
        <v>64</v>
      </c>
      <c r="Q845" s="1" t="s">
        <v>64</v>
      </c>
      <c r="R845" s="1" t="s">
        <v>63</v>
      </c>
      <c r="AV845" s="1" t="s">
        <v>52</v>
      </c>
      <c r="AW845" s="1" t="s">
        <v>1773</v>
      </c>
      <c r="AX845" s="1" t="s">
        <v>52</v>
      </c>
      <c r="AY845" s="1" t="s">
        <v>52</v>
      </c>
      <c r="AZ845" s="1" t="s">
        <v>52</v>
      </c>
    </row>
    <row r="846" spans="1:52" ht="30" customHeight="1" x14ac:dyDescent="0.3">
      <c r="A846" s="18" t="s">
        <v>1774</v>
      </c>
      <c r="B846" s="18" t="s">
        <v>1775</v>
      </c>
      <c r="C846" s="18" t="s">
        <v>200</v>
      </c>
      <c r="D846" s="19">
        <v>0.06</v>
      </c>
      <c r="E846" s="21" t="e">
        <f>단가대비표!O93</f>
        <v>#NUM!</v>
      </c>
      <c r="F846" s="24" t="e">
        <f>TRUNC(E846*D846,1)</f>
        <v>#NUM!</v>
      </c>
      <c r="G846" s="21">
        <f>단가대비표!P93</f>
        <v>0</v>
      </c>
      <c r="H846" s="24">
        <f>TRUNC(G846*D846,1)</f>
        <v>0</v>
      </c>
      <c r="I846" s="21">
        <f>단가대비표!V93</f>
        <v>0</v>
      </c>
      <c r="J846" s="24">
        <f>TRUNC(I846*D846,1)</f>
        <v>0</v>
      </c>
      <c r="K846" s="21" t="e">
        <f t="shared" si="113"/>
        <v>#NUM!</v>
      </c>
      <c r="L846" s="24" t="e">
        <f t="shared" si="113"/>
        <v>#NUM!</v>
      </c>
      <c r="M846" s="18" t="s">
        <v>1776</v>
      </c>
      <c r="N846" s="1" t="s">
        <v>1172</v>
      </c>
      <c r="O846" s="1" t="s">
        <v>1777</v>
      </c>
      <c r="P846" s="1" t="s">
        <v>64</v>
      </c>
      <c r="Q846" s="1" t="s">
        <v>64</v>
      </c>
      <c r="R846" s="1" t="s">
        <v>63</v>
      </c>
      <c r="AV846" s="1" t="s">
        <v>52</v>
      </c>
      <c r="AW846" s="1" t="s">
        <v>1778</v>
      </c>
      <c r="AX846" s="1" t="s">
        <v>52</v>
      </c>
      <c r="AY846" s="1" t="s">
        <v>52</v>
      </c>
      <c r="AZ846" s="1" t="s">
        <v>52</v>
      </c>
    </row>
    <row r="847" spans="1:52" ht="30" customHeight="1" x14ac:dyDescent="0.3">
      <c r="A847" s="18" t="s">
        <v>1779</v>
      </c>
      <c r="B847" s="18" t="s">
        <v>1780</v>
      </c>
      <c r="C847" s="18" t="s">
        <v>746</v>
      </c>
      <c r="D847" s="19">
        <v>0.5</v>
      </c>
      <c r="E847" s="21" t="e">
        <f>단가대비표!O90</f>
        <v>#NUM!</v>
      </c>
      <c r="F847" s="24" t="e">
        <f>TRUNC(E847*D847,1)</f>
        <v>#NUM!</v>
      </c>
      <c r="G847" s="21">
        <f>단가대비표!P90</f>
        <v>0</v>
      </c>
      <c r="H847" s="24">
        <f>TRUNC(G847*D847,1)</f>
        <v>0</v>
      </c>
      <c r="I847" s="21">
        <f>단가대비표!V90</f>
        <v>0</v>
      </c>
      <c r="J847" s="24">
        <f>TRUNC(I847*D847,1)</f>
        <v>0</v>
      </c>
      <c r="K847" s="21" t="e">
        <f t="shared" si="113"/>
        <v>#NUM!</v>
      </c>
      <c r="L847" s="24" t="e">
        <f t="shared" si="113"/>
        <v>#NUM!</v>
      </c>
      <c r="M847" s="18" t="s">
        <v>52</v>
      </c>
      <c r="N847" s="1" t="s">
        <v>1172</v>
      </c>
      <c r="O847" s="1" t="s">
        <v>1781</v>
      </c>
      <c r="P847" s="1" t="s">
        <v>64</v>
      </c>
      <c r="Q847" s="1" t="s">
        <v>64</v>
      </c>
      <c r="R847" s="1" t="s">
        <v>63</v>
      </c>
      <c r="AV847" s="1" t="s">
        <v>52</v>
      </c>
      <c r="AW847" s="1" t="s">
        <v>1782</v>
      </c>
      <c r="AX847" s="1" t="s">
        <v>52</v>
      </c>
      <c r="AY847" s="1" t="s">
        <v>52</v>
      </c>
      <c r="AZ847" s="1" t="s">
        <v>52</v>
      </c>
    </row>
    <row r="848" spans="1:52" ht="30" customHeight="1" x14ac:dyDescent="0.3">
      <c r="A848" s="18" t="s">
        <v>715</v>
      </c>
      <c r="B848" s="18" t="s">
        <v>52</v>
      </c>
      <c r="C848" s="18" t="s">
        <v>52</v>
      </c>
      <c r="D848" s="19"/>
      <c r="E848" s="21"/>
      <c r="F848" s="24" t="e">
        <f>TRUNC(SUMIF(N844:N847, N843, F844:F847),0)</f>
        <v>#NUM!</v>
      </c>
      <c r="G848" s="21"/>
      <c r="H848" s="24">
        <f>TRUNC(SUMIF(N844:N847, N843, H844:H847),0)</f>
        <v>0</v>
      </c>
      <c r="I848" s="21"/>
      <c r="J848" s="24">
        <f>TRUNC(SUMIF(N844:N847, N843, J844:J847),0)</f>
        <v>0</v>
      </c>
      <c r="K848" s="21"/>
      <c r="L848" s="24" t="e">
        <f>F848+H848+J848</f>
        <v>#NUM!</v>
      </c>
      <c r="M848" s="18" t="s">
        <v>52</v>
      </c>
      <c r="N848" s="1" t="s">
        <v>88</v>
      </c>
      <c r="O848" s="1" t="s">
        <v>88</v>
      </c>
      <c r="P848" s="1" t="s">
        <v>52</v>
      </c>
      <c r="Q848" s="1" t="s">
        <v>52</v>
      </c>
      <c r="R848" s="1" t="s">
        <v>52</v>
      </c>
      <c r="AV848" s="1" t="s">
        <v>52</v>
      </c>
      <c r="AW848" s="1" t="s">
        <v>52</v>
      </c>
      <c r="AX848" s="1" t="s">
        <v>52</v>
      </c>
      <c r="AY848" s="1" t="s">
        <v>52</v>
      </c>
      <c r="AZ848" s="1" t="s">
        <v>52</v>
      </c>
    </row>
    <row r="849" spans="1:52" ht="30" customHeight="1" x14ac:dyDescent="0.3">
      <c r="A849" s="19"/>
      <c r="B849" s="19"/>
      <c r="C849" s="19"/>
      <c r="D849" s="19"/>
      <c r="E849" s="21"/>
      <c r="F849" s="24"/>
      <c r="G849" s="21"/>
      <c r="H849" s="24"/>
      <c r="I849" s="21"/>
      <c r="J849" s="24"/>
      <c r="K849" s="21"/>
      <c r="L849" s="24"/>
      <c r="M849" s="19"/>
    </row>
    <row r="850" spans="1:52" ht="30" customHeight="1" x14ac:dyDescent="0.3">
      <c r="A850" s="15" t="s">
        <v>1783</v>
      </c>
      <c r="B850" s="16"/>
      <c r="C850" s="16"/>
      <c r="D850" s="16"/>
      <c r="E850" s="20"/>
      <c r="F850" s="23"/>
      <c r="G850" s="20"/>
      <c r="H850" s="23"/>
      <c r="I850" s="20"/>
      <c r="J850" s="23"/>
      <c r="K850" s="20"/>
      <c r="L850" s="23"/>
      <c r="M850" s="17"/>
      <c r="N850" s="1" t="s">
        <v>1176</v>
      </c>
    </row>
    <row r="851" spans="1:52" ht="30" customHeight="1" x14ac:dyDescent="0.3">
      <c r="A851" s="18" t="s">
        <v>1724</v>
      </c>
      <c r="B851" s="18" t="s">
        <v>759</v>
      </c>
      <c r="C851" s="18" t="s">
        <v>760</v>
      </c>
      <c r="D851" s="19">
        <v>6.7000000000000004E-2</v>
      </c>
      <c r="E851" s="21">
        <f>단가대비표!O139</f>
        <v>0</v>
      </c>
      <c r="F851" s="24">
        <f>TRUNC(E851*D851,1)</f>
        <v>0</v>
      </c>
      <c r="G851" s="21">
        <f>단가대비표!P139</f>
        <v>0</v>
      </c>
      <c r="H851" s="24">
        <f>TRUNC(G851*D851,1)</f>
        <v>0</v>
      </c>
      <c r="I851" s="21">
        <f>단가대비표!V139</f>
        <v>0</v>
      </c>
      <c r="J851" s="24">
        <f>TRUNC(I851*D851,1)</f>
        <v>0</v>
      </c>
      <c r="K851" s="21">
        <f t="shared" ref="K851:L853" si="114">TRUNC(E851+G851+I851,1)</f>
        <v>0</v>
      </c>
      <c r="L851" s="24">
        <f t="shared" si="114"/>
        <v>0</v>
      </c>
      <c r="M851" s="18" t="s">
        <v>52</v>
      </c>
      <c r="N851" s="1" t="s">
        <v>1176</v>
      </c>
      <c r="O851" s="1" t="s">
        <v>1725</v>
      </c>
      <c r="P851" s="1" t="s">
        <v>64</v>
      </c>
      <c r="Q851" s="1" t="s">
        <v>64</v>
      </c>
      <c r="R851" s="1" t="s">
        <v>63</v>
      </c>
      <c r="V851">
        <v>1</v>
      </c>
      <c r="AV851" s="1" t="s">
        <v>52</v>
      </c>
      <c r="AW851" s="1" t="s">
        <v>1784</v>
      </c>
      <c r="AX851" s="1" t="s">
        <v>52</v>
      </c>
      <c r="AY851" s="1" t="s">
        <v>52</v>
      </c>
      <c r="AZ851" s="1" t="s">
        <v>52</v>
      </c>
    </row>
    <row r="852" spans="1:52" ht="30" customHeight="1" x14ac:dyDescent="0.3">
      <c r="A852" s="18" t="s">
        <v>758</v>
      </c>
      <c r="B852" s="18" t="s">
        <v>759</v>
      </c>
      <c r="C852" s="18" t="s">
        <v>760</v>
      </c>
      <c r="D852" s="19">
        <v>1.0999999999999999E-2</v>
      </c>
      <c r="E852" s="21">
        <f>단가대비표!O121</f>
        <v>0</v>
      </c>
      <c r="F852" s="24">
        <f>TRUNC(E852*D852,1)</f>
        <v>0</v>
      </c>
      <c r="G852" s="21">
        <f>단가대비표!P121</f>
        <v>0</v>
      </c>
      <c r="H852" s="24">
        <f>TRUNC(G852*D852,1)</f>
        <v>0</v>
      </c>
      <c r="I852" s="21">
        <f>단가대비표!V121</f>
        <v>0</v>
      </c>
      <c r="J852" s="24">
        <f>TRUNC(I852*D852,1)</f>
        <v>0</v>
      </c>
      <c r="K852" s="21">
        <f t="shared" si="114"/>
        <v>0</v>
      </c>
      <c r="L852" s="24">
        <f t="shared" si="114"/>
        <v>0</v>
      </c>
      <c r="M852" s="18" t="s">
        <v>52</v>
      </c>
      <c r="N852" s="1" t="s">
        <v>1176</v>
      </c>
      <c r="O852" s="1" t="s">
        <v>761</v>
      </c>
      <c r="P852" s="1" t="s">
        <v>64</v>
      </c>
      <c r="Q852" s="1" t="s">
        <v>64</v>
      </c>
      <c r="R852" s="1" t="s">
        <v>63</v>
      </c>
      <c r="V852">
        <v>1</v>
      </c>
      <c r="AV852" s="1" t="s">
        <v>52</v>
      </c>
      <c r="AW852" s="1" t="s">
        <v>1785</v>
      </c>
      <c r="AX852" s="1" t="s">
        <v>52</v>
      </c>
      <c r="AY852" s="1" t="s">
        <v>52</v>
      </c>
      <c r="AZ852" s="1" t="s">
        <v>52</v>
      </c>
    </row>
    <row r="853" spans="1:52" ht="30" customHeight="1" x14ac:dyDescent="0.3">
      <c r="A853" s="18" t="s">
        <v>1728</v>
      </c>
      <c r="B853" s="18" t="s">
        <v>775</v>
      </c>
      <c r="C853" s="18" t="s">
        <v>234</v>
      </c>
      <c r="D853" s="19">
        <v>1</v>
      </c>
      <c r="E853" s="21">
        <f>TRUNC(SUMIF(V851:V853, RIGHTB(O853, 1), H851:H853)*U853, 2)</f>
        <v>0</v>
      </c>
      <c r="F853" s="24">
        <f>TRUNC(E853*D853,1)</f>
        <v>0</v>
      </c>
      <c r="G853" s="21">
        <v>0</v>
      </c>
      <c r="H853" s="24">
        <f>TRUNC(G853*D853,1)</f>
        <v>0</v>
      </c>
      <c r="I853" s="21">
        <v>0</v>
      </c>
      <c r="J853" s="24">
        <f>TRUNC(I853*D853,1)</f>
        <v>0</v>
      </c>
      <c r="K853" s="21">
        <f t="shared" si="114"/>
        <v>0</v>
      </c>
      <c r="L853" s="24">
        <f t="shared" si="114"/>
        <v>0</v>
      </c>
      <c r="M853" s="18" t="s">
        <v>52</v>
      </c>
      <c r="N853" s="1" t="s">
        <v>1176</v>
      </c>
      <c r="O853" s="1" t="s">
        <v>713</v>
      </c>
      <c r="P853" s="1" t="s">
        <v>64</v>
      </c>
      <c r="Q853" s="1" t="s">
        <v>64</v>
      </c>
      <c r="R853" s="1" t="s">
        <v>64</v>
      </c>
      <c r="S853">
        <v>1</v>
      </c>
      <c r="T853">
        <v>0</v>
      </c>
      <c r="U853">
        <v>0.02</v>
      </c>
      <c r="AV853" s="1" t="s">
        <v>52</v>
      </c>
      <c r="AW853" s="1" t="s">
        <v>1786</v>
      </c>
      <c r="AX853" s="1" t="s">
        <v>52</v>
      </c>
      <c r="AY853" s="1" t="s">
        <v>52</v>
      </c>
      <c r="AZ853" s="1" t="s">
        <v>52</v>
      </c>
    </row>
    <row r="854" spans="1:52" ht="30" customHeight="1" x14ac:dyDescent="0.3">
      <c r="A854" s="18" t="s">
        <v>715</v>
      </c>
      <c r="B854" s="18" t="s">
        <v>52</v>
      </c>
      <c r="C854" s="18" t="s">
        <v>52</v>
      </c>
      <c r="D854" s="19"/>
      <c r="E854" s="21"/>
      <c r="F854" s="24">
        <f>TRUNC(SUMIF(N851:N853, N850, F851:F853),0)</f>
        <v>0</v>
      </c>
      <c r="G854" s="21"/>
      <c r="H854" s="24">
        <f>TRUNC(SUMIF(N851:N853, N850, H851:H853),0)</f>
        <v>0</v>
      </c>
      <c r="I854" s="21"/>
      <c r="J854" s="24">
        <f>TRUNC(SUMIF(N851:N853, N850, J851:J853),0)</f>
        <v>0</v>
      </c>
      <c r="K854" s="21"/>
      <c r="L854" s="24">
        <f>F854+H854+J854</f>
        <v>0</v>
      </c>
      <c r="M854" s="18" t="s">
        <v>52</v>
      </c>
      <c r="N854" s="1" t="s">
        <v>88</v>
      </c>
      <c r="O854" s="1" t="s">
        <v>88</v>
      </c>
      <c r="P854" s="1" t="s">
        <v>52</v>
      </c>
      <c r="Q854" s="1" t="s">
        <v>52</v>
      </c>
      <c r="R854" s="1" t="s">
        <v>52</v>
      </c>
      <c r="AV854" s="1" t="s">
        <v>52</v>
      </c>
      <c r="AW854" s="1" t="s">
        <v>52</v>
      </c>
      <c r="AX854" s="1" t="s">
        <v>52</v>
      </c>
      <c r="AY854" s="1" t="s">
        <v>52</v>
      </c>
      <c r="AZ854" s="1" t="s">
        <v>52</v>
      </c>
    </row>
    <row r="855" spans="1:52" ht="30" customHeight="1" x14ac:dyDescent="0.3">
      <c r="A855" s="19"/>
      <c r="B855" s="19"/>
      <c r="C855" s="19"/>
      <c r="D855" s="19"/>
      <c r="E855" s="21"/>
      <c r="F855" s="24"/>
      <c r="G855" s="21"/>
      <c r="H855" s="24"/>
      <c r="I855" s="21"/>
      <c r="J855" s="24"/>
      <c r="K855" s="21"/>
      <c r="L855" s="24"/>
      <c r="M855" s="19"/>
    </row>
    <row r="856" spans="1:52" ht="30" customHeight="1" x14ac:dyDescent="0.3">
      <c r="A856" s="15" t="s">
        <v>1787</v>
      </c>
      <c r="B856" s="16"/>
      <c r="C856" s="16"/>
      <c r="D856" s="16"/>
      <c r="E856" s="20"/>
      <c r="F856" s="23"/>
      <c r="G856" s="20"/>
      <c r="H856" s="23"/>
      <c r="I856" s="20"/>
      <c r="J856" s="23"/>
      <c r="K856" s="20"/>
      <c r="L856" s="23"/>
      <c r="M856" s="17"/>
      <c r="N856" s="1" t="s">
        <v>1182</v>
      </c>
    </row>
    <row r="857" spans="1:52" ht="30" customHeight="1" x14ac:dyDescent="0.3">
      <c r="A857" s="18" t="s">
        <v>1788</v>
      </c>
      <c r="B857" s="18" t="s">
        <v>1789</v>
      </c>
      <c r="C857" s="18" t="s">
        <v>1136</v>
      </c>
      <c r="D857" s="19">
        <v>0.25600000000000001</v>
      </c>
      <c r="E857" s="21" t="e">
        <f>단가대비표!O104</f>
        <v>#NUM!</v>
      </c>
      <c r="F857" s="24" t="e">
        <f>TRUNC(E857*D857,1)</f>
        <v>#NUM!</v>
      </c>
      <c r="G857" s="21">
        <f>단가대비표!P104</f>
        <v>0</v>
      </c>
      <c r="H857" s="24">
        <f>TRUNC(G857*D857,1)</f>
        <v>0</v>
      </c>
      <c r="I857" s="21">
        <f>단가대비표!V104</f>
        <v>0</v>
      </c>
      <c r="J857" s="24">
        <f>TRUNC(I857*D857,1)</f>
        <v>0</v>
      </c>
      <c r="K857" s="21" t="e">
        <f>TRUNC(E857+G857+I857,1)</f>
        <v>#NUM!</v>
      </c>
      <c r="L857" s="24" t="e">
        <f>TRUNC(F857+H857+J857,1)</f>
        <v>#NUM!</v>
      </c>
      <c r="M857" s="18" t="s">
        <v>52</v>
      </c>
      <c r="N857" s="1" t="s">
        <v>1182</v>
      </c>
      <c r="O857" s="1" t="s">
        <v>1790</v>
      </c>
      <c r="P857" s="1" t="s">
        <v>64</v>
      </c>
      <c r="Q857" s="1" t="s">
        <v>64</v>
      </c>
      <c r="R857" s="1" t="s">
        <v>63</v>
      </c>
      <c r="AV857" s="1" t="s">
        <v>52</v>
      </c>
      <c r="AW857" s="1" t="s">
        <v>1791</v>
      </c>
      <c r="AX857" s="1" t="s">
        <v>52</v>
      </c>
      <c r="AY857" s="1" t="s">
        <v>52</v>
      </c>
      <c r="AZ857" s="1" t="s">
        <v>52</v>
      </c>
    </row>
    <row r="858" spans="1:52" ht="30" customHeight="1" x14ac:dyDescent="0.3">
      <c r="A858" s="18" t="s">
        <v>715</v>
      </c>
      <c r="B858" s="18" t="s">
        <v>52</v>
      </c>
      <c r="C858" s="18" t="s">
        <v>52</v>
      </c>
      <c r="D858" s="19"/>
      <c r="E858" s="21"/>
      <c r="F858" s="24" t="e">
        <f>TRUNC(SUMIF(N857:N857, N856, F857:F857),0)</f>
        <v>#NUM!</v>
      </c>
      <c r="G858" s="21"/>
      <c r="H858" s="24">
        <f>TRUNC(SUMIF(N857:N857, N856, H857:H857),0)</f>
        <v>0</v>
      </c>
      <c r="I858" s="21"/>
      <c r="J858" s="24">
        <f>TRUNC(SUMIF(N857:N857, N856, J857:J857),0)</f>
        <v>0</v>
      </c>
      <c r="K858" s="21"/>
      <c r="L858" s="24" t="e">
        <f>F858+H858+J858</f>
        <v>#NUM!</v>
      </c>
      <c r="M858" s="18" t="s">
        <v>52</v>
      </c>
      <c r="N858" s="1" t="s">
        <v>88</v>
      </c>
      <c r="O858" s="1" t="s">
        <v>88</v>
      </c>
      <c r="P858" s="1" t="s">
        <v>52</v>
      </c>
      <c r="Q858" s="1" t="s">
        <v>52</v>
      </c>
      <c r="R858" s="1" t="s">
        <v>52</v>
      </c>
      <c r="AV858" s="1" t="s">
        <v>52</v>
      </c>
      <c r="AW858" s="1" t="s">
        <v>52</v>
      </c>
      <c r="AX858" s="1" t="s">
        <v>52</v>
      </c>
      <c r="AY858" s="1" t="s">
        <v>52</v>
      </c>
      <c r="AZ858" s="1" t="s">
        <v>52</v>
      </c>
    </row>
    <row r="859" spans="1:52" ht="30" customHeight="1" x14ac:dyDescent="0.3">
      <c r="A859" s="19"/>
      <c r="B859" s="19"/>
      <c r="C859" s="19"/>
      <c r="D859" s="19"/>
      <c r="E859" s="21"/>
      <c r="F859" s="24"/>
      <c r="G859" s="21"/>
      <c r="H859" s="24"/>
      <c r="I859" s="21"/>
      <c r="J859" s="24"/>
      <c r="K859" s="21"/>
      <c r="L859" s="24"/>
      <c r="M859" s="19"/>
    </row>
    <row r="860" spans="1:52" ht="30" customHeight="1" x14ac:dyDescent="0.3">
      <c r="A860" s="15" t="s">
        <v>1792</v>
      </c>
      <c r="B860" s="16"/>
      <c r="C860" s="16"/>
      <c r="D860" s="16"/>
      <c r="E860" s="20"/>
      <c r="F860" s="23"/>
      <c r="G860" s="20"/>
      <c r="H860" s="23"/>
      <c r="I860" s="20"/>
      <c r="J860" s="23"/>
      <c r="K860" s="20"/>
      <c r="L860" s="23"/>
      <c r="M860" s="17"/>
      <c r="N860" s="1" t="s">
        <v>1187</v>
      </c>
    </row>
    <row r="861" spans="1:52" ht="30" customHeight="1" x14ac:dyDescent="0.3">
      <c r="A861" s="18" t="s">
        <v>1793</v>
      </c>
      <c r="B861" s="18" t="s">
        <v>1794</v>
      </c>
      <c r="C861" s="18" t="s">
        <v>74</v>
      </c>
      <c r="D861" s="19">
        <v>1</v>
      </c>
      <c r="E861" s="21" t="e">
        <f>일위대가목록!E155</f>
        <v>#NUM!</v>
      </c>
      <c r="F861" s="24" t="e">
        <f>TRUNC(E861*D861,1)</f>
        <v>#NUM!</v>
      </c>
      <c r="G861" s="21">
        <f>일위대가목록!F155</f>
        <v>0</v>
      </c>
      <c r="H861" s="24">
        <f>TRUNC(G861*D861,1)</f>
        <v>0</v>
      </c>
      <c r="I861" s="21">
        <f>일위대가목록!G155</f>
        <v>0</v>
      </c>
      <c r="J861" s="24">
        <f>TRUNC(I861*D861,1)</f>
        <v>0</v>
      </c>
      <c r="K861" s="21" t="e">
        <f>TRUNC(E861+G861+I861,1)</f>
        <v>#NUM!</v>
      </c>
      <c r="L861" s="24" t="e">
        <f>TRUNC(F861+H861+J861,1)</f>
        <v>#NUM!</v>
      </c>
      <c r="M861" s="18" t="s">
        <v>1795</v>
      </c>
      <c r="N861" s="1" t="s">
        <v>1187</v>
      </c>
      <c r="O861" s="1" t="s">
        <v>1796</v>
      </c>
      <c r="P861" s="1" t="s">
        <v>63</v>
      </c>
      <c r="Q861" s="1" t="s">
        <v>64</v>
      </c>
      <c r="R861" s="1" t="s">
        <v>64</v>
      </c>
      <c r="AV861" s="1" t="s">
        <v>52</v>
      </c>
      <c r="AW861" s="1" t="s">
        <v>1797</v>
      </c>
      <c r="AX861" s="1" t="s">
        <v>52</v>
      </c>
      <c r="AY861" s="1" t="s">
        <v>52</v>
      </c>
      <c r="AZ861" s="1" t="s">
        <v>52</v>
      </c>
    </row>
    <row r="862" spans="1:52" ht="30" customHeight="1" x14ac:dyDescent="0.3">
      <c r="A862" s="18" t="s">
        <v>1798</v>
      </c>
      <c r="B862" s="18" t="s">
        <v>1799</v>
      </c>
      <c r="C862" s="18" t="s">
        <v>74</v>
      </c>
      <c r="D862" s="19">
        <v>1</v>
      </c>
      <c r="E862" s="21">
        <f>일위대가목록!E156</f>
        <v>0</v>
      </c>
      <c r="F862" s="24">
        <f>TRUNC(E862*D862,1)</f>
        <v>0</v>
      </c>
      <c r="G862" s="21">
        <f>일위대가목록!F156</f>
        <v>0</v>
      </c>
      <c r="H862" s="24">
        <f>TRUNC(G862*D862,1)</f>
        <v>0</v>
      </c>
      <c r="I862" s="21">
        <f>일위대가목록!G156</f>
        <v>0</v>
      </c>
      <c r="J862" s="24">
        <f>TRUNC(I862*D862,1)</f>
        <v>0</v>
      </c>
      <c r="K862" s="21">
        <f>TRUNC(E862+G862+I862,1)</f>
        <v>0</v>
      </c>
      <c r="L862" s="24">
        <f>TRUNC(F862+H862+J862,1)</f>
        <v>0</v>
      </c>
      <c r="M862" s="18" t="s">
        <v>1800</v>
      </c>
      <c r="N862" s="1" t="s">
        <v>1187</v>
      </c>
      <c r="O862" s="1" t="s">
        <v>1801</v>
      </c>
      <c r="P862" s="1" t="s">
        <v>63</v>
      </c>
      <c r="Q862" s="1" t="s">
        <v>64</v>
      </c>
      <c r="R862" s="1" t="s">
        <v>64</v>
      </c>
      <c r="AV862" s="1" t="s">
        <v>52</v>
      </c>
      <c r="AW862" s="1" t="s">
        <v>1802</v>
      </c>
      <c r="AX862" s="1" t="s">
        <v>52</v>
      </c>
      <c r="AY862" s="1" t="s">
        <v>52</v>
      </c>
      <c r="AZ862" s="1" t="s">
        <v>52</v>
      </c>
    </row>
    <row r="863" spans="1:52" ht="30" customHeight="1" x14ac:dyDescent="0.3">
      <c r="A863" s="18" t="s">
        <v>715</v>
      </c>
      <c r="B863" s="18" t="s">
        <v>52</v>
      </c>
      <c r="C863" s="18" t="s">
        <v>52</v>
      </c>
      <c r="D863" s="19"/>
      <c r="E863" s="21"/>
      <c r="F863" s="24" t="e">
        <f>TRUNC(SUMIF(N861:N862, N860, F861:F862),0)</f>
        <v>#NUM!</v>
      </c>
      <c r="G863" s="21"/>
      <c r="H863" s="24">
        <f>TRUNC(SUMIF(N861:N862, N860, H861:H862),0)</f>
        <v>0</v>
      </c>
      <c r="I863" s="21"/>
      <c r="J863" s="24">
        <f>TRUNC(SUMIF(N861:N862, N860, J861:J862),0)</f>
        <v>0</v>
      </c>
      <c r="K863" s="21"/>
      <c r="L863" s="24" t="e">
        <f>F863+H863+J863</f>
        <v>#NUM!</v>
      </c>
      <c r="M863" s="18" t="s">
        <v>52</v>
      </c>
      <c r="N863" s="1" t="s">
        <v>88</v>
      </c>
      <c r="O863" s="1" t="s">
        <v>88</v>
      </c>
      <c r="P863" s="1" t="s">
        <v>52</v>
      </c>
      <c r="Q863" s="1" t="s">
        <v>52</v>
      </c>
      <c r="R863" s="1" t="s">
        <v>52</v>
      </c>
      <c r="AV863" s="1" t="s">
        <v>52</v>
      </c>
      <c r="AW863" s="1" t="s">
        <v>52</v>
      </c>
      <c r="AX863" s="1" t="s">
        <v>52</v>
      </c>
      <c r="AY863" s="1" t="s">
        <v>52</v>
      </c>
      <c r="AZ863" s="1" t="s">
        <v>52</v>
      </c>
    </row>
    <row r="864" spans="1:52" ht="30" customHeight="1" x14ac:dyDescent="0.3">
      <c r="A864" s="19"/>
      <c r="B864" s="19"/>
      <c r="C864" s="19"/>
      <c r="D864" s="19"/>
      <c r="E864" s="21"/>
      <c r="F864" s="24"/>
      <c r="G864" s="21"/>
      <c r="H864" s="24"/>
      <c r="I864" s="21"/>
      <c r="J864" s="24"/>
      <c r="K864" s="21"/>
      <c r="L864" s="24"/>
      <c r="M864" s="19"/>
    </row>
    <row r="865" spans="1:52" ht="30" customHeight="1" x14ac:dyDescent="0.3">
      <c r="A865" s="15" t="s">
        <v>1803</v>
      </c>
      <c r="B865" s="16"/>
      <c r="C865" s="16"/>
      <c r="D865" s="16"/>
      <c r="E865" s="20"/>
      <c r="F865" s="23"/>
      <c r="G865" s="20"/>
      <c r="H865" s="23"/>
      <c r="I865" s="20"/>
      <c r="J865" s="23"/>
      <c r="K865" s="20"/>
      <c r="L865" s="23"/>
      <c r="M865" s="17"/>
      <c r="N865" s="1" t="s">
        <v>1796</v>
      </c>
    </row>
    <row r="866" spans="1:52" ht="30" customHeight="1" x14ac:dyDescent="0.3">
      <c r="A866" s="18" t="s">
        <v>1774</v>
      </c>
      <c r="B866" s="18" t="s">
        <v>1804</v>
      </c>
      <c r="C866" s="18" t="s">
        <v>200</v>
      </c>
      <c r="D866" s="19">
        <v>0.05</v>
      </c>
      <c r="E866" s="21" t="e">
        <f>단가대비표!O92</f>
        <v>#NUM!</v>
      </c>
      <c r="F866" s="24" t="e">
        <f>TRUNC(E866*D866,1)</f>
        <v>#NUM!</v>
      </c>
      <c r="G866" s="21">
        <f>단가대비표!P92</f>
        <v>0</v>
      </c>
      <c r="H866" s="24">
        <f>TRUNC(G866*D866,1)</f>
        <v>0</v>
      </c>
      <c r="I866" s="21">
        <f>단가대비표!V92</f>
        <v>0</v>
      </c>
      <c r="J866" s="24">
        <f>TRUNC(I866*D866,1)</f>
        <v>0</v>
      </c>
      <c r="K866" s="21" t="e">
        <f t="shared" ref="K866:L869" si="115">TRUNC(E866+G866+I866,1)</f>
        <v>#NUM!</v>
      </c>
      <c r="L866" s="24" t="e">
        <f t="shared" si="115"/>
        <v>#NUM!</v>
      </c>
      <c r="M866" s="18" t="s">
        <v>52</v>
      </c>
      <c r="N866" s="1" t="s">
        <v>1796</v>
      </c>
      <c r="O866" s="1" t="s">
        <v>1805</v>
      </c>
      <c r="P866" s="1" t="s">
        <v>64</v>
      </c>
      <c r="Q866" s="1" t="s">
        <v>64</v>
      </c>
      <c r="R866" s="1" t="s">
        <v>63</v>
      </c>
      <c r="V866">
        <v>1</v>
      </c>
      <c r="AV866" s="1" t="s">
        <v>52</v>
      </c>
      <c r="AW866" s="1" t="s">
        <v>1806</v>
      </c>
      <c r="AX866" s="1" t="s">
        <v>52</v>
      </c>
      <c r="AY866" s="1" t="s">
        <v>52</v>
      </c>
      <c r="AZ866" s="1" t="s">
        <v>52</v>
      </c>
    </row>
    <row r="867" spans="1:52" ht="30" customHeight="1" x14ac:dyDescent="0.3">
      <c r="A867" s="18" t="s">
        <v>1724</v>
      </c>
      <c r="B867" s="18" t="s">
        <v>759</v>
      </c>
      <c r="C867" s="18" t="s">
        <v>760</v>
      </c>
      <c r="D867" s="19">
        <v>0.01</v>
      </c>
      <c r="E867" s="21">
        <f>단가대비표!O139</f>
        <v>0</v>
      </c>
      <c r="F867" s="24">
        <f>TRUNC(E867*D867,1)</f>
        <v>0</v>
      </c>
      <c r="G867" s="21">
        <f>단가대비표!P139</f>
        <v>0</v>
      </c>
      <c r="H867" s="24">
        <f>TRUNC(G867*D867,1)</f>
        <v>0</v>
      </c>
      <c r="I867" s="21">
        <f>단가대비표!V139</f>
        <v>0</v>
      </c>
      <c r="J867" s="24">
        <f>TRUNC(I867*D867,1)</f>
        <v>0</v>
      </c>
      <c r="K867" s="21">
        <f t="shared" si="115"/>
        <v>0</v>
      </c>
      <c r="L867" s="24">
        <f t="shared" si="115"/>
        <v>0</v>
      </c>
      <c r="M867" s="18" t="s">
        <v>52</v>
      </c>
      <c r="N867" s="1" t="s">
        <v>1796</v>
      </c>
      <c r="O867" s="1" t="s">
        <v>1725</v>
      </c>
      <c r="P867" s="1" t="s">
        <v>64</v>
      </c>
      <c r="Q867" s="1" t="s">
        <v>64</v>
      </c>
      <c r="R867" s="1" t="s">
        <v>63</v>
      </c>
      <c r="V867">
        <v>1</v>
      </c>
      <c r="AV867" s="1" t="s">
        <v>52</v>
      </c>
      <c r="AW867" s="1" t="s">
        <v>1807</v>
      </c>
      <c r="AX867" s="1" t="s">
        <v>52</v>
      </c>
      <c r="AY867" s="1" t="s">
        <v>52</v>
      </c>
      <c r="AZ867" s="1" t="s">
        <v>52</v>
      </c>
    </row>
    <row r="868" spans="1:52" ht="30" customHeight="1" x14ac:dyDescent="0.3">
      <c r="A868" s="18" t="s">
        <v>758</v>
      </c>
      <c r="B868" s="18" t="s">
        <v>759</v>
      </c>
      <c r="C868" s="18" t="s">
        <v>760</v>
      </c>
      <c r="D868" s="19">
        <v>1E-3</v>
      </c>
      <c r="E868" s="21">
        <f>단가대비표!O121</f>
        <v>0</v>
      </c>
      <c r="F868" s="24">
        <f>TRUNC(E868*D868,1)</f>
        <v>0</v>
      </c>
      <c r="G868" s="21">
        <f>단가대비표!P121</f>
        <v>0</v>
      </c>
      <c r="H868" s="24">
        <f>TRUNC(G868*D868,1)</f>
        <v>0</v>
      </c>
      <c r="I868" s="21">
        <f>단가대비표!V121</f>
        <v>0</v>
      </c>
      <c r="J868" s="24">
        <f>TRUNC(I868*D868,1)</f>
        <v>0</v>
      </c>
      <c r="K868" s="21">
        <f t="shared" si="115"/>
        <v>0</v>
      </c>
      <c r="L868" s="24">
        <f t="shared" si="115"/>
        <v>0</v>
      </c>
      <c r="M868" s="18" t="s">
        <v>52</v>
      </c>
      <c r="N868" s="1" t="s">
        <v>1796</v>
      </c>
      <c r="O868" s="1" t="s">
        <v>761</v>
      </c>
      <c r="P868" s="1" t="s">
        <v>64</v>
      </c>
      <c r="Q868" s="1" t="s">
        <v>64</v>
      </c>
      <c r="R868" s="1" t="s">
        <v>63</v>
      </c>
      <c r="V868">
        <v>1</v>
      </c>
      <c r="AV868" s="1" t="s">
        <v>52</v>
      </c>
      <c r="AW868" s="1" t="s">
        <v>1808</v>
      </c>
      <c r="AX868" s="1" t="s">
        <v>52</v>
      </c>
      <c r="AY868" s="1" t="s">
        <v>52</v>
      </c>
      <c r="AZ868" s="1" t="s">
        <v>52</v>
      </c>
    </row>
    <row r="869" spans="1:52" ht="30" customHeight="1" x14ac:dyDescent="0.3">
      <c r="A869" s="18" t="s">
        <v>1728</v>
      </c>
      <c r="B869" s="18" t="s">
        <v>919</v>
      </c>
      <c r="C869" s="18" t="s">
        <v>234</v>
      </c>
      <c r="D869" s="19">
        <v>1</v>
      </c>
      <c r="E869" s="21">
        <f>TRUNC(SUMIF(V866:V869, RIGHTB(O869, 1), H866:H869)*U869, 2)</f>
        <v>0</v>
      </c>
      <c r="F869" s="24">
        <f>TRUNC(E869*D869,1)</f>
        <v>0</v>
      </c>
      <c r="G869" s="21">
        <v>0</v>
      </c>
      <c r="H869" s="24">
        <f>TRUNC(G869*D869,1)</f>
        <v>0</v>
      </c>
      <c r="I869" s="21">
        <v>0</v>
      </c>
      <c r="J869" s="24">
        <f>TRUNC(I869*D869,1)</f>
        <v>0</v>
      </c>
      <c r="K869" s="21">
        <f t="shared" si="115"/>
        <v>0</v>
      </c>
      <c r="L869" s="24">
        <f t="shared" si="115"/>
        <v>0</v>
      </c>
      <c r="M869" s="18" t="s">
        <v>52</v>
      </c>
      <c r="N869" s="1" t="s">
        <v>1796</v>
      </c>
      <c r="O869" s="1" t="s">
        <v>713</v>
      </c>
      <c r="P869" s="1" t="s">
        <v>64</v>
      </c>
      <c r="Q869" s="1" t="s">
        <v>64</v>
      </c>
      <c r="R869" s="1" t="s">
        <v>64</v>
      </c>
      <c r="S869">
        <v>1</v>
      </c>
      <c r="T869">
        <v>0</v>
      </c>
      <c r="U869">
        <v>0.03</v>
      </c>
      <c r="AV869" s="1" t="s">
        <v>52</v>
      </c>
      <c r="AW869" s="1" t="s">
        <v>1809</v>
      </c>
      <c r="AX869" s="1" t="s">
        <v>52</v>
      </c>
      <c r="AY869" s="1" t="s">
        <v>52</v>
      </c>
      <c r="AZ869" s="1" t="s">
        <v>52</v>
      </c>
    </row>
    <row r="870" spans="1:52" ht="30" customHeight="1" x14ac:dyDescent="0.3">
      <c r="A870" s="18" t="s">
        <v>715</v>
      </c>
      <c r="B870" s="18" t="s">
        <v>52</v>
      </c>
      <c r="C870" s="18" t="s">
        <v>52</v>
      </c>
      <c r="D870" s="19"/>
      <c r="E870" s="21"/>
      <c r="F870" s="24" t="e">
        <f>TRUNC(SUMIF(N866:N869, N865, F866:F869),0)</f>
        <v>#NUM!</v>
      </c>
      <c r="G870" s="21"/>
      <c r="H870" s="24">
        <f>TRUNC(SUMIF(N866:N869, N865, H866:H869),0)</f>
        <v>0</v>
      </c>
      <c r="I870" s="21"/>
      <c r="J870" s="24">
        <f>TRUNC(SUMIF(N866:N869, N865, J866:J869),0)</f>
        <v>0</v>
      </c>
      <c r="K870" s="21"/>
      <c r="L870" s="24" t="e">
        <f>F870+H870+J870</f>
        <v>#NUM!</v>
      </c>
      <c r="M870" s="18" t="s">
        <v>52</v>
      </c>
      <c r="N870" s="1" t="s">
        <v>88</v>
      </c>
      <c r="O870" s="1" t="s">
        <v>88</v>
      </c>
      <c r="P870" s="1" t="s">
        <v>52</v>
      </c>
      <c r="Q870" s="1" t="s">
        <v>52</v>
      </c>
      <c r="R870" s="1" t="s">
        <v>52</v>
      </c>
      <c r="AV870" s="1" t="s">
        <v>52</v>
      </c>
      <c r="AW870" s="1" t="s">
        <v>52</v>
      </c>
      <c r="AX870" s="1" t="s">
        <v>52</v>
      </c>
      <c r="AY870" s="1" t="s">
        <v>52</v>
      </c>
      <c r="AZ870" s="1" t="s">
        <v>52</v>
      </c>
    </row>
    <row r="871" spans="1:52" ht="30" customHeight="1" x14ac:dyDescent="0.3">
      <c r="A871" s="19"/>
      <c r="B871" s="19"/>
      <c r="C871" s="19"/>
      <c r="D871" s="19"/>
      <c r="E871" s="21"/>
      <c r="F871" s="24"/>
      <c r="G871" s="21"/>
      <c r="H871" s="24"/>
      <c r="I871" s="21"/>
      <c r="J871" s="24"/>
      <c r="K871" s="21"/>
      <c r="L871" s="24"/>
      <c r="M871" s="19"/>
    </row>
    <row r="872" spans="1:52" ht="30" customHeight="1" x14ac:dyDescent="0.3">
      <c r="A872" s="15" t="s">
        <v>1810</v>
      </c>
      <c r="B872" s="16"/>
      <c r="C872" s="16"/>
      <c r="D872" s="16"/>
      <c r="E872" s="20"/>
      <c r="F872" s="23"/>
      <c r="G872" s="20"/>
      <c r="H872" s="23"/>
      <c r="I872" s="20"/>
      <c r="J872" s="23"/>
      <c r="K872" s="20"/>
      <c r="L872" s="23"/>
      <c r="M872" s="17"/>
      <c r="N872" s="1" t="s">
        <v>1801</v>
      </c>
    </row>
    <row r="873" spans="1:52" ht="30" customHeight="1" x14ac:dyDescent="0.3">
      <c r="A873" s="18" t="s">
        <v>1798</v>
      </c>
      <c r="B873" s="18" t="s">
        <v>1799</v>
      </c>
      <c r="C873" s="18" t="s">
        <v>1226</v>
      </c>
      <c r="D873" s="19">
        <v>0.1</v>
      </c>
      <c r="E873" s="21">
        <f>일위대가목록!E157</f>
        <v>0</v>
      </c>
      <c r="F873" s="24">
        <f>TRUNC(E873*D873,1)</f>
        <v>0</v>
      </c>
      <c r="G873" s="21">
        <f>일위대가목록!F157</f>
        <v>0</v>
      </c>
      <c r="H873" s="24">
        <f>TRUNC(G873*D873,1)</f>
        <v>0</v>
      </c>
      <c r="I873" s="21">
        <f>일위대가목록!G157</f>
        <v>0</v>
      </c>
      <c r="J873" s="24">
        <f>TRUNC(I873*D873,1)</f>
        <v>0</v>
      </c>
      <c r="K873" s="21">
        <f>TRUNC(E873+G873+I873,1)</f>
        <v>0</v>
      </c>
      <c r="L873" s="24">
        <f>TRUNC(F873+H873+J873,1)</f>
        <v>0</v>
      </c>
      <c r="M873" s="18" t="s">
        <v>1811</v>
      </c>
      <c r="N873" s="1" t="s">
        <v>1801</v>
      </c>
      <c r="O873" s="1" t="s">
        <v>1812</v>
      </c>
      <c r="P873" s="1" t="s">
        <v>63</v>
      </c>
      <c r="Q873" s="1" t="s">
        <v>64</v>
      </c>
      <c r="R873" s="1" t="s">
        <v>64</v>
      </c>
      <c r="AV873" s="1" t="s">
        <v>52</v>
      </c>
      <c r="AW873" s="1" t="s">
        <v>1813</v>
      </c>
      <c r="AX873" s="1" t="s">
        <v>52</v>
      </c>
      <c r="AY873" s="1" t="s">
        <v>52</v>
      </c>
      <c r="AZ873" s="1" t="s">
        <v>52</v>
      </c>
    </row>
    <row r="874" spans="1:52" ht="30" customHeight="1" x14ac:dyDescent="0.3">
      <c r="A874" s="18" t="s">
        <v>715</v>
      </c>
      <c r="B874" s="18" t="s">
        <v>52</v>
      </c>
      <c r="C874" s="18" t="s">
        <v>52</v>
      </c>
      <c r="D874" s="19"/>
      <c r="E874" s="21"/>
      <c r="F874" s="24">
        <f>TRUNC(SUMIF(N873:N873, N872, F873:F873),0)</f>
        <v>0</v>
      </c>
      <c r="G874" s="21"/>
      <c r="H874" s="24">
        <f>TRUNC(SUMIF(N873:N873, N872, H873:H873),0)</f>
        <v>0</v>
      </c>
      <c r="I874" s="21"/>
      <c r="J874" s="24">
        <f>TRUNC(SUMIF(N873:N873, N872, J873:J873),0)</f>
        <v>0</v>
      </c>
      <c r="K874" s="21"/>
      <c r="L874" s="24">
        <f>F874+H874+J874</f>
        <v>0</v>
      </c>
      <c r="M874" s="18" t="s">
        <v>52</v>
      </c>
      <c r="N874" s="1" t="s">
        <v>88</v>
      </c>
      <c r="O874" s="1" t="s">
        <v>88</v>
      </c>
      <c r="P874" s="1" t="s">
        <v>52</v>
      </c>
      <c r="Q874" s="1" t="s">
        <v>52</v>
      </c>
      <c r="R874" s="1" t="s">
        <v>52</v>
      </c>
      <c r="AV874" s="1" t="s">
        <v>52</v>
      </c>
      <c r="AW874" s="1" t="s">
        <v>52</v>
      </c>
      <c r="AX874" s="1" t="s">
        <v>52</v>
      </c>
      <c r="AY874" s="1" t="s">
        <v>52</v>
      </c>
      <c r="AZ874" s="1" t="s">
        <v>52</v>
      </c>
    </row>
    <row r="875" spans="1:52" ht="30" customHeight="1" x14ac:dyDescent="0.3">
      <c r="A875" s="19"/>
      <c r="B875" s="19"/>
      <c r="C875" s="19"/>
      <c r="D875" s="19"/>
      <c r="E875" s="21"/>
      <c r="F875" s="24"/>
      <c r="G875" s="21"/>
      <c r="H875" s="24"/>
      <c r="I875" s="21"/>
      <c r="J875" s="24"/>
      <c r="K875" s="21"/>
      <c r="L875" s="24"/>
      <c r="M875" s="19"/>
    </row>
    <row r="876" spans="1:52" ht="30" customHeight="1" x14ac:dyDescent="0.3">
      <c r="A876" s="15" t="s">
        <v>1814</v>
      </c>
      <c r="B876" s="16"/>
      <c r="C876" s="16"/>
      <c r="D876" s="16"/>
      <c r="E876" s="20"/>
      <c r="F876" s="23"/>
      <c r="G876" s="20"/>
      <c r="H876" s="23"/>
      <c r="I876" s="20"/>
      <c r="J876" s="23"/>
      <c r="K876" s="20"/>
      <c r="L876" s="23"/>
      <c r="M876" s="17"/>
      <c r="N876" s="1" t="s">
        <v>1812</v>
      </c>
    </row>
    <row r="877" spans="1:52" ht="30" customHeight="1" x14ac:dyDescent="0.3">
      <c r="A877" s="18" t="s">
        <v>1724</v>
      </c>
      <c r="B877" s="18" t="s">
        <v>759</v>
      </c>
      <c r="C877" s="18" t="s">
        <v>760</v>
      </c>
      <c r="D877" s="19">
        <v>2.7E-2</v>
      </c>
      <c r="E877" s="21">
        <f>단가대비표!O139</f>
        <v>0</v>
      </c>
      <c r="F877" s="24">
        <f>TRUNC(E877*D877,1)</f>
        <v>0</v>
      </c>
      <c r="G877" s="21">
        <f>단가대비표!P139</f>
        <v>0</v>
      </c>
      <c r="H877" s="24">
        <f>TRUNC(G877*D877,1)</f>
        <v>0</v>
      </c>
      <c r="I877" s="21">
        <f>단가대비표!V139</f>
        <v>0</v>
      </c>
      <c r="J877" s="24">
        <f>TRUNC(I877*D877,1)</f>
        <v>0</v>
      </c>
      <c r="K877" s="21">
        <f t="shared" ref="K877:L881" si="116">TRUNC(E877+G877+I877,1)</f>
        <v>0</v>
      </c>
      <c r="L877" s="24">
        <f t="shared" si="116"/>
        <v>0</v>
      </c>
      <c r="M877" s="18" t="s">
        <v>52</v>
      </c>
      <c r="N877" s="1" t="s">
        <v>1812</v>
      </c>
      <c r="O877" s="1" t="s">
        <v>1725</v>
      </c>
      <c r="P877" s="1" t="s">
        <v>64</v>
      </c>
      <c r="Q877" s="1" t="s">
        <v>64</v>
      </c>
      <c r="R877" s="1" t="s">
        <v>63</v>
      </c>
      <c r="V877">
        <v>1</v>
      </c>
      <c r="AV877" s="1" t="s">
        <v>52</v>
      </c>
      <c r="AW877" s="1" t="s">
        <v>1815</v>
      </c>
      <c r="AX877" s="1" t="s">
        <v>52</v>
      </c>
      <c r="AY877" s="1" t="s">
        <v>52</v>
      </c>
      <c r="AZ877" s="1" t="s">
        <v>52</v>
      </c>
    </row>
    <row r="878" spans="1:52" ht="30" customHeight="1" x14ac:dyDescent="0.3">
      <c r="A878" s="18" t="s">
        <v>758</v>
      </c>
      <c r="B878" s="18" t="s">
        <v>759</v>
      </c>
      <c r="C878" s="18" t="s">
        <v>760</v>
      </c>
      <c r="D878" s="19">
        <v>1.2999999999999999E-2</v>
      </c>
      <c r="E878" s="21">
        <f>단가대비표!O121</f>
        <v>0</v>
      </c>
      <c r="F878" s="24">
        <f>TRUNC(E878*D878,1)</f>
        <v>0</v>
      </c>
      <c r="G878" s="21">
        <f>단가대비표!P121</f>
        <v>0</v>
      </c>
      <c r="H878" s="24">
        <f>TRUNC(G878*D878,1)</f>
        <v>0</v>
      </c>
      <c r="I878" s="21">
        <f>단가대비표!V121</f>
        <v>0</v>
      </c>
      <c r="J878" s="24">
        <f>TRUNC(I878*D878,1)</f>
        <v>0</v>
      </c>
      <c r="K878" s="21">
        <f t="shared" si="116"/>
        <v>0</v>
      </c>
      <c r="L878" s="24">
        <f t="shared" si="116"/>
        <v>0</v>
      </c>
      <c r="M878" s="18" t="s">
        <v>52</v>
      </c>
      <c r="N878" s="1" t="s">
        <v>1812</v>
      </c>
      <c r="O878" s="1" t="s">
        <v>761</v>
      </c>
      <c r="P878" s="1" t="s">
        <v>64</v>
      </c>
      <c r="Q878" s="1" t="s">
        <v>64</v>
      </c>
      <c r="R878" s="1" t="s">
        <v>63</v>
      </c>
      <c r="V878">
        <v>1</v>
      </c>
      <c r="AV878" s="1" t="s">
        <v>52</v>
      </c>
      <c r="AW878" s="1" t="s">
        <v>1816</v>
      </c>
      <c r="AX878" s="1" t="s">
        <v>52</v>
      </c>
      <c r="AY878" s="1" t="s">
        <v>52</v>
      </c>
      <c r="AZ878" s="1" t="s">
        <v>52</v>
      </c>
    </row>
    <row r="879" spans="1:52" ht="30" customHeight="1" x14ac:dyDescent="0.3">
      <c r="A879" s="18" t="s">
        <v>1724</v>
      </c>
      <c r="B879" s="18" t="s">
        <v>759</v>
      </c>
      <c r="C879" s="18" t="s">
        <v>760</v>
      </c>
      <c r="D879" s="19">
        <v>2.7E-2</v>
      </c>
      <c r="E879" s="21">
        <f>단가대비표!O139</f>
        <v>0</v>
      </c>
      <c r="F879" s="24">
        <f>TRUNC(E879*D879,1)</f>
        <v>0</v>
      </c>
      <c r="G879" s="21">
        <f>단가대비표!P139</f>
        <v>0</v>
      </c>
      <c r="H879" s="24">
        <f>TRUNC(G879*D879,1)</f>
        <v>0</v>
      </c>
      <c r="I879" s="21">
        <f>단가대비표!V139</f>
        <v>0</v>
      </c>
      <c r="J879" s="24">
        <f>TRUNC(I879*D879,1)</f>
        <v>0</v>
      </c>
      <c r="K879" s="21">
        <f t="shared" si="116"/>
        <v>0</v>
      </c>
      <c r="L879" s="24">
        <f t="shared" si="116"/>
        <v>0</v>
      </c>
      <c r="M879" s="18" t="s">
        <v>52</v>
      </c>
      <c r="N879" s="1" t="s">
        <v>1812</v>
      </c>
      <c r="O879" s="1" t="s">
        <v>1725</v>
      </c>
      <c r="P879" s="1" t="s">
        <v>64</v>
      </c>
      <c r="Q879" s="1" t="s">
        <v>64</v>
      </c>
      <c r="R879" s="1" t="s">
        <v>63</v>
      </c>
      <c r="V879">
        <v>1</v>
      </c>
      <c r="AV879" s="1" t="s">
        <v>52</v>
      </c>
      <c r="AW879" s="1" t="s">
        <v>1815</v>
      </c>
      <c r="AX879" s="1" t="s">
        <v>52</v>
      </c>
      <c r="AY879" s="1" t="s">
        <v>52</v>
      </c>
      <c r="AZ879" s="1" t="s">
        <v>52</v>
      </c>
    </row>
    <row r="880" spans="1:52" ht="30" customHeight="1" x14ac:dyDescent="0.3">
      <c r="A880" s="18" t="s">
        <v>758</v>
      </c>
      <c r="B880" s="18" t="s">
        <v>759</v>
      </c>
      <c r="C880" s="18" t="s">
        <v>760</v>
      </c>
      <c r="D880" s="19">
        <v>1.2999999999999999E-2</v>
      </c>
      <c r="E880" s="21">
        <f>단가대비표!O121</f>
        <v>0</v>
      </c>
      <c r="F880" s="24">
        <f>TRUNC(E880*D880,1)</f>
        <v>0</v>
      </c>
      <c r="G880" s="21">
        <f>단가대비표!P121</f>
        <v>0</v>
      </c>
      <c r="H880" s="24">
        <f>TRUNC(G880*D880,1)</f>
        <v>0</v>
      </c>
      <c r="I880" s="21">
        <f>단가대비표!V121</f>
        <v>0</v>
      </c>
      <c r="J880" s="24">
        <f>TRUNC(I880*D880,1)</f>
        <v>0</v>
      </c>
      <c r="K880" s="21">
        <f t="shared" si="116"/>
        <v>0</v>
      </c>
      <c r="L880" s="24">
        <f t="shared" si="116"/>
        <v>0</v>
      </c>
      <c r="M880" s="18" t="s">
        <v>52</v>
      </c>
      <c r="N880" s="1" t="s">
        <v>1812</v>
      </c>
      <c r="O880" s="1" t="s">
        <v>761</v>
      </c>
      <c r="P880" s="1" t="s">
        <v>64</v>
      </c>
      <c r="Q880" s="1" t="s">
        <v>64</v>
      </c>
      <c r="R880" s="1" t="s">
        <v>63</v>
      </c>
      <c r="V880">
        <v>1</v>
      </c>
      <c r="AV880" s="1" t="s">
        <v>52</v>
      </c>
      <c r="AW880" s="1" t="s">
        <v>1816</v>
      </c>
      <c r="AX880" s="1" t="s">
        <v>52</v>
      </c>
      <c r="AY880" s="1" t="s">
        <v>52</v>
      </c>
      <c r="AZ880" s="1" t="s">
        <v>52</v>
      </c>
    </row>
    <row r="881" spans="1:52" ht="30" customHeight="1" x14ac:dyDescent="0.3">
      <c r="A881" s="18" t="s">
        <v>1728</v>
      </c>
      <c r="B881" s="18" t="s">
        <v>1817</v>
      </c>
      <c r="C881" s="18" t="s">
        <v>234</v>
      </c>
      <c r="D881" s="19">
        <v>1</v>
      </c>
      <c r="E881" s="21">
        <f>TRUNC(SUMIF(V877:V881, RIGHTB(O881, 1), H877:H881)*U881, 2)</f>
        <v>0</v>
      </c>
      <c r="F881" s="24">
        <f>TRUNC(E881*D881,1)</f>
        <v>0</v>
      </c>
      <c r="G881" s="21">
        <v>0</v>
      </c>
      <c r="H881" s="24">
        <f>TRUNC(G881*D881,1)</f>
        <v>0</v>
      </c>
      <c r="I881" s="21">
        <v>0</v>
      </c>
      <c r="J881" s="24">
        <f>TRUNC(I881*D881,1)</f>
        <v>0</v>
      </c>
      <c r="K881" s="21">
        <f t="shared" si="116"/>
        <v>0</v>
      </c>
      <c r="L881" s="24">
        <f t="shared" si="116"/>
        <v>0</v>
      </c>
      <c r="M881" s="18" t="s">
        <v>52</v>
      </c>
      <c r="N881" s="1" t="s">
        <v>1812</v>
      </c>
      <c r="O881" s="1" t="s">
        <v>713</v>
      </c>
      <c r="P881" s="1" t="s">
        <v>64</v>
      </c>
      <c r="Q881" s="1" t="s">
        <v>64</v>
      </c>
      <c r="R881" s="1" t="s">
        <v>64</v>
      </c>
      <c r="S881">
        <v>1</v>
      </c>
      <c r="T881">
        <v>0</v>
      </c>
      <c r="U881">
        <v>0.12</v>
      </c>
      <c r="AV881" s="1" t="s">
        <v>52</v>
      </c>
      <c r="AW881" s="1" t="s">
        <v>1818</v>
      </c>
      <c r="AX881" s="1" t="s">
        <v>52</v>
      </c>
      <c r="AY881" s="1" t="s">
        <v>52</v>
      </c>
      <c r="AZ881" s="1" t="s">
        <v>52</v>
      </c>
    </row>
    <row r="882" spans="1:52" ht="30" customHeight="1" x14ac:dyDescent="0.3">
      <c r="A882" s="18" t="s">
        <v>715</v>
      </c>
      <c r="B882" s="18" t="s">
        <v>52</v>
      </c>
      <c r="C882" s="18" t="s">
        <v>52</v>
      </c>
      <c r="D882" s="19"/>
      <c r="E882" s="21"/>
      <c r="F882" s="24">
        <f>TRUNC(SUMIF(N877:N881, N876, F877:F881),0)</f>
        <v>0</v>
      </c>
      <c r="G882" s="21"/>
      <c r="H882" s="24">
        <f>TRUNC(SUMIF(N877:N881, N876, H877:H881),0)</f>
        <v>0</v>
      </c>
      <c r="I882" s="21"/>
      <c r="J882" s="24">
        <f>TRUNC(SUMIF(N877:N881, N876, J877:J881),0)</f>
        <v>0</v>
      </c>
      <c r="K882" s="21"/>
      <c r="L882" s="24">
        <f>F882+H882+J882</f>
        <v>0</v>
      </c>
      <c r="M882" s="18" t="s">
        <v>52</v>
      </c>
      <c r="N882" s="1" t="s">
        <v>88</v>
      </c>
      <c r="O882" s="1" t="s">
        <v>88</v>
      </c>
      <c r="P882" s="1" t="s">
        <v>52</v>
      </c>
      <c r="Q882" s="1" t="s">
        <v>52</v>
      </c>
      <c r="R882" s="1" t="s">
        <v>52</v>
      </c>
      <c r="AV882" s="1" t="s">
        <v>52</v>
      </c>
      <c r="AW882" s="1" t="s">
        <v>52</v>
      </c>
      <c r="AX882" s="1" t="s">
        <v>52</v>
      </c>
      <c r="AY882" s="1" t="s">
        <v>52</v>
      </c>
      <c r="AZ882" s="1" t="s">
        <v>52</v>
      </c>
    </row>
    <row r="883" spans="1:52" ht="30" customHeight="1" x14ac:dyDescent="0.3">
      <c r="A883" s="19"/>
      <c r="B883" s="19"/>
      <c r="C883" s="19"/>
      <c r="D883" s="19"/>
      <c r="E883" s="21"/>
      <c r="F883" s="24"/>
      <c r="G883" s="21"/>
      <c r="H883" s="24"/>
      <c r="I883" s="21"/>
      <c r="J883" s="24"/>
      <c r="K883" s="21"/>
      <c r="L883" s="24"/>
      <c r="M883" s="19"/>
    </row>
    <row r="884" spans="1:52" ht="30" customHeight="1" x14ac:dyDescent="0.3">
      <c r="A884" s="15" t="s">
        <v>1819</v>
      </c>
      <c r="B884" s="16"/>
      <c r="C884" s="16"/>
      <c r="D884" s="16"/>
      <c r="E884" s="20"/>
      <c r="F884" s="23"/>
      <c r="G884" s="20"/>
      <c r="H884" s="23"/>
      <c r="I884" s="20"/>
      <c r="J884" s="23"/>
      <c r="K884" s="20"/>
      <c r="L884" s="23"/>
      <c r="M884" s="17"/>
      <c r="N884" s="1" t="s">
        <v>1193</v>
      </c>
    </row>
    <row r="885" spans="1:52" ht="30" customHeight="1" x14ac:dyDescent="0.3">
      <c r="A885" s="18" t="s">
        <v>1820</v>
      </c>
      <c r="B885" s="18" t="s">
        <v>1821</v>
      </c>
      <c r="C885" s="18" t="s">
        <v>74</v>
      </c>
      <c r="D885" s="19">
        <v>1</v>
      </c>
      <c r="E885" s="21" t="e">
        <f>일위대가목록!E159</f>
        <v>#NUM!</v>
      </c>
      <c r="F885" s="24" t="e">
        <f>TRUNC(E885*D885,1)</f>
        <v>#NUM!</v>
      </c>
      <c r="G885" s="21">
        <f>일위대가목록!F159</f>
        <v>0</v>
      </c>
      <c r="H885" s="24">
        <f>TRUNC(G885*D885,1)</f>
        <v>0</v>
      </c>
      <c r="I885" s="21">
        <f>일위대가목록!G159</f>
        <v>0</v>
      </c>
      <c r="J885" s="24">
        <f>TRUNC(I885*D885,1)</f>
        <v>0</v>
      </c>
      <c r="K885" s="21" t="e">
        <f>TRUNC(E885+G885+I885,1)</f>
        <v>#NUM!</v>
      </c>
      <c r="L885" s="24" t="e">
        <f>TRUNC(F885+H885+J885,1)</f>
        <v>#NUM!</v>
      </c>
      <c r="M885" s="18" t="s">
        <v>1822</v>
      </c>
      <c r="N885" s="1" t="s">
        <v>1193</v>
      </c>
      <c r="O885" s="1" t="s">
        <v>1823</v>
      </c>
      <c r="P885" s="1" t="s">
        <v>63</v>
      </c>
      <c r="Q885" s="1" t="s">
        <v>64</v>
      </c>
      <c r="R885" s="1" t="s">
        <v>64</v>
      </c>
      <c r="AV885" s="1" t="s">
        <v>52</v>
      </c>
      <c r="AW885" s="1" t="s">
        <v>1824</v>
      </c>
      <c r="AX885" s="1" t="s">
        <v>52</v>
      </c>
      <c r="AY885" s="1" t="s">
        <v>52</v>
      </c>
      <c r="AZ885" s="1" t="s">
        <v>52</v>
      </c>
    </row>
    <row r="886" spans="1:52" ht="30" customHeight="1" x14ac:dyDescent="0.3">
      <c r="A886" s="18" t="s">
        <v>1798</v>
      </c>
      <c r="B886" s="18" t="s">
        <v>1799</v>
      </c>
      <c r="C886" s="18" t="s">
        <v>74</v>
      </c>
      <c r="D886" s="19">
        <v>1</v>
      </c>
      <c r="E886" s="21">
        <f>일위대가목록!E156</f>
        <v>0</v>
      </c>
      <c r="F886" s="24">
        <f>TRUNC(E886*D886,1)</f>
        <v>0</v>
      </c>
      <c r="G886" s="21">
        <f>일위대가목록!F156</f>
        <v>0</v>
      </c>
      <c r="H886" s="24">
        <f>TRUNC(G886*D886,1)</f>
        <v>0</v>
      </c>
      <c r="I886" s="21">
        <f>일위대가목록!G156</f>
        <v>0</v>
      </c>
      <c r="J886" s="24">
        <f>TRUNC(I886*D886,1)</f>
        <v>0</v>
      </c>
      <c r="K886" s="21">
        <f>TRUNC(E886+G886+I886,1)</f>
        <v>0</v>
      </c>
      <c r="L886" s="24">
        <f>TRUNC(F886+H886+J886,1)</f>
        <v>0</v>
      </c>
      <c r="M886" s="18" t="s">
        <v>1800</v>
      </c>
      <c r="N886" s="1" t="s">
        <v>1193</v>
      </c>
      <c r="O886" s="1" t="s">
        <v>1801</v>
      </c>
      <c r="P886" s="1" t="s">
        <v>63</v>
      </c>
      <c r="Q886" s="1" t="s">
        <v>64</v>
      </c>
      <c r="R886" s="1" t="s">
        <v>64</v>
      </c>
      <c r="AV886" s="1" t="s">
        <v>52</v>
      </c>
      <c r="AW886" s="1" t="s">
        <v>1825</v>
      </c>
      <c r="AX886" s="1" t="s">
        <v>52</v>
      </c>
      <c r="AY886" s="1" t="s">
        <v>52</v>
      </c>
      <c r="AZ886" s="1" t="s">
        <v>52</v>
      </c>
    </row>
    <row r="887" spans="1:52" ht="30" customHeight="1" x14ac:dyDescent="0.3">
      <c r="A887" s="18" t="s">
        <v>715</v>
      </c>
      <c r="B887" s="18" t="s">
        <v>52</v>
      </c>
      <c r="C887" s="18" t="s">
        <v>52</v>
      </c>
      <c r="D887" s="19"/>
      <c r="E887" s="21"/>
      <c r="F887" s="24" t="e">
        <f>TRUNC(SUMIF(N885:N886, N884, F885:F886),0)</f>
        <v>#NUM!</v>
      </c>
      <c r="G887" s="21"/>
      <c r="H887" s="24">
        <f>TRUNC(SUMIF(N885:N886, N884, H885:H886),0)</f>
        <v>0</v>
      </c>
      <c r="I887" s="21"/>
      <c r="J887" s="24">
        <f>TRUNC(SUMIF(N885:N886, N884, J885:J886),0)</f>
        <v>0</v>
      </c>
      <c r="K887" s="21"/>
      <c r="L887" s="24" t="e">
        <f>F887+H887+J887</f>
        <v>#NUM!</v>
      </c>
      <c r="M887" s="18" t="s">
        <v>52</v>
      </c>
      <c r="N887" s="1" t="s">
        <v>88</v>
      </c>
      <c r="O887" s="1" t="s">
        <v>88</v>
      </c>
      <c r="P887" s="1" t="s">
        <v>52</v>
      </c>
      <c r="Q887" s="1" t="s">
        <v>52</v>
      </c>
      <c r="R887" s="1" t="s">
        <v>52</v>
      </c>
      <c r="AV887" s="1" t="s">
        <v>52</v>
      </c>
      <c r="AW887" s="1" t="s">
        <v>52</v>
      </c>
      <c r="AX887" s="1" t="s">
        <v>52</v>
      </c>
      <c r="AY887" s="1" t="s">
        <v>52</v>
      </c>
      <c r="AZ887" s="1" t="s">
        <v>52</v>
      </c>
    </row>
    <row r="888" spans="1:52" ht="30" customHeight="1" x14ac:dyDescent="0.3">
      <c r="A888" s="19"/>
      <c r="B888" s="19"/>
      <c r="C888" s="19"/>
      <c r="D888" s="19"/>
      <c r="E888" s="21"/>
      <c r="F888" s="24"/>
      <c r="G888" s="21"/>
      <c r="H888" s="24"/>
      <c r="I888" s="21"/>
      <c r="J888" s="24"/>
      <c r="K888" s="21"/>
      <c r="L888" s="24"/>
      <c r="M888" s="19"/>
    </row>
    <row r="889" spans="1:52" ht="30" customHeight="1" x14ac:dyDescent="0.3">
      <c r="A889" s="15" t="s">
        <v>1826</v>
      </c>
      <c r="B889" s="16"/>
      <c r="C889" s="16"/>
      <c r="D889" s="16"/>
      <c r="E889" s="20"/>
      <c r="F889" s="23"/>
      <c r="G889" s="20"/>
      <c r="H889" s="23"/>
      <c r="I889" s="20"/>
      <c r="J889" s="23"/>
      <c r="K889" s="20"/>
      <c r="L889" s="23"/>
      <c r="M889" s="17"/>
      <c r="N889" s="1" t="s">
        <v>1823</v>
      </c>
    </row>
    <row r="890" spans="1:52" ht="30" customHeight="1" x14ac:dyDescent="0.3">
      <c r="A890" s="18" t="s">
        <v>1774</v>
      </c>
      <c r="B890" s="18" t="s">
        <v>1804</v>
      </c>
      <c r="C890" s="18" t="s">
        <v>200</v>
      </c>
      <c r="D890" s="19">
        <v>0.05</v>
      </c>
      <c r="E890" s="21" t="e">
        <f>단가대비표!O92</f>
        <v>#NUM!</v>
      </c>
      <c r="F890" s="24" t="e">
        <f>TRUNC(E890*D890,1)</f>
        <v>#NUM!</v>
      </c>
      <c r="G890" s="21">
        <f>단가대비표!P92</f>
        <v>0</v>
      </c>
      <c r="H890" s="24">
        <f>TRUNC(G890*D890,1)</f>
        <v>0</v>
      </c>
      <c r="I890" s="21">
        <f>단가대비표!V92</f>
        <v>0</v>
      </c>
      <c r="J890" s="24">
        <f>TRUNC(I890*D890,1)</f>
        <v>0</v>
      </c>
      <c r="K890" s="21" t="e">
        <f t="shared" ref="K890:L893" si="117">TRUNC(E890+G890+I890,1)</f>
        <v>#NUM!</v>
      </c>
      <c r="L890" s="24" t="e">
        <f t="shared" si="117"/>
        <v>#NUM!</v>
      </c>
      <c r="M890" s="18" t="s">
        <v>52</v>
      </c>
      <c r="N890" s="1" t="s">
        <v>1823</v>
      </c>
      <c r="O890" s="1" t="s">
        <v>1805</v>
      </c>
      <c r="P890" s="1" t="s">
        <v>64</v>
      </c>
      <c r="Q890" s="1" t="s">
        <v>64</v>
      </c>
      <c r="R890" s="1" t="s">
        <v>63</v>
      </c>
      <c r="V890">
        <v>1</v>
      </c>
      <c r="AV890" s="1" t="s">
        <v>52</v>
      </c>
      <c r="AW890" s="1" t="s">
        <v>1827</v>
      </c>
      <c r="AX890" s="1" t="s">
        <v>52</v>
      </c>
      <c r="AY890" s="1" t="s">
        <v>52</v>
      </c>
      <c r="AZ890" s="1" t="s">
        <v>52</v>
      </c>
    </row>
    <row r="891" spans="1:52" ht="30" customHeight="1" x14ac:dyDescent="0.3">
      <c r="A891" s="18" t="s">
        <v>1724</v>
      </c>
      <c r="B891" s="18" t="s">
        <v>759</v>
      </c>
      <c r="C891" s="18" t="s">
        <v>760</v>
      </c>
      <c r="D891" s="19">
        <v>3.5000000000000003E-2</v>
      </c>
      <c r="E891" s="21">
        <f>단가대비표!O139</f>
        <v>0</v>
      </c>
      <c r="F891" s="24">
        <f>TRUNC(E891*D891,1)</f>
        <v>0</v>
      </c>
      <c r="G891" s="21">
        <f>단가대비표!P139</f>
        <v>0</v>
      </c>
      <c r="H891" s="24">
        <f>TRUNC(G891*D891,1)</f>
        <v>0</v>
      </c>
      <c r="I891" s="21">
        <f>단가대비표!V139</f>
        <v>0</v>
      </c>
      <c r="J891" s="24">
        <f>TRUNC(I891*D891,1)</f>
        <v>0</v>
      </c>
      <c r="K891" s="21">
        <f t="shared" si="117"/>
        <v>0</v>
      </c>
      <c r="L891" s="24">
        <f t="shared" si="117"/>
        <v>0</v>
      </c>
      <c r="M891" s="18" t="s">
        <v>52</v>
      </c>
      <c r="N891" s="1" t="s">
        <v>1823</v>
      </c>
      <c r="O891" s="1" t="s">
        <v>1725</v>
      </c>
      <c r="P891" s="1" t="s">
        <v>64</v>
      </c>
      <c r="Q891" s="1" t="s">
        <v>64</v>
      </c>
      <c r="R891" s="1" t="s">
        <v>63</v>
      </c>
      <c r="V891">
        <v>1</v>
      </c>
      <c r="AV891" s="1" t="s">
        <v>52</v>
      </c>
      <c r="AW891" s="1" t="s">
        <v>1828</v>
      </c>
      <c r="AX891" s="1" t="s">
        <v>52</v>
      </c>
      <c r="AY891" s="1" t="s">
        <v>52</v>
      </c>
      <c r="AZ891" s="1" t="s">
        <v>52</v>
      </c>
    </row>
    <row r="892" spans="1:52" ht="30" customHeight="1" x14ac:dyDescent="0.3">
      <c r="A892" s="18" t="s">
        <v>758</v>
      </c>
      <c r="B892" s="18" t="s">
        <v>759</v>
      </c>
      <c r="C892" s="18" t="s">
        <v>760</v>
      </c>
      <c r="D892" s="19">
        <v>0.01</v>
      </c>
      <c r="E892" s="21">
        <f>단가대비표!O121</f>
        <v>0</v>
      </c>
      <c r="F892" s="24">
        <f>TRUNC(E892*D892,1)</f>
        <v>0</v>
      </c>
      <c r="G892" s="21">
        <f>단가대비표!P121</f>
        <v>0</v>
      </c>
      <c r="H892" s="24">
        <f>TRUNC(G892*D892,1)</f>
        <v>0</v>
      </c>
      <c r="I892" s="21">
        <f>단가대비표!V121</f>
        <v>0</v>
      </c>
      <c r="J892" s="24">
        <f>TRUNC(I892*D892,1)</f>
        <v>0</v>
      </c>
      <c r="K892" s="21">
        <f t="shared" si="117"/>
        <v>0</v>
      </c>
      <c r="L892" s="24">
        <f t="shared" si="117"/>
        <v>0</v>
      </c>
      <c r="M892" s="18" t="s">
        <v>52</v>
      </c>
      <c r="N892" s="1" t="s">
        <v>1823</v>
      </c>
      <c r="O892" s="1" t="s">
        <v>761</v>
      </c>
      <c r="P892" s="1" t="s">
        <v>64</v>
      </c>
      <c r="Q892" s="1" t="s">
        <v>64</v>
      </c>
      <c r="R892" s="1" t="s">
        <v>63</v>
      </c>
      <c r="V892">
        <v>1</v>
      </c>
      <c r="AV892" s="1" t="s">
        <v>52</v>
      </c>
      <c r="AW892" s="1" t="s">
        <v>1829</v>
      </c>
      <c r="AX892" s="1" t="s">
        <v>52</v>
      </c>
      <c r="AY892" s="1" t="s">
        <v>52</v>
      </c>
      <c r="AZ892" s="1" t="s">
        <v>52</v>
      </c>
    </row>
    <row r="893" spans="1:52" ht="30" customHeight="1" x14ac:dyDescent="0.3">
      <c r="A893" s="18" t="s">
        <v>1728</v>
      </c>
      <c r="B893" s="18" t="s">
        <v>1739</v>
      </c>
      <c r="C893" s="18" t="s">
        <v>234</v>
      </c>
      <c r="D893" s="19">
        <v>1</v>
      </c>
      <c r="E893" s="21">
        <f>TRUNC(SUMIF(V890:V893, RIGHTB(O893, 1), H890:H893)*U893, 2)</f>
        <v>0</v>
      </c>
      <c r="F893" s="24">
        <f>TRUNC(E893*D893,1)</f>
        <v>0</v>
      </c>
      <c r="G893" s="21">
        <v>0</v>
      </c>
      <c r="H893" s="24">
        <f>TRUNC(G893*D893,1)</f>
        <v>0</v>
      </c>
      <c r="I893" s="21">
        <v>0</v>
      </c>
      <c r="J893" s="24">
        <f>TRUNC(I893*D893,1)</f>
        <v>0</v>
      </c>
      <c r="K893" s="21">
        <f t="shared" si="117"/>
        <v>0</v>
      </c>
      <c r="L893" s="24">
        <f t="shared" si="117"/>
        <v>0</v>
      </c>
      <c r="M893" s="18" t="s">
        <v>52</v>
      </c>
      <c r="N893" s="1" t="s">
        <v>1823</v>
      </c>
      <c r="O893" s="1" t="s">
        <v>713</v>
      </c>
      <c r="P893" s="1" t="s">
        <v>64</v>
      </c>
      <c r="Q893" s="1" t="s">
        <v>64</v>
      </c>
      <c r="R893" s="1" t="s">
        <v>64</v>
      </c>
      <c r="S893">
        <v>1</v>
      </c>
      <c r="T893">
        <v>0</v>
      </c>
      <c r="U893">
        <v>0.04</v>
      </c>
      <c r="AV893" s="1" t="s">
        <v>52</v>
      </c>
      <c r="AW893" s="1" t="s">
        <v>1830</v>
      </c>
      <c r="AX893" s="1" t="s">
        <v>52</v>
      </c>
      <c r="AY893" s="1" t="s">
        <v>52</v>
      </c>
      <c r="AZ893" s="1" t="s">
        <v>52</v>
      </c>
    </row>
    <row r="894" spans="1:52" ht="30" customHeight="1" x14ac:dyDescent="0.3">
      <c r="A894" s="18" t="s">
        <v>715</v>
      </c>
      <c r="B894" s="18" t="s">
        <v>52</v>
      </c>
      <c r="C894" s="18" t="s">
        <v>52</v>
      </c>
      <c r="D894" s="19"/>
      <c r="E894" s="21"/>
      <c r="F894" s="24" t="e">
        <f>TRUNC(SUMIF(N890:N893, N889, F890:F893),0)</f>
        <v>#NUM!</v>
      </c>
      <c r="G894" s="21"/>
      <c r="H894" s="24">
        <f>TRUNC(SUMIF(N890:N893, N889, H890:H893),0)</f>
        <v>0</v>
      </c>
      <c r="I894" s="21"/>
      <c r="J894" s="24">
        <f>TRUNC(SUMIF(N890:N893, N889, J890:J893),0)</f>
        <v>0</v>
      </c>
      <c r="K894" s="21"/>
      <c r="L894" s="24" t="e">
        <f>F894+H894+J894</f>
        <v>#NUM!</v>
      </c>
      <c r="M894" s="18" t="s">
        <v>52</v>
      </c>
      <c r="N894" s="1" t="s">
        <v>88</v>
      </c>
      <c r="O894" s="1" t="s">
        <v>88</v>
      </c>
      <c r="P894" s="1" t="s">
        <v>52</v>
      </c>
      <c r="Q894" s="1" t="s">
        <v>52</v>
      </c>
      <c r="R894" s="1" t="s">
        <v>52</v>
      </c>
      <c r="AV894" s="1" t="s">
        <v>52</v>
      </c>
      <c r="AW894" s="1" t="s">
        <v>52</v>
      </c>
      <c r="AX894" s="1" t="s">
        <v>52</v>
      </c>
      <c r="AY894" s="1" t="s">
        <v>52</v>
      </c>
      <c r="AZ894" s="1" t="s">
        <v>52</v>
      </c>
    </row>
    <row r="895" spans="1:52" ht="30" customHeight="1" x14ac:dyDescent="0.3">
      <c r="A895" s="19"/>
      <c r="B895" s="19"/>
      <c r="C895" s="19"/>
      <c r="D895" s="19"/>
      <c r="E895" s="21"/>
      <c r="F895" s="24"/>
      <c r="G895" s="21"/>
      <c r="H895" s="24"/>
      <c r="I895" s="21"/>
      <c r="J895" s="24"/>
      <c r="K895" s="21"/>
      <c r="L895" s="24"/>
      <c r="M895" s="19"/>
    </row>
    <row r="896" spans="1:52" ht="30" customHeight="1" x14ac:dyDescent="0.3">
      <c r="A896" s="15" t="s">
        <v>1831</v>
      </c>
      <c r="B896" s="16"/>
      <c r="C896" s="16"/>
      <c r="D896" s="16"/>
      <c r="E896" s="20"/>
      <c r="F896" s="23"/>
      <c r="G896" s="20"/>
      <c r="H896" s="23"/>
      <c r="I896" s="20"/>
      <c r="J896" s="23"/>
      <c r="K896" s="20"/>
      <c r="L896" s="23"/>
      <c r="M896" s="17"/>
      <c r="N896" s="1" t="s">
        <v>1199</v>
      </c>
    </row>
    <row r="897" spans="1:52" ht="30" customHeight="1" x14ac:dyDescent="0.3">
      <c r="A897" s="18" t="s">
        <v>1793</v>
      </c>
      <c r="B897" s="18" t="s">
        <v>1832</v>
      </c>
      <c r="C897" s="18" t="s">
        <v>74</v>
      </c>
      <c r="D897" s="19">
        <v>1</v>
      </c>
      <c r="E897" s="21" t="e">
        <f>일위대가목록!E161</f>
        <v>#NUM!</v>
      </c>
      <c r="F897" s="24" t="e">
        <f>TRUNC(E897*D897,1)</f>
        <v>#NUM!</v>
      </c>
      <c r="G897" s="21">
        <f>일위대가목록!F161</f>
        <v>0</v>
      </c>
      <c r="H897" s="24">
        <f>TRUNC(G897*D897,1)</f>
        <v>0</v>
      </c>
      <c r="I897" s="21">
        <f>일위대가목록!G161</f>
        <v>0</v>
      </c>
      <c r="J897" s="24">
        <f>TRUNC(I897*D897,1)</f>
        <v>0</v>
      </c>
      <c r="K897" s="21" t="e">
        <f>TRUNC(E897+G897+I897,1)</f>
        <v>#NUM!</v>
      </c>
      <c r="L897" s="24" t="e">
        <f>TRUNC(F897+H897+J897,1)</f>
        <v>#NUM!</v>
      </c>
      <c r="M897" s="18" t="s">
        <v>1833</v>
      </c>
      <c r="N897" s="1" t="s">
        <v>1199</v>
      </c>
      <c r="O897" s="1" t="s">
        <v>1834</v>
      </c>
      <c r="P897" s="1" t="s">
        <v>63</v>
      </c>
      <c r="Q897" s="1" t="s">
        <v>64</v>
      </c>
      <c r="R897" s="1" t="s">
        <v>64</v>
      </c>
      <c r="AV897" s="1" t="s">
        <v>52</v>
      </c>
      <c r="AW897" s="1" t="s">
        <v>1835</v>
      </c>
      <c r="AX897" s="1" t="s">
        <v>52</v>
      </c>
      <c r="AY897" s="1" t="s">
        <v>52</v>
      </c>
      <c r="AZ897" s="1" t="s">
        <v>52</v>
      </c>
    </row>
    <row r="898" spans="1:52" ht="30" customHeight="1" x14ac:dyDescent="0.3">
      <c r="A898" s="18" t="s">
        <v>1798</v>
      </c>
      <c r="B898" s="18" t="s">
        <v>1836</v>
      </c>
      <c r="C898" s="18" t="s">
        <v>74</v>
      </c>
      <c r="D898" s="19">
        <v>1</v>
      </c>
      <c r="E898" s="21">
        <f>일위대가목록!E162</f>
        <v>0</v>
      </c>
      <c r="F898" s="24">
        <f>TRUNC(E898*D898,1)</f>
        <v>0</v>
      </c>
      <c r="G898" s="21">
        <f>일위대가목록!F162</f>
        <v>0</v>
      </c>
      <c r="H898" s="24">
        <f>TRUNC(G898*D898,1)</f>
        <v>0</v>
      </c>
      <c r="I898" s="21">
        <f>일위대가목록!G162</f>
        <v>0</v>
      </c>
      <c r="J898" s="24">
        <f>TRUNC(I898*D898,1)</f>
        <v>0</v>
      </c>
      <c r="K898" s="21">
        <f>TRUNC(E898+G898+I898,1)</f>
        <v>0</v>
      </c>
      <c r="L898" s="24">
        <f>TRUNC(F898+H898+J898,1)</f>
        <v>0</v>
      </c>
      <c r="M898" s="18" t="s">
        <v>1837</v>
      </c>
      <c r="N898" s="1" t="s">
        <v>1199</v>
      </c>
      <c r="O898" s="1" t="s">
        <v>1838</v>
      </c>
      <c r="P898" s="1" t="s">
        <v>63</v>
      </c>
      <c r="Q898" s="1" t="s">
        <v>64</v>
      </c>
      <c r="R898" s="1" t="s">
        <v>64</v>
      </c>
      <c r="AV898" s="1" t="s">
        <v>52</v>
      </c>
      <c r="AW898" s="1" t="s">
        <v>1839</v>
      </c>
      <c r="AX898" s="1" t="s">
        <v>52</v>
      </c>
      <c r="AY898" s="1" t="s">
        <v>52</v>
      </c>
      <c r="AZ898" s="1" t="s">
        <v>52</v>
      </c>
    </row>
    <row r="899" spans="1:52" ht="30" customHeight="1" x14ac:dyDescent="0.3">
      <c r="A899" s="18" t="s">
        <v>715</v>
      </c>
      <c r="B899" s="18" t="s">
        <v>52</v>
      </c>
      <c r="C899" s="18" t="s">
        <v>52</v>
      </c>
      <c r="D899" s="19"/>
      <c r="E899" s="21"/>
      <c r="F899" s="24" t="e">
        <f>TRUNC(SUMIF(N897:N898, N896, F897:F898),0)</f>
        <v>#NUM!</v>
      </c>
      <c r="G899" s="21"/>
      <c r="H899" s="24">
        <f>TRUNC(SUMIF(N897:N898, N896, H897:H898),0)</f>
        <v>0</v>
      </c>
      <c r="I899" s="21"/>
      <c r="J899" s="24">
        <f>TRUNC(SUMIF(N897:N898, N896, J897:J898),0)</f>
        <v>0</v>
      </c>
      <c r="K899" s="21"/>
      <c r="L899" s="24" t="e">
        <f>F899+H899+J899</f>
        <v>#NUM!</v>
      </c>
      <c r="M899" s="18" t="s">
        <v>52</v>
      </c>
      <c r="N899" s="1" t="s">
        <v>88</v>
      </c>
      <c r="O899" s="1" t="s">
        <v>88</v>
      </c>
      <c r="P899" s="1" t="s">
        <v>52</v>
      </c>
      <c r="Q899" s="1" t="s">
        <v>52</v>
      </c>
      <c r="R899" s="1" t="s">
        <v>52</v>
      </c>
      <c r="AV899" s="1" t="s">
        <v>52</v>
      </c>
      <c r="AW899" s="1" t="s">
        <v>52</v>
      </c>
      <c r="AX899" s="1" t="s">
        <v>52</v>
      </c>
      <c r="AY899" s="1" t="s">
        <v>52</v>
      </c>
      <c r="AZ899" s="1" t="s">
        <v>52</v>
      </c>
    </row>
    <row r="900" spans="1:52" ht="30" customHeight="1" x14ac:dyDescent="0.3">
      <c r="A900" s="19"/>
      <c r="B900" s="19"/>
      <c r="C900" s="19"/>
      <c r="D900" s="19"/>
      <c r="E900" s="21"/>
      <c r="F900" s="24"/>
      <c r="G900" s="21"/>
      <c r="H900" s="24"/>
      <c r="I900" s="21"/>
      <c r="J900" s="24"/>
      <c r="K900" s="21"/>
      <c r="L900" s="24"/>
      <c r="M900" s="19"/>
    </row>
    <row r="901" spans="1:52" ht="30" customHeight="1" x14ac:dyDescent="0.3">
      <c r="A901" s="15" t="s">
        <v>1840</v>
      </c>
      <c r="B901" s="16"/>
      <c r="C901" s="16"/>
      <c r="D901" s="16"/>
      <c r="E901" s="20"/>
      <c r="F901" s="23"/>
      <c r="G901" s="20"/>
      <c r="H901" s="23"/>
      <c r="I901" s="20"/>
      <c r="J901" s="23"/>
      <c r="K901" s="20"/>
      <c r="L901" s="23"/>
      <c r="M901" s="17"/>
      <c r="N901" s="1" t="s">
        <v>1834</v>
      </c>
    </row>
    <row r="902" spans="1:52" ht="30" customHeight="1" x14ac:dyDescent="0.3">
      <c r="A902" s="18" t="s">
        <v>1774</v>
      </c>
      <c r="B902" s="18" t="s">
        <v>1804</v>
      </c>
      <c r="C902" s="18" t="s">
        <v>200</v>
      </c>
      <c r="D902" s="19">
        <v>0.05</v>
      </c>
      <c r="E902" s="21" t="e">
        <f>단가대비표!O92</f>
        <v>#NUM!</v>
      </c>
      <c r="F902" s="24" t="e">
        <f>TRUNC(E902*D902,1)</f>
        <v>#NUM!</v>
      </c>
      <c r="G902" s="21">
        <f>단가대비표!P92</f>
        <v>0</v>
      </c>
      <c r="H902" s="24">
        <f>TRUNC(G902*D902,1)</f>
        <v>0</v>
      </c>
      <c r="I902" s="21">
        <f>단가대비표!V92</f>
        <v>0</v>
      </c>
      <c r="J902" s="24">
        <f>TRUNC(I902*D902,1)</f>
        <v>0</v>
      </c>
      <c r="K902" s="21" t="e">
        <f t="shared" ref="K902:L906" si="118">TRUNC(E902+G902+I902,1)</f>
        <v>#NUM!</v>
      </c>
      <c r="L902" s="24" t="e">
        <f t="shared" si="118"/>
        <v>#NUM!</v>
      </c>
      <c r="M902" s="18" t="s">
        <v>52</v>
      </c>
      <c r="N902" s="1" t="s">
        <v>1834</v>
      </c>
      <c r="O902" s="1" t="s">
        <v>1805</v>
      </c>
      <c r="P902" s="1" t="s">
        <v>64</v>
      </c>
      <c r="Q902" s="1" t="s">
        <v>64</v>
      </c>
      <c r="R902" s="1" t="s">
        <v>63</v>
      </c>
      <c r="V902">
        <v>1</v>
      </c>
      <c r="W902">
        <v>2</v>
      </c>
      <c r="AV902" s="1" t="s">
        <v>52</v>
      </c>
      <c r="AW902" s="1" t="s">
        <v>1841</v>
      </c>
      <c r="AX902" s="1" t="s">
        <v>52</v>
      </c>
      <c r="AY902" s="1" t="s">
        <v>52</v>
      </c>
      <c r="AZ902" s="1" t="s">
        <v>52</v>
      </c>
    </row>
    <row r="903" spans="1:52" ht="30" customHeight="1" x14ac:dyDescent="0.3">
      <c r="A903" s="18" t="s">
        <v>1724</v>
      </c>
      <c r="B903" s="18" t="s">
        <v>759</v>
      </c>
      <c r="C903" s="18" t="s">
        <v>760</v>
      </c>
      <c r="D903" s="19">
        <v>0.01</v>
      </c>
      <c r="E903" s="21">
        <f>단가대비표!O139</f>
        <v>0</v>
      </c>
      <c r="F903" s="24">
        <f>TRUNC(E903*D903,1)</f>
        <v>0</v>
      </c>
      <c r="G903" s="21">
        <f>단가대비표!P139</f>
        <v>0</v>
      </c>
      <c r="H903" s="24">
        <f>TRUNC(G903*D903,1)</f>
        <v>0</v>
      </c>
      <c r="I903" s="21">
        <f>단가대비표!V139</f>
        <v>0</v>
      </c>
      <c r="J903" s="24">
        <f>TRUNC(I903*D903,1)</f>
        <v>0</v>
      </c>
      <c r="K903" s="21">
        <f t="shared" si="118"/>
        <v>0</v>
      </c>
      <c r="L903" s="24">
        <f t="shared" si="118"/>
        <v>0</v>
      </c>
      <c r="M903" s="18" t="s">
        <v>52</v>
      </c>
      <c r="N903" s="1" t="s">
        <v>1834</v>
      </c>
      <c r="O903" s="1" t="s">
        <v>1725</v>
      </c>
      <c r="P903" s="1" t="s">
        <v>64</v>
      </c>
      <c r="Q903" s="1" t="s">
        <v>64</v>
      </c>
      <c r="R903" s="1" t="s">
        <v>63</v>
      </c>
      <c r="V903">
        <v>1</v>
      </c>
      <c r="W903">
        <v>2</v>
      </c>
      <c r="AV903" s="1" t="s">
        <v>52</v>
      </c>
      <c r="AW903" s="1" t="s">
        <v>1842</v>
      </c>
      <c r="AX903" s="1" t="s">
        <v>52</v>
      </c>
      <c r="AY903" s="1" t="s">
        <v>52</v>
      </c>
      <c r="AZ903" s="1" t="s">
        <v>52</v>
      </c>
    </row>
    <row r="904" spans="1:52" ht="30" customHeight="1" x14ac:dyDescent="0.3">
      <c r="A904" s="18" t="s">
        <v>758</v>
      </c>
      <c r="B904" s="18" t="s">
        <v>759</v>
      </c>
      <c r="C904" s="18" t="s">
        <v>760</v>
      </c>
      <c r="D904" s="19">
        <v>1E-3</v>
      </c>
      <c r="E904" s="21">
        <f>단가대비표!O121</f>
        <v>0</v>
      </c>
      <c r="F904" s="24">
        <f>TRUNC(E904*D904,1)</f>
        <v>0</v>
      </c>
      <c r="G904" s="21">
        <f>단가대비표!P121</f>
        <v>0</v>
      </c>
      <c r="H904" s="24">
        <f>TRUNC(G904*D904,1)</f>
        <v>0</v>
      </c>
      <c r="I904" s="21">
        <f>단가대비표!V121</f>
        <v>0</v>
      </c>
      <c r="J904" s="24">
        <f>TRUNC(I904*D904,1)</f>
        <v>0</v>
      </c>
      <c r="K904" s="21">
        <f t="shared" si="118"/>
        <v>0</v>
      </c>
      <c r="L904" s="24">
        <f t="shared" si="118"/>
        <v>0</v>
      </c>
      <c r="M904" s="18" t="s">
        <v>52</v>
      </c>
      <c r="N904" s="1" t="s">
        <v>1834</v>
      </c>
      <c r="O904" s="1" t="s">
        <v>761</v>
      </c>
      <c r="P904" s="1" t="s">
        <v>64</v>
      </c>
      <c r="Q904" s="1" t="s">
        <v>64</v>
      </c>
      <c r="R904" s="1" t="s">
        <v>63</v>
      </c>
      <c r="V904">
        <v>1</v>
      </c>
      <c r="W904">
        <v>2</v>
      </c>
      <c r="AV904" s="1" t="s">
        <v>52</v>
      </c>
      <c r="AW904" s="1" t="s">
        <v>1843</v>
      </c>
      <c r="AX904" s="1" t="s">
        <v>52</v>
      </c>
      <c r="AY904" s="1" t="s">
        <v>52</v>
      </c>
      <c r="AZ904" s="1" t="s">
        <v>52</v>
      </c>
    </row>
    <row r="905" spans="1:52" ht="30" customHeight="1" x14ac:dyDescent="0.3">
      <c r="A905" s="18" t="s">
        <v>1728</v>
      </c>
      <c r="B905" s="18" t="s">
        <v>919</v>
      </c>
      <c r="C905" s="18" t="s">
        <v>234</v>
      </c>
      <c r="D905" s="19">
        <v>1</v>
      </c>
      <c r="E905" s="21">
        <f>TRUNC(SUMIF(V902:V906, RIGHTB(O905, 1), H902:H906)*U905, 2)</f>
        <v>0</v>
      </c>
      <c r="F905" s="24">
        <f>TRUNC(E905*D905,1)</f>
        <v>0</v>
      </c>
      <c r="G905" s="21">
        <v>0</v>
      </c>
      <c r="H905" s="24">
        <f>TRUNC(G905*D905,1)</f>
        <v>0</v>
      </c>
      <c r="I905" s="21">
        <v>0</v>
      </c>
      <c r="J905" s="24">
        <f>TRUNC(I905*D905,1)</f>
        <v>0</v>
      </c>
      <c r="K905" s="21">
        <f t="shared" si="118"/>
        <v>0</v>
      </c>
      <c r="L905" s="24">
        <f t="shared" si="118"/>
        <v>0</v>
      </c>
      <c r="M905" s="18" t="s">
        <v>52</v>
      </c>
      <c r="N905" s="1" t="s">
        <v>1834</v>
      </c>
      <c r="O905" s="1" t="s">
        <v>713</v>
      </c>
      <c r="P905" s="1" t="s">
        <v>64</v>
      </c>
      <c r="Q905" s="1" t="s">
        <v>64</v>
      </c>
      <c r="R905" s="1" t="s">
        <v>64</v>
      </c>
      <c r="S905">
        <v>1</v>
      </c>
      <c r="T905">
        <v>0</v>
      </c>
      <c r="U905">
        <v>0.03</v>
      </c>
      <c r="AV905" s="1" t="s">
        <v>52</v>
      </c>
      <c r="AW905" s="1" t="s">
        <v>1844</v>
      </c>
      <c r="AX905" s="1" t="s">
        <v>52</v>
      </c>
      <c r="AY905" s="1" t="s">
        <v>52</v>
      </c>
      <c r="AZ905" s="1" t="s">
        <v>52</v>
      </c>
    </row>
    <row r="906" spans="1:52" ht="30" customHeight="1" x14ac:dyDescent="0.3">
      <c r="A906" s="18" t="s">
        <v>1845</v>
      </c>
      <c r="B906" s="18" t="s">
        <v>1846</v>
      </c>
      <c r="C906" s="18" t="s">
        <v>234</v>
      </c>
      <c r="D906" s="19">
        <v>1</v>
      </c>
      <c r="E906" s="21">
        <v>0</v>
      </c>
      <c r="F906" s="24">
        <f>TRUNC(E906*D906,1)</f>
        <v>0</v>
      </c>
      <c r="G906" s="21">
        <f>TRUNC(SUMIF(W902:W906, RIGHTB(O906, 1), H902:H906)*U906, 2)</f>
        <v>0</v>
      </c>
      <c r="H906" s="24">
        <f>TRUNC(G906*D906,1)</f>
        <v>0</v>
      </c>
      <c r="I906" s="21">
        <v>0</v>
      </c>
      <c r="J906" s="24">
        <f>TRUNC(I906*D906,1)</f>
        <v>0</v>
      </c>
      <c r="K906" s="21">
        <f t="shared" si="118"/>
        <v>0</v>
      </c>
      <c r="L906" s="24">
        <f t="shared" si="118"/>
        <v>0</v>
      </c>
      <c r="M906" s="18" t="s">
        <v>52</v>
      </c>
      <c r="N906" s="1" t="s">
        <v>1834</v>
      </c>
      <c r="O906" s="1" t="s">
        <v>902</v>
      </c>
      <c r="P906" s="1" t="s">
        <v>64</v>
      </c>
      <c r="Q906" s="1" t="s">
        <v>64</v>
      </c>
      <c r="R906" s="1" t="s">
        <v>64</v>
      </c>
      <c r="S906">
        <v>1</v>
      </c>
      <c r="T906">
        <v>1</v>
      </c>
      <c r="U906">
        <v>0.2</v>
      </c>
      <c r="AV906" s="1" t="s">
        <v>52</v>
      </c>
      <c r="AW906" s="1" t="s">
        <v>1847</v>
      </c>
      <c r="AX906" s="1" t="s">
        <v>52</v>
      </c>
      <c r="AY906" s="1" t="s">
        <v>52</v>
      </c>
      <c r="AZ906" s="1" t="s">
        <v>52</v>
      </c>
    </row>
    <row r="907" spans="1:52" ht="30" customHeight="1" x14ac:dyDescent="0.3">
      <c r="A907" s="18" t="s">
        <v>715</v>
      </c>
      <c r="B907" s="18" t="s">
        <v>52</v>
      </c>
      <c r="C907" s="18" t="s">
        <v>52</v>
      </c>
      <c r="D907" s="19"/>
      <c r="E907" s="21"/>
      <c r="F907" s="24" t="e">
        <f>TRUNC(SUMIF(N902:N906, N901, F902:F906),0)</f>
        <v>#NUM!</v>
      </c>
      <c r="G907" s="21"/>
      <c r="H907" s="24">
        <f>TRUNC(SUMIF(N902:N906, N901, H902:H906),0)</f>
        <v>0</v>
      </c>
      <c r="I907" s="21"/>
      <c r="J907" s="24">
        <f>TRUNC(SUMIF(N902:N906, N901, J902:J906),0)</f>
        <v>0</v>
      </c>
      <c r="K907" s="21"/>
      <c r="L907" s="24" t="e">
        <f>F907+H907+J907</f>
        <v>#NUM!</v>
      </c>
      <c r="M907" s="18" t="s">
        <v>52</v>
      </c>
      <c r="N907" s="1" t="s">
        <v>88</v>
      </c>
      <c r="O907" s="1" t="s">
        <v>88</v>
      </c>
      <c r="P907" s="1" t="s">
        <v>52</v>
      </c>
      <c r="Q907" s="1" t="s">
        <v>52</v>
      </c>
      <c r="R907" s="1" t="s">
        <v>52</v>
      </c>
      <c r="AV907" s="1" t="s">
        <v>52</v>
      </c>
      <c r="AW907" s="1" t="s">
        <v>52</v>
      </c>
      <c r="AX907" s="1" t="s">
        <v>52</v>
      </c>
      <c r="AY907" s="1" t="s">
        <v>52</v>
      </c>
      <c r="AZ907" s="1" t="s">
        <v>52</v>
      </c>
    </row>
    <row r="908" spans="1:52" ht="30" customHeight="1" x14ac:dyDescent="0.3">
      <c r="A908" s="19"/>
      <c r="B908" s="19"/>
      <c r="C908" s="19"/>
      <c r="D908" s="19"/>
      <c r="E908" s="21"/>
      <c r="F908" s="24"/>
      <c r="G908" s="21"/>
      <c r="H908" s="24"/>
      <c r="I908" s="21"/>
      <c r="J908" s="24"/>
      <c r="K908" s="21"/>
      <c r="L908" s="24"/>
      <c r="M908" s="19"/>
    </row>
    <row r="909" spans="1:52" ht="30" customHeight="1" x14ac:dyDescent="0.3">
      <c r="A909" s="15" t="s">
        <v>1848</v>
      </c>
      <c r="B909" s="16"/>
      <c r="C909" s="16"/>
      <c r="D909" s="16"/>
      <c r="E909" s="20"/>
      <c r="F909" s="23"/>
      <c r="G909" s="20"/>
      <c r="H909" s="23"/>
      <c r="I909" s="20"/>
      <c r="J909" s="23"/>
      <c r="K909" s="20"/>
      <c r="L909" s="23"/>
      <c r="M909" s="17"/>
      <c r="N909" s="1" t="s">
        <v>1838</v>
      </c>
    </row>
    <row r="910" spans="1:52" ht="30" customHeight="1" x14ac:dyDescent="0.3">
      <c r="A910" s="18" t="s">
        <v>1798</v>
      </c>
      <c r="B910" s="18" t="s">
        <v>1836</v>
      </c>
      <c r="C910" s="18" t="s">
        <v>1226</v>
      </c>
      <c r="D910" s="19">
        <v>0.1</v>
      </c>
      <c r="E910" s="21">
        <f>일위대가목록!E163</f>
        <v>0</v>
      </c>
      <c r="F910" s="24">
        <f>TRUNC(E910*D910,1)</f>
        <v>0</v>
      </c>
      <c r="G910" s="21">
        <f>일위대가목록!F163</f>
        <v>0</v>
      </c>
      <c r="H910" s="24">
        <f>TRUNC(G910*D910,1)</f>
        <v>0</v>
      </c>
      <c r="I910" s="21">
        <f>일위대가목록!G163</f>
        <v>0</v>
      </c>
      <c r="J910" s="24">
        <f>TRUNC(I910*D910,1)</f>
        <v>0</v>
      </c>
      <c r="K910" s="21">
        <f>TRUNC(E910+G910+I910,1)</f>
        <v>0</v>
      </c>
      <c r="L910" s="24">
        <f>TRUNC(F910+H910+J910,1)</f>
        <v>0</v>
      </c>
      <c r="M910" s="18" t="s">
        <v>1849</v>
      </c>
      <c r="N910" s="1" t="s">
        <v>1838</v>
      </c>
      <c r="O910" s="1" t="s">
        <v>1850</v>
      </c>
      <c r="P910" s="1" t="s">
        <v>63</v>
      </c>
      <c r="Q910" s="1" t="s">
        <v>64</v>
      </c>
      <c r="R910" s="1" t="s">
        <v>64</v>
      </c>
      <c r="AV910" s="1" t="s">
        <v>52</v>
      </c>
      <c r="AW910" s="1" t="s">
        <v>1851</v>
      </c>
      <c r="AX910" s="1" t="s">
        <v>52</v>
      </c>
      <c r="AY910" s="1" t="s">
        <v>52</v>
      </c>
      <c r="AZ910" s="1" t="s">
        <v>52</v>
      </c>
    </row>
    <row r="911" spans="1:52" ht="30" customHeight="1" x14ac:dyDescent="0.3">
      <c r="A911" s="18" t="s">
        <v>715</v>
      </c>
      <c r="B911" s="18" t="s">
        <v>52</v>
      </c>
      <c r="C911" s="18" t="s">
        <v>52</v>
      </c>
      <c r="D911" s="19"/>
      <c r="E911" s="21"/>
      <c r="F911" s="24">
        <f>TRUNC(SUMIF(N910:N910, N909, F910:F910),0)</f>
        <v>0</v>
      </c>
      <c r="G911" s="21"/>
      <c r="H911" s="24">
        <f>TRUNC(SUMIF(N910:N910, N909, H910:H910),0)</f>
        <v>0</v>
      </c>
      <c r="I911" s="21"/>
      <c r="J911" s="24">
        <f>TRUNC(SUMIF(N910:N910, N909, J910:J910),0)</f>
        <v>0</v>
      </c>
      <c r="K911" s="21"/>
      <c r="L911" s="24">
        <f>F911+H911+J911</f>
        <v>0</v>
      </c>
      <c r="M911" s="18" t="s">
        <v>52</v>
      </c>
      <c r="N911" s="1" t="s">
        <v>88</v>
      </c>
      <c r="O911" s="1" t="s">
        <v>88</v>
      </c>
      <c r="P911" s="1" t="s">
        <v>52</v>
      </c>
      <c r="Q911" s="1" t="s">
        <v>52</v>
      </c>
      <c r="R911" s="1" t="s">
        <v>52</v>
      </c>
      <c r="AV911" s="1" t="s">
        <v>52</v>
      </c>
      <c r="AW911" s="1" t="s">
        <v>52</v>
      </c>
      <c r="AX911" s="1" t="s">
        <v>52</v>
      </c>
      <c r="AY911" s="1" t="s">
        <v>52</v>
      </c>
      <c r="AZ911" s="1" t="s">
        <v>52</v>
      </c>
    </row>
    <row r="912" spans="1:52" ht="30" customHeight="1" x14ac:dyDescent="0.3">
      <c r="A912" s="19"/>
      <c r="B912" s="19"/>
      <c r="C912" s="19"/>
      <c r="D912" s="19"/>
      <c r="E912" s="21"/>
      <c r="F912" s="24"/>
      <c r="G912" s="21"/>
      <c r="H912" s="24"/>
      <c r="I912" s="21"/>
      <c r="J912" s="24"/>
      <c r="K912" s="21"/>
      <c r="L912" s="24"/>
      <c r="M912" s="19"/>
    </row>
    <row r="913" spans="1:52" ht="30" customHeight="1" x14ac:dyDescent="0.3">
      <c r="A913" s="15" t="s">
        <v>1852</v>
      </c>
      <c r="B913" s="16"/>
      <c r="C913" s="16"/>
      <c r="D913" s="16"/>
      <c r="E913" s="20"/>
      <c r="F913" s="23"/>
      <c r="G913" s="20"/>
      <c r="H913" s="23"/>
      <c r="I913" s="20"/>
      <c r="J913" s="23"/>
      <c r="K913" s="20"/>
      <c r="L913" s="23"/>
      <c r="M913" s="17"/>
      <c r="N913" s="1" t="s">
        <v>1850</v>
      </c>
    </row>
    <row r="914" spans="1:52" ht="30" customHeight="1" x14ac:dyDescent="0.3">
      <c r="A914" s="18" t="s">
        <v>1724</v>
      </c>
      <c r="B914" s="18" t="s">
        <v>759</v>
      </c>
      <c r="C914" s="18" t="s">
        <v>760</v>
      </c>
      <c r="D914" s="19">
        <v>2.7E-2</v>
      </c>
      <c r="E914" s="21">
        <f>단가대비표!O139</f>
        <v>0</v>
      </c>
      <c r="F914" s="24">
        <f t="shared" ref="F914:F919" si="119">TRUNC(E914*D914,1)</f>
        <v>0</v>
      </c>
      <c r="G914" s="21">
        <f>단가대비표!P139</f>
        <v>0</v>
      </c>
      <c r="H914" s="24">
        <f t="shared" ref="H914:H919" si="120">TRUNC(G914*D914,1)</f>
        <v>0</v>
      </c>
      <c r="I914" s="21">
        <f>단가대비표!V139</f>
        <v>0</v>
      </c>
      <c r="J914" s="24">
        <f t="shared" ref="J914:J919" si="121">TRUNC(I914*D914,1)</f>
        <v>0</v>
      </c>
      <c r="K914" s="21">
        <f t="shared" ref="K914:L919" si="122">TRUNC(E914+G914+I914,1)</f>
        <v>0</v>
      </c>
      <c r="L914" s="24">
        <f t="shared" si="122"/>
        <v>0</v>
      </c>
      <c r="M914" s="18" t="s">
        <v>52</v>
      </c>
      <c r="N914" s="1" t="s">
        <v>1850</v>
      </c>
      <c r="O914" s="1" t="s">
        <v>1725</v>
      </c>
      <c r="P914" s="1" t="s">
        <v>64</v>
      </c>
      <c r="Q914" s="1" t="s">
        <v>64</v>
      </c>
      <c r="R914" s="1" t="s">
        <v>63</v>
      </c>
      <c r="V914">
        <v>1</v>
      </c>
      <c r="W914">
        <v>2</v>
      </c>
      <c r="AV914" s="1" t="s">
        <v>52</v>
      </c>
      <c r="AW914" s="1" t="s">
        <v>1853</v>
      </c>
      <c r="AX914" s="1" t="s">
        <v>52</v>
      </c>
      <c r="AY914" s="1" t="s">
        <v>52</v>
      </c>
      <c r="AZ914" s="1" t="s">
        <v>52</v>
      </c>
    </row>
    <row r="915" spans="1:52" ht="30" customHeight="1" x14ac:dyDescent="0.3">
      <c r="A915" s="18" t="s">
        <v>758</v>
      </c>
      <c r="B915" s="18" t="s">
        <v>759</v>
      </c>
      <c r="C915" s="18" t="s">
        <v>760</v>
      </c>
      <c r="D915" s="19">
        <v>1.2999999999999999E-2</v>
      </c>
      <c r="E915" s="21">
        <f>단가대비표!O121</f>
        <v>0</v>
      </c>
      <c r="F915" s="24">
        <f t="shared" si="119"/>
        <v>0</v>
      </c>
      <c r="G915" s="21">
        <f>단가대비표!P121</f>
        <v>0</v>
      </c>
      <c r="H915" s="24">
        <f t="shared" si="120"/>
        <v>0</v>
      </c>
      <c r="I915" s="21">
        <f>단가대비표!V121</f>
        <v>0</v>
      </c>
      <c r="J915" s="24">
        <f t="shared" si="121"/>
        <v>0</v>
      </c>
      <c r="K915" s="21">
        <f t="shared" si="122"/>
        <v>0</v>
      </c>
      <c r="L915" s="24">
        <f t="shared" si="122"/>
        <v>0</v>
      </c>
      <c r="M915" s="18" t="s">
        <v>52</v>
      </c>
      <c r="N915" s="1" t="s">
        <v>1850</v>
      </c>
      <c r="O915" s="1" t="s">
        <v>761</v>
      </c>
      <c r="P915" s="1" t="s">
        <v>64</v>
      </c>
      <c r="Q915" s="1" t="s">
        <v>64</v>
      </c>
      <c r="R915" s="1" t="s">
        <v>63</v>
      </c>
      <c r="V915">
        <v>1</v>
      </c>
      <c r="W915">
        <v>2</v>
      </c>
      <c r="AV915" s="1" t="s">
        <v>52</v>
      </c>
      <c r="AW915" s="1" t="s">
        <v>1854</v>
      </c>
      <c r="AX915" s="1" t="s">
        <v>52</v>
      </c>
      <c r="AY915" s="1" t="s">
        <v>52</v>
      </c>
      <c r="AZ915" s="1" t="s">
        <v>52</v>
      </c>
    </row>
    <row r="916" spans="1:52" ht="30" customHeight="1" x14ac:dyDescent="0.3">
      <c r="A916" s="18" t="s">
        <v>1724</v>
      </c>
      <c r="B916" s="18" t="s">
        <v>759</v>
      </c>
      <c r="C916" s="18" t="s">
        <v>760</v>
      </c>
      <c r="D916" s="19">
        <v>2.7E-2</v>
      </c>
      <c r="E916" s="21">
        <f>단가대비표!O139</f>
        <v>0</v>
      </c>
      <c r="F916" s="24">
        <f t="shared" si="119"/>
        <v>0</v>
      </c>
      <c r="G916" s="21">
        <f>단가대비표!P139</f>
        <v>0</v>
      </c>
      <c r="H916" s="24">
        <f t="shared" si="120"/>
        <v>0</v>
      </c>
      <c r="I916" s="21">
        <f>단가대비표!V139</f>
        <v>0</v>
      </c>
      <c r="J916" s="24">
        <f t="shared" si="121"/>
        <v>0</v>
      </c>
      <c r="K916" s="21">
        <f t="shared" si="122"/>
        <v>0</v>
      </c>
      <c r="L916" s="24">
        <f t="shared" si="122"/>
        <v>0</v>
      </c>
      <c r="M916" s="18" t="s">
        <v>52</v>
      </c>
      <c r="N916" s="1" t="s">
        <v>1850</v>
      </c>
      <c r="O916" s="1" t="s">
        <v>1725</v>
      </c>
      <c r="P916" s="1" t="s">
        <v>64</v>
      </c>
      <c r="Q916" s="1" t="s">
        <v>64</v>
      </c>
      <c r="R916" s="1" t="s">
        <v>63</v>
      </c>
      <c r="V916">
        <v>1</v>
      </c>
      <c r="W916">
        <v>2</v>
      </c>
      <c r="AV916" s="1" t="s">
        <v>52</v>
      </c>
      <c r="AW916" s="1" t="s">
        <v>1853</v>
      </c>
      <c r="AX916" s="1" t="s">
        <v>52</v>
      </c>
      <c r="AY916" s="1" t="s">
        <v>52</v>
      </c>
      <c r="AZ916" s="1" t="s">
        <v>52</v>
      </c>
    </row>
    <row r="917" spans="1:52" ht="30" customHeight="1" x14ac:dyDescent="0.3">
      <c r="A917" s="18" t="s">
        <v>758</v>
      </c>
      <c r="B917" s="18" t="s">
        <v>759</v>
      </c>
      <c r="C917" s="18" t="s">
        <v>760</v>
      </c>
      <c r="D917" s="19">
        <v>1.2999999999999999E-2</v>
      </c>
      <c r="E917" s="21">
        <f>단가대비표!O121</f>
        <v>0</v>
      </c>
      <c r="F917" s="24">
        <f t="shared" si="119"/>
        <v>0</v>
      </c>
      <c r="G917" s="21">
        <f>단가대비표!P121</f>
        <v>0</v>
      </c>
      <c r="H917" s="24">
        <f t="shared" si="120"/>
        <v>0</v>
      </c>
      <c r="I917" s="21">
        <f>단가대비표!V121</f>
        <v>0</v>
      </c>
      <c r="J917" s="24">
        <f t="shared" si="121"/>
        <v>0</v>
      </c>
      <c r="K917" s="21">
        <f t="shared" si="122"/>
        <v>0</v>
      </c>
      <c r="L917" s="24">
        <f t="shared" si="122"/>
        <v>0</v>
      </c>
      <c r="M917" s="18" t="s">
        <v>52</v>
      </c>
      <c r="N917" s="1" t="s">
        <v>1850</v>
      </c>
      <c r="O917" s="1" t="s">
        <v>761</v>
      </c>
      <c r="P917" s="1" t="s">
        <v>64</v>
      </c>
      <c r="Q917" s="1" t="s">
        <v>64</v>
      </c>
      <c r="R917" s="1" t="s">
        <v>63</v>
      </c>
      <c r="V917">
        <v>1</v>
      </c>
      <c r="W917">
        <v>2</v>
      </c>
      <c r="AV917" s="1" t="s">
        <v>52</v>
      </c>
      <c r="AW917" s="1" t="s">
        <v>1854</v>
      </c>
      <c r="AX917" s="1" t="s">
        <v>52</v>
      </c>
      <c r="AY917" s="1" t="s">
        <v>52</v>
      </c>
      <c r="AZ917" s="1" t="s">
        <v>52</v>
      </c>
    </row>
    <row r="918" spans="1:52" ht="30" customHeight="1" x14ac:dyDescent="0.3">
      <c r="A918" s="18" t="s">
        <v>1728</v>
      </c>
      <c r="B918" s="18" t="s">
        <v>1817</v>
      </c>
      <c r="C918" s="18" t="s">
        <v>234</v>
      </c>
      <c r="D918" s="19">
        <v>1</v>
      </c>
      <c r="E918" s="21">
        <f>TRUNC(SUMIF(V914:V919, RIGHTB(O918, 1), H914:H919)*U918, 2)</f>
        <v>0</v>
      </c>
      <c r="F918" s="24">
        <f t="shared" si="119"/>
        <v>0</v>
      </c>
      <c r="G918" s="21">
        <v>0</v>
      </c>
      <c r="H918" s="24">
        <f t="shared" si="120"/>
        <v>0</v>
      </c>
      <c r="I918" s="21">
        <v>0</v>
      </c>
      <c r="J918" s="24">
        <f t="shared" si="121"/>
        <v>0</v>
      </c>
      <c r="K918" s="21">
        <f t="shared" si="122"/>
        <v>0</v>
      </c>
      <c r="L918" s="24">
        <f t="shared" si="122"/>
        <v>0</v>
      </c>
      <c r="M918" s="18" t="s">
        <v>52</v>
      </c>
      <c r="N918" s="1" t="s">
        <v>1850</v>
      </c>
      <c r="O918" s="1" t="s">
        <v>713</v>
      </c>
      <c r="P918" s="1" t="s">
        <v>64</v>
      </c>
      <c r="Q918" s="1" t="s">
        <v>64</v>
      </c>
      <c r="R918" s="1" t="s">
        <v>64</v>
      </c>
      <c r="S918">
        <v>1</v>
      </c>
      <c r="T918">
        <v>0</v>
      </c>
      <c r="U918">
        <v>0.12</v>
      </c>
      <c r="AV918" s="1" t="s">
        <v>52</v>
      </c>
      <c r="AW918" s="1" t="s">
        <v>1855</v>
      </c>
      <c r="AX918" s="1" t="s">
        <v>52</v>
      </c>
      <c r="AY918" s="1" t="s">
        <v>52</v>
      </c>
      <c r="AZ918" s="1" t="s">
        <v>52</v>
      </c>
    </row>
    <row r="919" spans="1:52" ht="30" customHeight="1" x14ac:dyDescent="0.3">
      <c r="A919" s="18" t="s">
        <v>1845</v>
      </c>
      <c r="B919" s="18" t="s">
        <v>1846</v>
      </c>
      <c r="C919" s="18" t="s">
        <v>234</v>
      </c>
      <c r="D919" s="19">
        <v>1</v>
      </c>
      <c r="E919" s="21">
        <v>0</v>
      </c>
      <c r="F919" s="24">
        <f t="shared" si="119"/>
        <v>0</v>
      </c>
      <c r="G919" s="21">
        <f>TRUNC(SUMIF(W914:W919, RIGHTB(O919, 1), H914:H919)*U919, 2)</f>
        <v>0</v>
      </c>
      <c r="H919" s="24">
        <f t="shared" si="120"/>
        <v>0</v>
      </c>
      <c r="I919" s="21">
        <v>0</v>
      </c>
      <c r="J919" s="24">
        <f t="shared" si="121"/>
        <v>0</v>
      </c>
      <c r="K919" s="21">
        <f t="shared" si="122"/>
        <v>0</v>
      </c>
      <c r="L919" s="24">
        <f t="shared" si="122"/>
        <v>0</v>
      </c>
      <c r="M919" s="18" t="s">
        <v>52</v>
      </c>
      <c r="N919" s="1" t="s">
        <v>1850</v>
      </c>
      <c r="O919" s="1" t="s">
        <v>902</v>
      </c>
      <c r="P919" s="1" t="s">
        <v>64</v>
      </c>
      <c r="Q919" s="1" t="s">
        <v>64</v>
      </c>
      <c r="R919" s="1" t="s">
        <v>64</v>
      </c>
      <c r="S919">
        <v>1</v>
      </c>
      <c r="T919">
        <v>1</v>
      </c>
      <c r="U919">
        <v>0.2</v>
      </c>
      <c r="AV919" s="1" t="s">
        <v>52</v>
      </c>
      <c r="AW919" s="1" t="s">
        <v>1856</v>
      </c>
      <c r="AX919" s="1" t="s">
        <v>52</v>
      </c>
      <c r="AY919" s="1" t="s">
        <v>52</v>
      </c>
      <c r="AZ919" s="1" t="s">
        <v>52</v>
      </c>
    </row>
    <row r="920" spans="1:52" ht="30" customHeight="1" x14ac:dyDescent="0.3">
      <c r="A920" s="18" t="s">
        <v>715</v>
      </c>
      <c r="B920" s="18" t="s">
        <v>52</v>
      </c>
      <c r="C920" s="18" t="s">
        <v>52</v>
      </c>
      <c r="D920" s="19"/>
      <c r="E920" s="21"/>
      <c r="F920" s="24">
        <f>TRUNC(SUMIF(N914:N919, N913, F914:F919),0)</f>
        <v>0</v>
      </c>
      <c r="G920" s="21"/>
      <c r="H920" s="24">
        <f>TRUNC(SUMIF(N914:N919, N913, H914:H919),0)</f>
        <v>0</v>
      </c>
      <c r="I920" s="21"/>
      <c r="J920" s="24">
        <f>TRUNC(SUMIF(N914:N919, N913, J914:J919),0)</f>
        <v>0</v>
      </c>
      <c r="K920" s="21"/>
      <c r="L920" s="24">
        <f>F920+H920+J920</f>
        <v>0</v>
      </c>
      <c r="M920" s="18" t="s">
        <v>52</v>
      </c>
      <c r="N920" s="1" t="s">
        <v>88</v>
      </c>
      <c r="O920" s="1" t="s">
        <v>88</v>
      </c>
      <c r="P920" s="1" t="s">
        <v>52</v>
      </c>
      <c r="Q920" s="1" t="s">
        <v>52</v>
      </c>
      <c r="R920" s="1" t="s">
        <v>52</v>
      </c>
      <c r="AV920" s="1" t="s">
        <v>52</v>
      </c>
      <c r="AW920" s="1" t="s">
        <v>52</v>
      </c>
      <c r="AX920" s="1" t="s">
        <v>52</v>
      </c>
      <c r="AY920" s="1" t="s">
        <v>52</v>
      </c>
      <c r="AZ920" s="1" t="s">
        <v>52</v>
      </c>
    </row>
    <row r="921" spans="1:52" ht="30" customHeight="1" x14ac:dyDescent="0.3">
      <c r="A921" s="19"/>
      <c r="B921" s="19"/>
      <c r="C921" s="19"/>
      <c r="D921" s="19"/>
      <c r="E921" s="21"/>
      <c r="F921" s="24"/>
      <c r="G921" s="21"/>
      <c r="H921" s="24"/>
      <c r="I921" s="21"/>
      <c r="J921" s="24"/>
      <c r="K921" s="21"/>
      <c r="L921" s="24"/>
      <c r="M921" s="19"/>
    </row>
    <row r="922" spans="1:52" ht="30" customHeight="1" x14ac:dyDescent="0.3">
      <c r="A922" s="15" t="s">
        <v>1857</v>
      </c>
      <c r="B922" s="16"/>
      <c r="C922" s="16"/>
      <c r="D922" s="16"/>
      <c r="E922" s="20"/>
      <c r="F922" s="23"/>
      <c r="G922" s="20"/>
      <c r="H922" s="23"/>
      <c r="I922" s="20"/>
      <c r="J922" s="23"/>
      <c r="K922" s="20"/>
      <c r="L922" s="23"/>
      <c r="M922" s="17"/>
      <c r="N922" s="1" t="s">
        <v>1858</v>
      </c>
    </row>
    <row r="923" spans="1:52" ht="30" customHeight="1" x14ac:dyDescent="0.3">
      <c r="A923" s="18" t="s">
        <v>1859</v>
      </c>
      <c r="B923" s="18" t="s">
        <v>1860</v>
      </c>
      <c r="C923" s="18" t="s">
        <v>68</v>
      </c>
      <c r="D923" s="19">
        <v>0.27989999999999998</v>
      </c>
      <c r="E923" s="21">
        <f>단가대비표!O16</f>
        <v>0</v>
      </c>
      <c r="F923" s="24">
        <f>TRUNC(E923*D923,1)</f>
        <v>0</v>
      </c>
      <c r="G923" s="21">
        <f>단가대비표!P16</f>
        <v>0</v>
      </c>
      <c r="H923" s="24">
        <f>TRUNC(G923*D923,1)</f>
        <v>0</v>
      </c>
      <c r="I923" s="21" t="e">
        <f>단가대비표!V16</f>
        <v>#NUM!</v>
      </c>
      <c r="J923" s="24" t="e">
        <f>TRUNC(I923*D923,1)</f>
        <v>#NUM!</v>
      </c>
      <c r="K923" s="21" t="e">
        <f t="shared" ref="K923:L926" si="123">TRUNC(E923+G923+I923,1)</f>
        <v>#NUM!</v>
      </c>
      <c r="L923" s="24" t="e">
        <f t="shared" si="123"/>
        <v>#NUM!</v>
      </c>
      <c r="M923" s="18" t="s">
        <v>1491</v>
      </c>
      <c r="N923" s="1" t="s">
        <v>1858</v>
      </c>
      <c r="O923" s="1" t="s">
        <v>1862</v>
      </c>
      <c r="P923" s="1" t="s">
        <v>64</v>
      </c>
      <c r="Q923" s="1" t="s">
        <v>64</v>
      </c>
      <c r="R923" s="1" t="s">
        <v>63</v>
      </c>
      <c r="AV923" s="1" t="s">
        <v>52</v>
      </c>
      <c r="AW923" s="1" t="s">
        <v>1863</v>
      </c>
      <c r="AX923" s="1" t="s">
        <v>52</v>
      </c>
      <c r="AY923" s="1" t="s">
        <v>52</v>
      </c>
      <c r="AZ923" s="1" t="s">
        <v>52</v>
      </c>
    </row>
    <row r="924" spans="1:52" ht="30" customHeight="1" x14ac:dyDescent="0.3">
      <c r="A924" s="18" t="s">
        <v>1657</v>
      </c>
      <c r="B924" s="18" t="s">
        <v>1658</v>
      </c>
      <c r="C924" s="18" t="s">
        <v>1136</v>
      </c>
      <c r="D924" s="19">
        <v>5.53</v>
      </c>
      <c r="E924" s="21" t="e">
        <f>단가대비표!O24</f>
        <v>#NUM!</v>
      </c>
      <c r="F924" s="24" t="e">
        <f>TRUNC(E924*D924,1)</f>
        <v>#NUM!</v>
      </c>
      <c r="G924" s="21">
        <f>단가대비표!P24</f>
        <v>0</v>
      </c>
      <c r="H924" s="24">
        <f>TRUNC(G924*D924,1)</f>
        <v>0</v>
      </c>
      <c r="I924" s="21">
        <f>단가대비표!V24</f>
        <v>0</v>
      </c>
      <c r="J924" s="24">
        <f>TRUNC(I924*D924,1)</f>
        <v>0</v>
      </c>
      <c r="K924" s="21" t="e">
        <f t="shared" si="123"/>
        <v>#NUM!</v>
      </c>
      <c r="L924" s="24" t="e">
        <f t="shared" si="123"/>
        <v>#NUM!</v>
      </c>
      <c r="M924" s="18" t="s">
        <v>52</v>
      </c>
      <c r="N924" s="1" t="s">
        <v>1858</v>
      </c>
      <c r="O924" s="1" t="s">
        <v>1659</v>
      </c>
      <c r="P924" s="1" t="s">
        <v>64</v>
      </c>
      <c r="Q924" s="1" t="s">
        <v>64</v>
      </c>
      <c r="R924" s="1" t="s">
        <v>63</v>
      </c>
      <c r="V924">
        <v>1</v>
      </c>
      <c r="AV924" s="1" t="s">
        <v>52</v>
      </c>
      <c r="AW924" s="1" t="s">
        <v>1864</v>
      </c>
      <c r="AX924" s="1" t="s">
        <v>52</v>
      </c>
      <c r="AY924" s="1" t="s">
        <v>52</v>
      </c>
      <c r="AZ924" s="1" t="s">
        <v>52</v>
      </c>
    </row>
    <row r="925" spans="1:52" ht="30" customHeight="1" x14ac:dyDescent="0.3">
      <c r="A925" s="18" t="s">
        <v>971</v>
      </c>
      <c r="B925" s="18" t="s">
        <v>1865</v>
      </c>
      <c r="C925" s="18" t="s">
        <v>234</v>
      </c>
      <c r="D925" s="19">
        <v>1</v>
      </c>
      <c r="E925" s="21" t="e">
        <f>TRUNC(SUMIF(V923:V926, RIGHTB(O925, 1), F923:F926)*U925, 2)</f>
        <v>#NUM!</v>
      </c>
      <c r="F925" s="24" t="e">
        <f>TRUNC(E925*D925,1)</f>
        <v>#NUM!</v>
      </c>
      <c r="G925" s="21">
        <v>0</v>
      </c>
      <c r="H925" s="24">
        <f>TRUNC(G925*D925,1)</f>
        <v>0</v>
      </c>
      <c r="I925" s="21">
        <v>0</v>
      </c>
      <c r="J925" s="24">
        <f>TRUNC(I925*D925,1)</f>
        <v>0</v>
      </c>
      <c r="K925" s="21" t="e">
        <f t="shared" si="123"/>
        <v>#NUM!</v>
      </c>
      <c r="L925" s="24" t="e">
        <f t="shared" si="123"/>
        <v>#NUM!</v>
      </c>
      <c r="M925" s="18" t="s">
        <v>52</v>
      </c>
      <c r="N925" s="1" t="s">
        <v>1858</v>
      </c>
      <c r="O925" s="1" t="s">
        <v>713</v>
      </c>
      <c r="P925" s="1" t="s">
        <v>64</v>
      </c>
      <c r="Q925" s="1" t="s">
        <v>64</v>
      </c>
      <c r="R925" s="1" t="s">
        <v>64</v>
      </c>
      <c r="S925">
        <v>0</v>
      </c>
      <c r="T925">
        <v>0</v>
      </c>
      <c r="U925">
        <v>0.2</v>
      </c>
      <c r="AV925" s="1" t="s">
        <v>52</v>
      </c>
      <c r="AW925" s="1" t="s">
        <v>1866</v>
      </c>
      <c r="AX925" s="1" t="s">
        <v>52</v>
      </c>
      <c r="AY925" s="1" t="s">
        <v>52</v>
      </c>
      <c r="AZ925" s="1" t="s">
        <v>52</v>
      </c>
    </row>
    <row r="926" spans="1:52" ht="30" customHeight="1" x14ac:dyDescent="0.3">
      <c r="A926" s="18" t="s">
        <v>1663</v>
      </c>
      <c r="B926" s="18" t="s">
        <v>759</v>
      </c>
      <c r="C926" s="18" t="s">
        <v>760</v>
      </c>
      <c r="D926" s="19">
        <v>1</v>
      </c>
      <c r="E926" s="21">
        <f>TRUNC(단가대비표!O146*1/8*16/12*25/20, 1)</f>
        <v>0</v>
      </c>
      <c r="F926" s="24">
        <f>TRUNC(E926*D926,1)</f>
        <v>0</v>
      </c>
      <c r="G926" s="21">
        <f>TRUNC(단가대비표!P146*1/8*16/12*25/20, 1)</f>
        <v>0</v>
      </c>
      <c r="H926" s="24">
        <f>TRUNC(G926*D926,1)</f>
        <v>0</v>
      </c>
      <c r="I926" s="21">
        <f>TRUNC(단가대비표!V146*1/8*16/12*25/20, 1)</f>
        <v>0</v>
      </c>
      <c r="J926" s="24">
        <f>TRUNC(I926*D926,1)</f>
        <v>0</v>
      </c>
      <c r="K926" s="21">
        <f t="shared" si="123"/>
        <v>0</v>
      </c>
      <c r="L926" s="24">
        <f t="shared" si="123"/>
        <v>0</v>
      </c>
      <c r="M926" s="18" t="s">
        <v>52</v>
      </c>
      <c r="N926" s="1" t="s">
        <v>1858</v>
      </c>
      <c r="O926" s="1" t="s">
        <v>1664</v>
      </c>
      <c r="P926" s="1" t="s">
        <v>64</v>
      </c>
      <c r="Q926" s="1" t="s">
        <v>64</v>
      </c>
      <c r="R926" s="1" t="s">
        <v>63</v>
      </c>
      <c r="AV926" s="1" t="s">
        <v>52</v>
      </c>
      <c r="AW926" s="1" t="s">
        <v>1867</v>
      </c>
      <c r="AX926" s="1" t="s">
        <v>63</v>
      </c>
      <c r="AY926" s="1" t="s">
        <v>52</v>
      </c>
      <c r="AZ926" s="1" t="s">
        <v>52</v>
      </c>
    </row>
    <row r="927" spans="1:52" ht="30" customHeight="1" x14ac:dyDescent="0.3">
      <c r="A927" s="18" t="s">
        <v>715</v>
      </c>
      <c r="B927" s="18" t="s">
        <v>52</v>
      </c>
      <c r="C927" s="18" t="s">
        <v>52</v>
      </c>
      <c r="D927" s="19"/>
      <c r="E927" s="21"/>
      <c r="F927" s="24" t="e">
        <f>TRUNC(SUMIF(N923:N926, N922, F923:F926),0)</f>
        <v>#NUM!</v>
      </c>
      <c r="G927" s="21"/>
      <c r="H927" s="24">
        <f>TRUNC(SUMIF(N923:N926, N922, H923:H926),0)</f>
        <v>0</v>
      </c>
      <c r="I927" s="21"/>
      <c r="J927" s="24" t="e">
        <f>TRUNC(SUMIF(N923:N926, N922, J923:J926),0)</f>
        <v>#NUM!</v>
      </c>
      <c r="K927" s="21"/>
      <c r="L927" s="24" t="e">
        <f>F927+H927+J927</f>
        <v>#NUM!</v>
      </c>
      <c r="M927" s="18" t="s">
        <v>52</v>
      </c>
      <c r="N927" s="1" t="s">
        <v>88</v>
      </c>
      <c r="O927" s="1" t="s">
        <v>88</v>
      </c>
      <c r="P927" s="1" t="s">
        <v>52</v>
      </c>
      <c r="Q927" s="1" t="s">
        <v>52</v>
      </c>
      <c r="R927" s="1" t="s">
        <v>52</v>
      </c>
      <c r="AV927" s="1" t="s">
        <v>52</v>
      </c>
      <c r="AW927" s="1" t="s">
        <v>52</v>
      </c>
      <c r="AX927" s="1" t="s">
        <v>52</v>
      </c>
      <c r="AY927" s="1" t="s">
        <v>52</v>
      </c>
      <c r="AZ927" s="1" t="s">
        <v>52</v>
      </c>
    </row>
    <row r="928" spans="1:52" ht="30" customHeight="1" x14ac:dyDescent="0.3">
      <c r="A928" s="19"/>
      <c r="B928" s="19"/>
      <c r="C928" s="19"/>
      <c r="D928" s="19"/>
      <c r="E928" s="21"/>
      <c r="F928" s="24"/>
      <c r="G928" s="21"/>
      <c r="H928" s="24"/>
      <c r="I928" s="21"/>
      <c r="J928" s="24"/>
      <c r="K928" s="21"/>
      <c r="L928" s="24"/>
      <c r="M928" s="19"/>
    </row>
    <row r="929" spans="1:52" ht="30" customHeight="1" x14ac:dyDescent="0.3">
      <c r="A929" s="15" t="s">
        <v>1868</v>
      </c>
      <c r="B929" s="16"/>
      <c r="C929" s="16"/>
      <c r="D929" s="16"/>
      <c r="E929" s="20"/>
      <c r="F929" s="23"/>
      <c r="G929" s="20"/>
      <c r="H929" s="23"/>
      <c r="I929" s="20"/>
      <c r="J929" s="23"/>
      <c r="K929" s="20"/>
      <c r="L929" s="23"/>
      <c r="M929" s="17"/>
      <c r="N929" s="1" t="s">
        <v>1869</v>
      </c>
    </row>
    <row r="930" spans="1:52" ht="30" customHeight="1" x14ac:dyDescent="0.3">
      <c r="A930" s="18" t="s">
        <v>1668</v>
      </c>
      <c r="B930" s="18" t="s">
        <v>1870</v>
      </c>
      <c r="C930" s="18" t="s">
        <v>68</v>
      </c>
      <c r="D930" s="19">
        <v>0.29670000000000002</v>
      </c>
      <c r="E930" s="21">
        <f>단가대비표!O6</f>
        <v>0</v>
      </c>
      <c r="F930" s="24">
        <f>TRUNC(E930*D930,1)</f>
        <v>0</v>
      </c>
      <c r="G930" s="21">
        <f>단가대비표!P6</f>
        <v>0</v>
      </c>
      <c r="H930" s="24">
        <f>TRUNC(G930*D930,1)</f>
        <v>0</v>
      </c>
      <c r="I930" s="21" t="e">
        <f>단가대비표!V6</f>
        <v>#NUM!</v>
      </c>
      <c r="J930" s="24" t="e">
        <f>TRUNC(I930*D930,1)</f>
        <v>#NUM!</v>
      </c>
      <c r="K930" s="21" t="e">
        <f t="shared" ref="K930:L933" si="124">TRUNC(E930+G930+I930,1)</f>
        <v>#NUM!</v>
      </c>
      <c r="L930" s="24" t="e">
        <f t="shared" si="124"/>
        <v>#NUM!</v>
      </c>
      <c r="M930" s="18" t="s">
        <v>1491</v>
      </c>
      <c r="N930" s="1" t="s">
        <v>1869</v>
      </c>
      <c r="O930" s="1" t="s">
        <v>1872</v>
      </c>
      <c r="P930" s="1" t="s">
        <v>64</v>
      </c>
      <c r="Q930" s="1" t="s">
        <v>64</v>
      </c>
      <c r="R930" s="1" t="s">
        <v>63</v>
      </c>
      <c r="AV930" s="1" t="s">
        <v>52</v>
      </c>
      <c r="AW930" s="1" t="s">
        <v>1873</v>
      </c>
      <c r="AX930" s="1" t="s">
        <v>52</v>
      </c>
      <c r="AY930" s="1" t="s">
        <v>52</v>
      </c>
      <c r="AZ930" s="1" t="s">
        <v>52</v>
      </c>
    </row>
    <row r="931" spans="1:52" ht="30" customHeight="1" x14ac:dyDescent="0.3">
      <c r="A931" s="18" t="s">
        <v>1494</v>
      </c>
      <c r="B931" s="18" t="s">
        <v>1495</v>
      </c>
      <c r="C931" s="18" t="s">
        <v>1136</v>
      </c>
      <c r="D931" s="19">
        <v>2.9</v>
      </c>
      <c r="E931" s="21" t="e">
        <f>단가대비표!O23</f>
        <v>#NUM!</v>
      </c>
      <c r="F931" s="24" t="e">
        <f>TRUNC(E931*D931,1)</f>
        <v>#NUM!</v>
      </c>
      <c r="G931" s="21">
        <f>단가대비표!P23</f>
        <v>0</v>
      </c>
      <c r="H931" s="24">
        <f>TRUNC(G931*D931,1)</f>
        <v>0</v>
      </c>
      <c r="I931" s="21">
        <f>단가대비표!V23</f>
        <v>0</v>
      </c>
      <c r="J931" s="24">
        <f>TRUNC(I931*D931,1)</f>
        <v>0</v>
      </c>
      <c r="K931" s="21" t="e">
        <f t="shared" si="124"/>
        <v>#NUM!</v>
      </c>
      <c r="L931" s="24" t="e">
        <f t="shared" si="124"/>
        <v>#NUM!</v>
      </c>
      <c r="M931" s="18" t="s">
        <v>52</v>
      </c>
      <c r="N931" s="1" t="s">
        <v>1869</v>
      </c>
      <c r="O931" s="1" t="s">
        <v>1496</v>
      </c>
      <c r="P931" s="1" t="s">
        <v>64</v>
      </c>
      <c r="Q931" s="1" t="s">
        <v>64</v>
      </c>
      <c r="R931" s="1" t="s">
        <v>63</v>
      </c>
      <c r="V931">
        <v>1</v>
      </c>
      <c r="AV931" s="1" t="s">
        <v>52</v>
      </c>
      <c r="AW931" s="1" t="s">
        <v>1874</v>
      </c>
      <c r="AX931" s="1" t="s">
        <v>52</v>
      </c>
      <c r="AY931" s="1" t="s">
        <v>52</v>
      </c>
      <c r="AZ931" s="1" t="s">
        <v>52</v>
      </c>
    </row>
    <row r="932" spans="1:52" ht="30" customHeight="1" x14ac:dyDescent="0.3">
      <c r="A932" s="18" t="s">
        <v>971</v>
      </c>
      <c r="B932" s="18" t="s">
        <v>1674</v>
      </c>
      <c r="C932" s="18" t="s">
        <v>234</v>
      </c>
      <c r="D932" s="19">
        <v>1</v>
      </c>
      <c r="E932" s="21" t="e">
        <f>TRUNC(SUMIF(V930:V933, RIGHTB(O932, 1), F930:F933)*U932, 2)</f>
        <v>#NUM!</v>
      </c>
      <c r="F932" s="24" t="e">
        <f>TRUNC(E932*D932,1)</f>
        <v>#NUM!</v>
      </c>
      <c r="G932" s="21">
        <v>0</v>
      </c>
      <c r="H932" s="24">
        <f>TRUNC(G932*D932,1)</f>
        <v>0</v>
      </c>
      <c r="I932" s="21">
        <v>0</v>
      </c>
      <c r="J932" s="24">
        <f>TRUNC(I932*D932,1)</f>
        <v>0</v>
      </c>
      <c r="K932" s="21" t="e">
        <f t="shared" si="124"/>
        <v>#NUM!</v>
      </c>
      <c r="L932" s="24" t="e">
        <f t="shared" si="124"/>
        <v>#NUM!</v>
      </c>
      <c r="M932" s="18" t="s">
        <v>52</v>
      </c>
      <c r="N932" s="1" t="s">
        <v>1869</v>
      </c>
      <c r="O932" s="1" t="s">
        <v>713</v>
      </c>
      <c r="P932" s="1" t="s">
        <v>64</v>
      </c>
      <c r="Q932" s="1" t="s">
        <v>64</v>
      </c>
      <c r="R932" s="1" t="s">
        <v>64</v>
      </c>
      <c r="S932">
        <v>0</v>
      </c>
      <c r="T932">
        <v>0</v>
      </c>
      <c r="U932">
        <v>0.38</v>
      </c>
      <c r="AV932" s="1" t="s">
        <v>52</v>
      </c>
      <c r="AW932" s="1" t="s">
        <v>1875</v>
      </c>
      <c r="AX932" s="1" t="s">
        <v>52</v>
      </c>
      <c r="AY932" s="1" t="s">
        <v>52</v>
      </c>
      <c r="AZ932" s="1" t="s">
        <v>52</v>
      </c>
    </row>
    <row r="933" spans="1:52" ht="30" customHeight="1" x14ac:dyDescent="0.3">
      <c r="A933" s="18" t="s">
        <v>1876</v>
      </c>
      <c r="B933" s="18" t="s">
        <v>759</v>
      </c>
      <c r="C933" s="18" t="s">
        <v>760</v>
      </c>
      <c r="D933" s="19">
        <v>1</v>
      </c>
      <c r="E933" s="21">
        <f>TRUNC(단가대비표!O145*1/8*16/12*25/20, 1)</f>
        <v>0</v>
      </c>
      <c r="F933" s="24">
        <f>TRUNC(E933*D933,1)</f>
        <v>0</v>
      </c>
      <c r="G933" s="21">
        <f>TRUNC(단가대비표!P145*1/8*16/12*25/20, 1)</f>
        <v>0</v>
      </c>
      <c r="H933" s="24">
        <f>TRUNC(G933*D933,1)</f>
        <v>0</v>
      </c>
      <c r="I933" s="21">
        <f>TRUNC(단가대비표!V145*1/8*16/12*25/20, 1)</f>
        <v>0</v>
      </c>
      <c r="J933" s="24">
        <f>TRUNC(I933*D933,1)</f>
        <v>0</v>
      </c>
      <c r="K933" s="21">
        <f t="shared" si="124"/>
        <v>0</v>
      </c>
      <c r="L933" s="24">
        <f t="shared" si="124"/>
        <v>0</v>
      </c>
      <c r="M933" s="18" t="s">
        <v>52</v>
      </c>
      <c r="N933" s="1" t="s">
        <v>1869</v>
      </c>
      <c r="O933" s="1" t="s">
        <v>1877</v>
      </c>
      <c r="P933" s="1" t="s">
        <v>64</v>
      </c>
      <c r="Q933" s="1" t="s">
        <v>64</v>
      </c>
      <c r="R933" s="1" t="s">
        <v>63</v>
      </c>
      <c r="AV933" s="1" t="s">
        <v>52</v>
      </c>
      <c r="AW933" s="1" t="s">
        <v>1878</v>
      </c>
      <c r="AX933" s="1" t="s">
        <v>63</v>
      </c>
      <c r="AY933" s="1" t="s">
        <v>52</v>
      </c>
      <c r="AZ933" s="1" t="s">
        <v>52</v>
      </c>
    </row>
    <row r="934" spans="1:52" ht="30" customHeight="1" x14ac:dyDescent="0.3">
      <c r="A934" s="18" t="s">
        <v>715</v>
      </c>
      <c r="B934" s="18" t="s">
        <v>52</v>
      </c>
      <c r="C934" s="18" t="s">
        <v>52</v>
      </c>
      <c r="D934" s="19"/>
      <c r="E934" s="21"/>
      <c r="F934" s="24" t="e">
        <f>TRUNC(SUMIF(N930:N933, N929, F930:F933),0)</f>
        <v>#NUM!</v>
      </c>
      <c r="G934" s="21"/>
      <c r="H934" s="24">
        <f>TRUNC(SUMIF(N930:N933, N929, H930:H933),0)</f>
        <v>0</v>
      </c>
      <c r="I934" s="21"/>
      <c r="J934" s="24" t="e">
        <f>TRUNC(SUMIF(N930:N933, N929, J930:J933),0)</f>
        <v>#NUM!</v>
      </c>
      <c r="K934" s="21"/>
      <c r="L934" s="24" t="e">
        <f>F934+H934+J934</f>
        <v>#NUM!</v>
      </c>
      <c r="M934" s="18" t="s">
        <v>52</v>
      </c>
      <c r="N934" s="1" t="s">
        <v>88</v>
      </c>
      <c r="O934" s="1" t="s">
        <v>88</v>
      </c>
      <c r="P934" s="1" t="s">
        <v>52</v>
      </c>
      <c r="Q934" s="1" t="s">
        <v>52</v>
      </c>
      <c r="R934" s="1" t="s">
        <v>52</v>
      </c>
      <c r="AV934" s="1" t="s">
        <v>52</v>
      </c>
      <c r="AW934" s="1" t="s">
        <v>52</v>
      </c>
      <c r="AX934" s="1" t="s">
        <v>52</v>
      </c>
      <c r="AY934" s="1" t="s">
        <v>52</v>
      </c>
      <c r="AZ934" s="1" t="s">
        <v>52</v>
      </c>
    </row>
    <row r="935" spans="1:52" ht="30" customHeight="1" x14ac:dyDescent="0.3">
      <c r="A935" s="19"/>
      <c r="B935" s="19"/>
      <c r="C935" s="19"/>
      <c r="D935" s="19"/>
      <c r="E935" s="21"/>
      <c r="F935" s="24"/>
      <c r="G935" s="21"/>
      <c r="H935" s="24"/>
      <c r="I935" s="21"/>
      <c r="J935" s="24"/>
      <c r="K935" s="21"/>
      <c r="L935" s="24"/>
      <c r="M935" s="19"/>
    </row>
    <row r="936" spans="1:52" ht="30" customHeight="1" x14ac:dyDescent="0.3">
      <c r="A936" s="15" t="s">
        <v>1879</v>
      </c>
      <c r="B936" s="16"/>
      <c r="C936" s="16"/>
      <c r="D936" s="16"/>
      <c r="E936" s="20"/>
      <c r="F936" s="23"/>
      <c r="G936" s="20"/>
      <c r="H936" s="23"/>
      <c r="I936" s="20"/>
      <c r="J936" s="23"/>
      <c r="K936" s="20"/>
      <c r="L936" s="23"/>
      <c r="M936" s="17"/>
      <c r="N936" s="1" t="s">
        <v>1218</v>
      </c>
    </row>
    <row r="937" spans="1:52" ht="30" customHeight="1" x14ac:dyDescent="0.3">
      <c r="A937" s="18" t="s">
        <v>1215</v>
      </c>
      <c r="B937" s="18" t="s">
        <v>1216</v>
      </c>
      <c r="C937" s="18" t="s">
        <v>1226</v>
      </c>
      <c r="D937" s="19">
        <v>0.1</v>
      </c>
      <c r="E937" s="21" t="e">
        <f>일위대가목록!E168</f>
        <v>#NUM!</v>
      </c>
      <c r="F937" s="24" t="e">
        <f>TRUNC(E937*D937,1)</f>
        <v>#NUM!</v>
      </c>
      <c r="G937" s="21">
        <f>일위대가목록!F168</f>
        <v>0</v>
      </c>
      <c r="H937" s="24">
        <f>TRUNC(G937*D937,1)</f>
        <v>0</v>
      </c>
      <c r="I937" s="21">
        <f>일위대가목록!G168</f>
        <v>0</v>
      </c>
      <c r="J937" s="24">
        <f>TRUNC(I937*D937,1)</f>
        <v>0</v>
      </c>
      <c r="K937" s="21" t="e">
        <f>TRUNC(E937+G937+I937,1)</f>
        <v>#NUM!</v>
      </c>
      <c r="L937" s="24" t="e">
        <f>TRUNC(F937+H937+J937,1)</f>
        <v>#NUM!</v>
      </c>
      <c r="M937" s="18" t="s">
        <v>1880</v>
      </c>
      <c r="N937" s="1" t="s">
        <v>1218</v>
      </c>
      <c r="O937" s="1" t="s">
        <v>1881</v>
      </c>
      <c r="P937" s="1" t="s">
        <v>63</v>
      </c>
      <c r="Q937" s="1" t="s">
        <v>64</v>
      </c>
      <c r="R937" s="1" t="s">
        <v>64</v>
      </c>
      <c r="AV937" s="1" t="s">
        <v>52</v>
      </c>
      <c r="AW937" s="1" t="s">
        <v>1882</v>
      </c>
      <c r="AX937" s="1" t="s">
        <v>52</v>
      </c>
      <c r="AY937" s="1" t="s">
        <v>52</v>
      </c>
      <c r="AZ937" s="1" t="s">
        <v>52</v>
      </c>
    </row>
    <row r="938" spans="1:52" ht="30" customHeight="1" x14ac:dyDescent="0.3">
      <c r="A938" s="18" t="s">
        <v>715</v>
      </c>
      <c r="B938" s="18" t="s">
        <v>52</v>
      </c>
      <c r="C938" s="18" t="s">
        <v>52</v>
      </c>
      <c r="D938" s="19"/>
      <c r="E938" s="21"/>
      <c r="F938" s="24" t="e">
        <f>TRUNC(SUMIF(N937:N937, N936, F937:F937),0)</f>
        <v>#NUM!</v>
      </c>
      <c r="G938" s="21"/>
      <c r="H938" s="24">
        <f>TRUNC(SUMIF(N937:N937, N936, H937:H937),0)</f>
        <v>0</v>
      </c>
      <c r="I938" s="21"/>
      <c r="J938" s="24">
        <f>TRUNC(SUMIF(N937:N937, N936, J937:J937),0)</f>
        <v>0</v>
      </c>
      <c r="K938" s="21"/>
      <c r="L938" s="24" t="e">
        <f>F938+H938+J938</f>
        <v>#NUM!</v>
      </c>
      <c r="M938" s="18" t="s">
        <v>52</v>
      </c>
      <c r="N938" s="1" t="s">
        <v>88</v>
      </c>
      <c r="O938" s="1" t="s">
        <v>88</v>
      </c>
      <c r="P938" s="1" t="s">
        <v>52</v>
      </c>
      <c r="Q938" s="1" t="s">
        <v>52</v>
      </c>
      <c r="R938" s="1" t="s">
        <v>52</v>
      </c>
      <c r="AV938" s="1" t="s">
        <v>52</v>
      </c>
      <c r="AW938" s="1" t="s">
        <v>52</v>
      </c>
      <c r="AX938" s="1" t="s">
        <v>52</v>
      </c>
      <c r="AY938" s="1" t="s">
        <v>52</v>
      </c>
      <c r="AZ938" s="1" t="s">
        <v>52</v>
      </c>
    </row>
    <row r="939" spans="1:52" ht="30" customHeight="1" x14ac:dyDescent="0.3">
      <c r="A939" s="19"/>
      <c r="B939" s="19"/>
      <c r="C939" s="19"/>
      <c r="D939" s="19"/>
      <c r="E939" s="21"/>
      <c r="F939" s="24"/>
      <c r="G939" s="21"/>
      <c r="H939" s="24"/>
      <c r="I939" s="21"/>
      <c r="J939" s="24"/>
      <c r="K939" s="21"/>
      <c r="L939" s="24"/>
      <c r="M939" s="19"/>
    </row>
    <row r="940" spans="1:52" ht="30" customHeight="1" x14ac:dyDescent="0.3">
      <c r="A940" s="15" t="s">
        <v>1883</v>
      </c>
      <c r="B940" s="16"/>
      <c r="C940" s="16"/>
      <c r="D940" s="16"/>
      <c r="E940" s="20"/>
      <c r="F940" s="23"/>
      <c r="G940" s="20"/>
      <c r="H940" s="23"/>
      <c r="I940" s="20"/>
      <c r="J940" s="23"/>
      <c r="K940" s="20"/>
      <c r="L940" s="23"/>
      <c r="M940" s="17"/>
      <c r="N940" s="1" t="s">
        <v>1222</v>
      </c>
    </row>
    <row r="941" spans="1:52" ht="30" customHeight="1" x14ac:dyDescent="0.3">
      <c r="A941" s="18" t="s">
        <v>1215</v>
      </c>
      <c r="B941" s="18" t="s">
        <v>1220</v>
      </c>
      <c r="C941" s="18" t="s">
        <v>1226</v>
      </c>
      <c r="D941" s="19">
        <v>0.1</v>
      </c>
      <c r="E941" s="21" t="e">
        <f>일위대가목록!E169</f>
        <v>#NUM!</v>
      </c>
      <c r="F941" s="24" t="e">
        <f>TRUNC(E941*D941,1)</f>
        <v>#NUM!</v>
      </c>
      <c r="G941" s="21">
        <f>일위대가목록!F169</f>
        <v>0</v>
      </c>
      <c r="H941" s="24">
        <f>TRUNC(G941*D941,1)</f>
        <v>0</v>
      </c>
      <c r="I941" s="21">
        <f>일위대가목록!G169</f>
        <v>0</v>
      </c>
      <c r="J941" s="24">
        <f>TRUNC(I941*D941,1)</f>
        <v>0</v>
      </c>
      <c r="K941" s="21" t="e">
        <f>TRUNC(E941+G941+I941,1)</f>
        <v>#NUM!</v>
      </c>
      <c r="L941" s="24" t="e">
        <f>TRUNC(F941+H941+J941,1)</f>
        <v>#NUM!</v>
      </c>
      <c r="M941" s="18" t="s">
        <v>1884</v>
      </c>
      <c r="N941" s="1" t="s">
        <v>1222</v>
      </c>
      <c r="O941" s="1" t="s">
        <v>1885</v>
      </c>
      <c r="P941" s="1" t="s">
        <v>63</v>
      </c>
      <c r="Q941" s="1" t="s">
        <v>64</v>
      </c>
      <c r="R941" s="1" t="s">
        <v>64</v>
      </c>
      <c r="AV941" s="1" t="s">
        <v>52</v>
      </c>
      <c r="AW941" s="1" t="s">
        <v>1886</v>
      </c>
      <c r="AX941" s="1" t="s">
        <v>52</v>
      </c>
      <c r="AY941" s="1" t="s">
        <v>52</v>
      </c>
      <c r="AZ941" s="1" t="s">
        <v>52</v>
      </c>
    </row>
    <row r="942" spans="1:52" ht="30" customHeight="1" x14ac:dyDescent="0.3">
      <c r="A942" s="18" t="s">
        <v>715</v>
      </c>
      <c r="B942" s="18" t="s">
        <v>52</v>
      </c>
      <c r="C942" s="18" t="s">
        <v>52</v>
      </c>
      <c r="D942" s="19"/>
      <c r="E942" s="21"/>
      <c r="F942" s="24" t="e">
        <f>TRUNC(SUMIF(N941:N941, N940, F941:F941),0)</f>
        <v>#NUM!</v>
      </c>
      <c r="G942" s="21"/>
      <c r="H942" s="24">
        <f>TRUNC(SUMIF(N941:N941, N940, H941:H941),0)</f>
        <v>0</v>
      </c>
      <c r="I942" s="21"/>
      <c r="J942" s="24">
        <f>TRUNC(SUMIF(N941:N941, N940, J941:J941),0)</f>
        <v>0</v>
      </c>
      <c r="K942" s="21"/>
      <c r="L942" s="24" t="e">
        <f>F942+H942+J942</f>
        <v>#NUM!</v>
      </c>
      <c r="M942" s="18" t="s">
        <v>52</v>
      </c>
      <c r="N942" s="1" t="s">
        <v>88</v>
      </c>
      <c r="O942" s="1" t="s">
        <v>88</v>
      </c>
      <c r="P942" s="1" t="s">
        <v>52</v>
      </c>
      <c r="Q942" s="1" t="s">
        <v>52</v>
      </c>
      <c r="R942" s="1" t="s">
        <v>52</v>
      </c>
      <c r="AV942" s="1" t="s">
        <v>52</v>
      </c>
      <c r="AW942" s="1" t="s">
        <v>52</v>
      </c>
      <c r="AX942" s="1" t="s">
        <v>52</v>
      </c>
      <c r="AY942" s="1" t="s">
        <v>52</v>
      </c>
      <c r="AZ942" s="1" t="s">
        <v>52</v>
      </c>
    </row>
    <row r="943" spans="1:52" ht="30" customHeight="1" x14ac:dyDescent="0.3">
      <c r="A943" s="19"/>
      <c r="B943" s="19"/>
      <c r="C943" s="19"/>
      <c r="D943" s="19"/>
      <c r="E943" s="21"/>
      <c r="F943" s="24"/>
      <c r="G943" s="21"/>
      <c r="H943" s="24"/>
      <c r="I943" s="21"/>
      <c r="J943" s="24"/>
      <c r="K943" s="21"/>
      <c r="L943" s="24"/>
      <c r="M943" s="19"/>
    </row>
    <row r="944" spans="1:52" ht="30" customHeight="1" x14ac:dyDescent="0.3">
      <c r="A944" s="15" t="s">
        <v>1887</v>
      </c>
      <c r="B944" s="16"/>
      <c r="C944" s="16"/>
      <c r="D944" s="16"/>
      <c r="E944" s="20"/>
      <c r="F944" s="23"/>
      <c r="G944" s="20"/>
      <c r="H944" s="23"/>
      <c r="I944" s="20"/>
      <c r="J944" s="23"/>
      <c r="K944" s="20"/>
      <c r="L944" s="23"/>
      <c r="M944" s="17"/>
      <c r="N944" s="1" t="s">
        <v>1881</v>
      </c>
    </row>
    <row r="945" spans="1:52" ht="30" customHeight="1" x14ac:dyDescent="0.3">
      <c r="A945" s="18" t="s">
        <v>1888</v>
      </c>
      <c r="B945" s="18" t="s">
        <v>1889</v>
      </c>
      <c r="C945" s="18" t="s">
        <v>200</v>
      </c>
      <c r="D945" s="19">
        <v>45.3</v>
      </c>
      <c r="E945" s="21" t="e">
        <f>단가대비표!O109</f>
        <v>#NUM!</v>
      </c>
      <c r="F945" s="24" t="e">
        <f t="shared" ref="F945:F950" si="125">TRUNC(E945*D945,1)</f>
        <v>#NUM!</v>
      </c>
      <c r="G945" s="21">
        <f>단가대비표!P109</f>
        <v>0</v>
      </c>
      <c r="H945" s="24">
        <f t="shared" ref="H945:H950" si="126">TRUNC(G945*D945,1)</f>
        <v>0</v>
      </c>
      <c r="I945" s="21">
        <f>단가대비표!V109</f>
        <v>0</v>
      </c>
      <c r="J945" s="24">
        <f t="shared" ref="J945:J950" si="127">TRUNC(I945*D945,1)</f>
        <v>0</v>
      </c>
      <c r="K945" s="21" t="e">
        <f t="shared" ref="K945:L950" si="128">TRUNC(E945+G945+I945,1)</f>
        <v>#NUM!</v>
      </c>
      <c r="L945" s="24" t="e">
        <f t="shared" si="128"/>
        <v>#NUM!</v>
      </c>
      <c r="M945" s="18" t="s">
        <v>52</v>
      </c>
      <c r="N945" s="1" t="s">
        <v>1881</v>
      </c>
      <c r="O945" s="1" t="s">
        <v>1890</v>
      </c>
      <c r="P945" s="1" t="s">
        <v>64</v>
      </c>
      <c r="Q945" s="1" t="s">
        <v>64</v>
      </c>
      <c r="R945" s="1" t="s">
        <v>63</v>
      </c>
      <c r="V945">
        <v>1</v>
      </c>
      <c r="AV945" s="1" t="s">
        <v>52</v>
      </c>
      <c r="AW945" s="1" t="s">
        <v>1891</v>
      </c>
      <c r="AX945" s="1" t="s">
        <v>52</v>
      </c>
      <c r="AY945" s="1" t="s">
        <v>52</v>
      </c>
      <c r="AZ945" s="1" t="s">
        <v>52</v>
      </c>
    </row>
    <row r="946" spans="1:52" ht="30" customHeight="1" x14ac:dyDescent="0.3">
      <c r="A946" s="18" t="s">
        <v>1888</v>
      </c>
      <c r="B946" s="18" t="s">
        <v>1892</v>
      </c>
      <c r="C946" s="18" t="s">
        <v>1136</v>
      </c>
      <c r="D946" s="19">
        <v>2</v>
      </c>
      <c r="E946" s="21" t="e">
        <f>단가대비표!O110</f>
        <v>#NUM!</v>
      </c>
      <c r="F946" s="24" t="e">
        <f t="shared" si="125"/>
        <v>#NUM!</v>
      </c>
      <c r="G946" s="21">
        <f>단가대비표!P110</f>
        <v>0</v>
      </c>
      <c r="H946" s="24">
        <f t="shared" si="126"/>
        <v>0</v>
      </c>
      <c r="I946" s="21">
        <f>단가대비표!V110</f>
        <v>0</v>
      </c>
      <c r="J946" s="24">
        <f t="shared" si="127"/>
        <v>0</v>
      </c>
      <c r="K946" s="21" t="e">
        <f t="shared" si="128"/>
        <v>#NUM!</v>
      </c>
      <c r="L946" s="24" t="e">
        <f t="shared" si="128"/>
        <v>#NUM!</v>
      </c>
      <c r="M946" s="18" t="s">
        <v>52</v>
      </c>
      <c r="N946" s="1" t="s">
        <v>1881</v>
      </c>
      <c r="O946" s="1" t="s">
        <v>1893</v>
      </c>
      <c r="P946" s="1" t="s">
        <v>64</v>
      </c>
      <c r="Q946" s="1" t="s">
        <v>64</v>
      </c>
      <c r="R946" s="1" t="s">
        <v>63</v>
      </c>
      <c r="V946">
        <v>1</v>
      </c>
      <c r="AV946" s="1" t="s">
        <v>52</v>
      </c>
      <c r="AW946" s="1" t="s">
        <v>1894</v>
      </c>
      <c r="AX946" s="1" t="s">
        <v>52</v>
      </c>
      <c r="AY946" s="1" t="s">
        <v>52</v>
      </c>
      <c r="AZ946" s="1" t="s">
        <v>52</v>
      </c>
    </row>
    <row r="947" spans="1:52" ht="30" customHeight="1" x14ac:dyDescent="0.3">
      <c r="A947" s="18" t="s">
        <v>1895</v>
      </c>
      <c r="B947" s="18" t="s">
        <v>52</v>
      </c>
      <c r="C947" s="18" t="s">
        <v>200</v>
      </c>
      <c r="D947" s="19">
        <v>2</v>
      </c>
      <c r="E947" s="21" t="e">
        <f>단가대비표!O25</f>
        <v>#NUM!</v>
      </c>
      <c r="F947" s="24" t="e">
        <f t="shared" si="125"/>
        <v>#NUM!</v>
      </c>
      <c r="G947" s="21">
        <f>단가대비표!P25</f>
        <v>0</v>
      </c>
      <c r="H947" s="24">
        <f t="shared" si="126"/>
        <v>0</v>
      </c>
      <c r="I947" s="21">
        <f>단가대비표!V25</f>
        <v>0</v>
      </c>
      <c r="J947" s="24">
        <f t="shared" si="127"/>
        <v>0</v>
      </c>
      <c r="K947" s="21" t="e">
        <f t="shared" si="128"/>
        <v>#NUM!</v>
      </c>
      <c r="L947" s="24" t="e">
        <f t="shared" si="128"/>
        <v>#NUM!</v>
      </c>
      <c r="M947" s="18" t="s">
        <v>52</v>
      </c>
      <c r="N947" s="1" t="s">
        <v>1881</v>
      </c>
      <c r="O947" s="1" t="s">
        <v>1896</v>
      </c>
      <c r="P947" s="1" t="s">
        <v>64</v>
      </c>
      <c r="Q947" s="1" t="s">
        <v>64</v>
      </c>
      <c r="R947" s="1" t="s">
        <v>63</v>
      </c>
      <c r="V947">
        <v>1</v>
      </c>
      <c r="AV947" s="1" t="s">
        <v>52</v>
      </c>
      <c r="AW947" s="1" t="s">
        <v>1897</v>
      </c>
      <c r="AX947" s="1" t="s">
        <v>52</v>
      </c>
      <c r="AY947" s="1" t="s">
        <v>52</v>
      </c>
      <c r="AZ947" s="1" t="s">
        <v>52</v>
      </c>
    </row>
    <row r="948" spans="1:52" ht="30" customHeight="1" x14ac:dyDescent="0.3">
      <c r="A948" s="18" t="s">
        <v>1898</v>
      </c>
      <c r="B948" s="18" t="s">
        <v>1899</v>
      </c>
      <c r="C948" s="18" t="s">
        <v>200</v>
      </c>
      <c r="D948" s="19">
        <v>9.06</v>
      </c>
      <c r="E948" s="21" t="e">
        <f>단가대비표!O112</f>
        <v>#NUM!</v>
      </c>
      <c r="F948" s="24" t="e">
        <f t="shared" si="125"/>
        <v>#NUM!</v>
      </c>
      <c r="G948" s="21">
        <f>단가대비표!P112</f>
        <v>0</v>
      </c>
      <c r="H948" s="24">
        <f t="shared" si="126"/>
        <v>0</v>
      </c>
      <c r="I948" s="21">
        <f>단가대비표!V112</f>
        <v>0</v>
      </c>
      <c r="J948" s="24">
        <f t="shared" si="127"/>
        <v>0</v>
      </c>
      <c r="K948" s="21" t="e">
        <f t="shared" si="128"/>
        <v>#NUM!</v>
      </c>
      <c r="L948" s="24" t="e">
        <f t="shared" si="128"/>
        <v>#NUM!</v>
      </c>
      <c r="M948" s="18" t="s">
        <v>52</v>
      </c>
      <c r="N948" s="1" t="s">
        <v>1881</v>
      </c>
      <c r="O948" s="1" t="s">
        <v>1900</v>
      </c>
      <c r="P948" s="1" t="s">
        <v>64</v>
      </c>
      <c r="Q948" s="1" t="s">
        <v>64</v>
      </c>
      <c r="R948" s="1" t="s">
        <v>63</v>
      </c>
      <c r="V948">
        <v>1</v>
      </c>
      <c r="AV948" s="1" t="s">
        <v>52</v>
      </c>
      <c r="AW948" s="1" t="s">
        <v>1901</v>
      </c>
      <c r="AX948" s="1" t="s">
        <v>52</v>
      </c>
      <c r="AY948" s="1" t="s">
        <v>52</v>
      </c>
      <c r="AZ948" s="1" t="s">
        <v>52</v>
      </c>
    </row>
    <row r="949" spans="1:52" ht="30" customHeight="1" x14ac:dyDescent="0.3">
      <c r="A949" s="18" t="s">
        <v>971</v>
      </c>
      <c r="B949" s="18" t="s">
        <v>1902</v>
      </c>
      <c r="C949" s="18" t="s">
        <v>234</v>
      </c>
      <c r="D949" s="19">
        <v>1</v>
      </c>
      <c r="E949" s="21" t="e">
        <f>TRUNC(SUMIF(V945:V950, RIGHTB(O949, 1), F945:F950)*U949, 2)</f>
        <v>#NUM!</v>
      </c>
      <c r="F949" s="24" t="e">
        <f t="shared" si="125"/>
        <v>#NUM!</v>
      </c>
      <c r="G949" s="21">
        <v>0</v>
      </c>
      <c r="H949" s="24">
        <f t="shared" si="126"/>
        <v>0</v>
      </c>
      <c r="I949" s="21">
        <v>0</v>
      </c>
      <c r="J949" s="24">
        <f t="shared" si="127"/>
        <v>0</v>
      </c>
      <c r="K949" s="21" t="e">
        <f t="shared" si="128"/>
        <v>#NUM!</v>
      </c>
      <c r="L949" s="24" t="e">
        <f t="shared" si="128"/>
        <v>#NUM!</v>
      </c>
      <c r="M949" s="18" t="s">
        <v>52</v>
      </c>
      <c r="N949" s="1" t="s">
        <v>1881</v>
      </c>
      <c r="O949" s="1" t="s">
        <v>713</v>
      </c>
      <c r="P949" s="1" t="s">
        <v>64</v>
      </c>
      <c r="Q949" s="1" t="s">
        <v>64</v>
      </c>
      <c r="R949" s="1" t="s">
        <v>64</v>
      </c>
      <c r="S949">
        <v>0</v>
      </c>
      <c r="T949">
        <v>0</v>
      </c>
      <c r="U949">
        <v>0.01</v>
      </c>
      <c r="AV949" s="1" t="s">
        <v>52</v>
      </c>
      <c r="AW949" s="1" t="s">
        <v>1903</v>
      </c>
      <c r="AX949" s="1" t="s">
        <v>52</v>
      </c>
      <c r="AY949" s="1" t="s">
        <v>52</v>
      </c>
      <c r="AZ949" s="1" t="s">
        <v>52</v>
      </c>
    </row>
    <row r="950" spans="1:52" ht="30" customHeight="1" x14ac:dyDescent="0.3">
      <c r="A950" s="18" t="s">
        <v>1215</v>
      </c>
      <c r="B950" s="18" t="s">
        <v>1904</v>
      </c>
      <c r="C950" s="18" t="s">
        <v>74</v>
      </c>
      <c r="D950" s="19">
        <v>10</v>
      </c>
      <c r="E950" s="21">
        <f>단가산출목록!E10</f>
        <v>0</v>
      </c>
      <c r="F950" s="24">
        <f t="shared" si="125"/>
        <v>0</v>
      </c>
      <c r="G950" s="21">
        <f>단가산출목록!F10</f>
        <v>0</v>
      </c>
      <c r="H950" s="24">
        <f t="shared" si="126"/>
        <v>0</v>
      </c>
      <c r="I950" s="21">
        <f>단가산출목록!G10</f>
        <v>0</v>
      </c>
      <c r="J950" s="24">
        <f t="shared" si="127"/>
        <v>0</v>
      </c>
      <c r="K950" s="21">
        <f t="shared" si="128"/>
        <v>0</v>
      </c>
      <c r="L950" s="24">
        <f t="shared" si="128"/>
        <v>0</v>
      </c>
      <c r="M950" s="18" t="s">
        <v>1905</v>
      </c>
      <c r="N950" s="1" t="s">
        <v>1881</v>
      </c>
      <c r="O950" s="1" t="s">
        <v>1906</v>
      </c>
      <c r="P950" s="1" t="s">
        <v>64</v>
      </c>
      <c r="Q950" s="1" t="s">
        <v>63</v>
      </c>
      <c r="R950" s="1" t="s">
        <v>64</v>
      </c>
      <c r="AV950" s="1" t="s">
        <v>52</v>
      </c>
      <c r="AW950" s="1" t="s">
        <v>1907</v>
      </c>
      <c r="AX950" s="1" t="s">
        <v>52</v>
      </c>
      <c r="AY950" s="1" t="s">
        <v>52</v>
      </c>
      <c r="AZ950" s="1" t="s">
        <v>52</v>
      </c>
    </row>
    <row r="951" spans="1:52" ht="30" customHeight="1" x14ac:dyDescent="0.3">
      <c r="A951" s="18" t="s">
        <v>715</v>
      </c>
      <c r="B951" s="18" t="s">
        <v>52</v>
      </c>
      <c r="C951" s="18" t="s">
        <v>52</v>
      </c>
      <c r="D951" s="19"/>
      <c r="E951" s="21"/>
      <c r="F951" s="24" t="e">
        <f>TRUNC(SUMIF(N945:N950, N944, F945:F950),0)</f>
        <v>#NUM!</v>
      </c>
      <c r="G951" s="21"/>
      <c r="H951" s="24">
        <f>TRUNC(SUMIF(N945:N950, N944, H945:H950),0)</f>
        <v>0</v>
      </c>
      <c r="I951" s="21"/>
      <c r="J951" s="24">
        <f>TRUNC(SUMIF(N945:N950, N944, J945:J950),0)</f>
        <v>0</v>
      </c>
      <c r="K951" s="21"/>
      <c r="L951" s="24" t="e">
        <f>F951+H951+J951</f>
        <v>#NUM!</v>
      </c>
      <c r="M951" s="18" t="s">
        <v>52</v>
      </c>
      <c r="N951" s="1" t="s">
        <v>88</v>
      </c>
      <c r="O951" s="1" t="s">
        <v>88</v>
      </c>
      <c r="P951" s="1" t="s">
        <v>52</v>
      </c>
      <c r="Q951" s="1" t="s">
        <v>52</v>
      </c>
      <c r="R951" s="1" t="s">
        <v>52</v>
      </c>
      <c r="AV951" s="1" t="s">
        <v>52</v>
      </c>
      <c r="AW951" s="1" t="s">
        <v>52</v>
      </c>
      <c r="AX951" s="1" t="s">
        <v>52</v>
      </c>
      <c r="AY951" s="1" t="s">
        <v>52</v>
      </c>
      <c r="AZ951" s="1" t="s">
        <v>52</v>
      </c>
    </row>
    <row r="952" spans="1:52" ht="30" customHeight="1" x14ac:dyDescent="0.3">
      <c r="A952" s="19"/>
      <c r="B952" s="19"/>
      <c r="C952" s="19"/>
      <c r="D952" s="19"/>
      <c r="E952" s="21"/>
      <c r="F952" s="24"/>
      <c r="G952" s="21"/>
      <c r="H952" s="24"/>
      <c r="I952" s="21"/>
      <c r="J952" s="24"/>
      <c r="K952" s="21"/>
      <c r="L952" s="24"/>
      <c r="M952" s="19"/>
    </row>
    <row r="953" spans="1:52" ht="30" customHeight="1" x14ac:dyDescent="0.3">
      <c r="A953" s="15" t="s">
        <v>1908</v>
      </c>
      <c r="B953" s="16"/>
      <c r="C953" s="16"/>
      <c r="D953" s="16"/>
      <c r="E953" s="20"/>
      <c r="F953" s="23"/>
      <c r="G953" s="20"/>
      <c r="H953" s="23"/>
      <c r="I953" s="20"/>
      <c r="J953" s="23"/>
      <c r="K953" s="20"/>
      <c r="L953" s="23"/>
      <c r="M953" s="17"/>
      <c r="N953" s="1" t="s">
        <v>1885</v>
      </c>
    </row>
    <row r="954" spans="1:52" ht="30" customHeight="1" x14ac:dyDescent="0.3">
      <c r="A954" s="18" t="s">
        <v>1909</v>
      </c>
      <c r="B954" s="18" t="s">
        <v>1910</v>
      </c>
      <c r="C954" s="18" t="s">
        <v>200</v>
      </c>
      <c r="D954" s="19">
        <v>45.3</v>
      </c>
      <c r="E954" s="21" t="e">
        <f>단가대비표!O111</f>
        <v>#NUM!</v>
      </c>
      <c r="F954" s="24" t="e">
        <f t="shared" ref="F954:F959" si="129">TRUNC(E954*D954,1)</f>
        <v>#NUM!</v>
      </c>
      <c r="G954" s="21">
        <f>단가대비표!P111</f>
        <v>0</v>
      </c>
      <c r="H954" s="24">
        <f t="shared" ref="H954:H959" si="130">TRUNC(G954*D954,1)</f>
        <v>0</v>
      </c>
      <c r="I954" s="21">
        <f>단가대비표!V111</f>
        <v>0</v>
      </c>
      <c r="J954" s="24">
        <f t="shared" ref="J954:J959" si="131">TRUNC(I954*D954,1)</f>
        <v>0</v>
      </c>
      <c r="K954" s="21" t="e">
        <f t="shared" ref="K954:L959" si="132">TRUNC(E954+G954+I954,1)</f>
        <v>#NUM!</v>
      </c>
      <c r="L954" s="24" t="e">
        <f t="shared" si="132"/>
        <v>#NUM!</v>
      </c>
      <c r="M954" s="18" t="s">
        <v>52</v>
      </c>
      <c r="N954" s="1" t="s">
        <v>1885</v>
      </c>
      <c r="O954" s="1" t="s">
        <v>1911</v>
      </c>
      <c r="P954" s="1" t="s">
        <v>64</v>
      </c>
      <c r="Q954" s="1" t="s">
        <v>64</v>
      </c>
      <c r="R954" s="1" t="s">
        <v>63</v>
      </c>
      <c r="V954">
        <v>1</v>
      </c>
      <c r="AV954" s="1" t="s">
        <v>52</v>
      </c>
      <c r="AW954" s="1" t="s">
        <v>1912</v>
      </c>
      <c r="AX954" s="1" t="s">
        <v>52</v>
      </c>
      <c r="AY954" s="1" t="s">
        <v>52</v>
      </c>
      <c r="AZ954" s="1" t="s">
        <v>52</v>
      </c>
    </row>
    <row r="955" spans="1:52" ht="30" customHeight="1" x14ac:dyDescent="0.3">
      <c r="A955" s="18" t="s">
        <v>1888</v>
      </c>
      <c r="B955" s="18" t="s">
        <v>1892</v>
      </c>
      <c r="C955" s="18" t="s">
        <v>1136</v>
      </c>
      <c r="D955" s="19">
        <v>2</v>
      </c>
      <c r="E955" s="21" t="e">
        <f>단가대비표!O110</f>
        <v>#NUM!</v>
      </c>
      <c r="F955" s="24" t="e">
        <f t="shared" si="129"/>
        <v>#NUM!</v>
      </c>
      <c r="G955" s="21">
        <f>단가대비표!P110</f>
        <v>0</v>
      </c>
      <c r="H955" s="24">
        <f t="shared" si="130"/>
        <v>0</v>
      </c>
      <c r="I955" s="21">
        <f>단가대비표!V110</f>
        <v>0</v>
      </c>
      <c r="J955" s="24">
        <f t="shared" si="131"/>
        <v>0</v>
      </c>
      <c r="K955" s="21" t="e">
        <f t="shared" si="132"/>
        <v>#NUM!</v>
      </c>
      <c r="L955" s="24" t="e">
        <f t="shared" si="132"/>
        <v>#NUM!</v>
      </c>
      <c r="M955" s="18" t="s">
        <v>52</v>
      </c>
      <c r="N955" s="1" t="s">
        <v>1885</v>
      </c>
      <c r="O955" s="1" t="s">
        <v>1893</v>
      </c>
      <c r="P955" s="1" t="s">
        <v>64</v>
      </c>
      <c r="Q955" s="1" t="s">
        <v>64</v>
      </c>
      <c r="R955" s="1" t="s">
        <v>63</v>
      </c>
      <c r="V955">
        <v>1</v>
      </c>
      <c r="AV955" s="1" t="s">
        <v>52</v>
      </c>
      <c r="AW955" s="1" t="s">
        <v>1913</v>
      </c>
      <c r="AX955" s="1" t="s">
        <v>52</v>
      </c>
      <c r="AY955" s="1" t="s">
        <v>52</v>
      </c>
      <c r="AZ955" s="1" t="s">
        <v>52</v>
      </c>
    </row>
    <row r="956" spans="1:52" ht="30" customHeight="1" x14ac:dyDescent="0.3">
      <c r="A956" s="18" t="s">
        <v>1895</v>
      </c>
      <c r="B956" s="18" t="s">
        <v>52</v>
      </c>
      <c r="C956" s="18" t="s">
        <v>200</v>
      </c>
      <c r="D956" s="19">
        <v>2</v>
      </c>
      <c r="E956" s="21" t="e">
        <f>단가대비표!O25</f>
        <v>#NUM!</v>
      </c>
      <c r="F956" s="24" t="e">
        <f t="shared" si="129"/>
        <v>#NUM!</v>
      </c>
      <c r="G956" s="21">
        <f>단가대비표!P25</f>
        <v>0</v>
      </c>
      <c r="H956" s="24">
        <f t="shared" si="130"/>
        <v>0</v>
      </c>
      <c r="I956" s="21">
        <f>단가대비표!V25</f>
        <v>0</v>
      </c>
      <c r="J956" s="24">
        <f t="shared" si="131"/>
        <v>0</v>
      </c>
      <c r="K956" s="21" t="e">
        <f t="shared" si="132"/>
        <v>#NUM!</v>
      </c>
      <c r="L956" s="24" t="e">
        <f t="shared" si="132"/>
        <v>#NUM!</v>
      </c>
      <c r="M956" s="18" t="s">
        <v>52</v>
      </c>
      <c r="N956" s="1" t="s">
        <v>1885</v>
      </c>
      <c r="O956" s="1" t="s">
        <v>1896</v>
      </c>
      <c r="P956" s="1" t="s">
        <v>64</v>
      </c>
      <c r="Q956" s="1" t="s">
        <v>64</v>
      </c>
      <c r="R956" s="1" t="s">
        <v>63</v>
      </c>
      <c r="V956">
        <v>1</v>
      </c>
      <c r="AV956" s="1" t="s">
        <v>52</v>
      </c>
      <c r="AW956" s="1" t="s">
        <v>1914</v>
      </c>
      <c r="AX956" s="1" t="s">
        <v>52</v>
      </c>
      <c r="AY956" s="1" t="s">
        <v>52</v>
      </c>
      <c r="AZ956" s="1" t="s">
        <v>52</v>
      </c>
    </row>
    <row r="957" spans="1:52" ht="30" customHeight="1" x14ac:dyDescent="0.3">
      <c r="A957" s="18" t="s">
        <v>1898</v>
      </c>
      <c r="B957" s="18" t="s">
        <v>1899</v>
      </c>
      <c r="C957" s="18" t="s">
        <v>200</v>
      </c>
      <c r="D957" s="19">
        <v>9.06</v>
      </c>
      <c r="E957" s="21" t="e">
        <f>단가대비표!O112</f>
        <v>#NUM!</v>
      </c>
      <c r="F957" s="24" t="e">
        <f t="shared" si="129"/>
        <v>#NUM!</v>
      </c>
      <c r="G957" s="21">
        <f>단가대비표!P112</f>
        <v>0</v>
      </c>
      <c r="H957" s="24">
        <f t="shared" si="130"/>
        <v>0</v>
      </c>
      <c r="I957" s="21">
        <f>단가대비표!V112</f>
        <v>0</v>
      </c>
      <c r="J957" s="24">
        <f t="shared" si="131"/>
        <v>0</v>
      </c>
      <c r="K957" s="21" t="e">
        <f t="shared" si="132"/>
        <v>#NUM!</v>
      </c>
      <c r="L957" s="24" t="e">
        <f t="shared" si="132"/>
        <v>#NUM!</v>
      </c>
      <c r="M957" s="18" t="s">
        <v>52</v>
      </c>
      <c r="N957" s="1" t="s">
        <v>1885</v>
      </c>
      <c r="O957" s="1" t="s">
        <v>1900</v>
      </c>
      <c r="P957" s="1" t="s">
        <v>64</v>
      </c>
      <c r="Q957" s="1" t="s">
        <v>64</v>
      </c>
      <c r="R957" s="1" t="s">
        <v>63</v>
      </c>
      <c r="V957">
        <v>1</v>
      </c>
      <c r="AV957" s="1" t="s">
        <v>52</v>
      </c>
      <c r="AW957" s="1" t="s">
        <v>1915</v>
      </c>
      <c r="AX957" s="1" t="s">
        <v>52</v>
      </c>
      <c r="AY957" s="1" t="s">
        <v>52</v>
      </c>
      <c r="AZ957" s="1" t="s">
        <v>52</v>
      </c>
    </row>
    <row r="958" spans="1:52" ht="30" customHeight="1" x14ac:dyDescent="0.3">
      <c r="A958" s="18" t="s">
        <v>971</v>
      </c>
      <c r="B958" s="18" t="s">
        <v>1902</v>
      </c>
      <c r="C958" s="18" t="s">
        <v>234</v>
      </c>
      <c r="D958" s="19">
        <v>1</v>
      </c>
      <c r="E958" s="21" t="e">
        <f>TRUNC(SUMIF(V954:V959, RIGHTB(O958, 1), F954:F959)*U958, 2)</f>
        <v>#NUM!</v>
      </c>
      <c r="F958" s="24" t="e">
        <f t="shared" si="129"/>
        <v>#NUM!</v>
      </c>
      <c r="G958" s="21">
        <v>0</v>
      </c>
      <c r="H958" s="24">
        <f t="shared" si="130"/>
        <v>0</v>
      </c>
      <c r="I958" s="21">
        <v>0</v>
      </c>
      <c r="J958" s="24">
        <f t="shared" si="131"/>
        <v>0</v>
      </c>
      <c r="K958" s="21" t="e">
        <f t="shared" si="132"/>
        <v>#NUM!</v>
      </c>
      <c r="L958" s="24" t="e">
        <f t="shared" si="132"/>
        <v>#NUM!</v>
      </c>
      <c r="M958" s="18" t="s">
        <v>52</v>
      </c>
      <c r="N958" s="1" t="s">
        <v>1885</v>
      </c>
      <c r="O958" s="1" t="s">
        <v>713</v>
      </c>
      <c r="P958" s="1" t="s">
        <v>64</v>
      </c>
      <c r="Q958" s="1" t="s">
        <v>64</v>
      </c>
      <c r="R958" s="1" t="s">
        <v>64</v>
      </c>
      <c r="S958">
        <v>0</v>
      </c>
      <c r="T958">
        <v>0</v>
      </c>
      <c r="U958">
        <v>0.01</v>
      </c>
      <c r="AV958" s="1" t="s">
        <v>52</v>
      </c>
      <c r="AW958" s="1" t="s">
        <v>1916</v>
      </c>
      <c r="AX958" s="1" t="s">
        <v>52</v>
      </c>
      <c r="AY958" s="1" t="s">
        <v>52</v>
      </c>
      <c r="AZ958" s="1" t="s">
        <v>52</v>
      </c>
    </row>
    <row r="959" spans="1:52" ht="30" customHeight="1" x14ac:dyDescent="0.3">
      <c r="A959" s="18" t="s">
        <v>1215</v>
      </c>
      <c r="B959" s="18" t="s">
        <v>1904</v>
      </c>
      <c r="C959" s="18" t="s">
        <v>74</v>
      </c>
      <c r="D959" s="19">
        <v>10</v>
      </c>
      <c r="E959" s="21">
        <f>단가산출목록!E10</f>
        <v>0</v>
      </c>
      <c r="F959" s="24">
        <f t="shared" si="129"/>
        <v>0</v>
      </c>
      <c r="G959" s="21">
        <f>단가산출목록!F10</f>
        <v>0</v>
      </c>
      <c r="H959" s="24">
        <f t="shared" si="130"/>
        <v>0</v>
      </c>
      <c r="I959" s="21">
        <f>단가산출목록!G10</f>
        <v>0</v>
      </c>
      <c r="J959" s="24">
        <f t="shared" si="131"/>
        <v>0</v>
      </c>
      <c r="K959" s="21">
        <f t="shared" si="132"/>
        <v>0</v>
      </c>
      <c r="L959" s="24">
        <f t="shared" si="132"/>
        <v>0</v>
      </c>
      <c r="M959" s="18" t="s">
        <v>1905</v>
      </c>
      <c r="N959" s="1" t="s">
        <v>1885</v>
      </c>
      <c r="O959" s="1" t="s">
        <v>1906</v>
      </c>
      <c r="P959" s="1" t="s">
        <v>64</v>
      </c>
      <c r="Q959" s="1" t="s">
        <v>63</v>
      </c>
      <c r="R959" s="1" t="s">
        <v>64</v>
      </c>
      <c r="AV959" s="1" t="s">
        <v>52</v>
      </c>
      <c r="AW959" s="1" t="s">
        <v>1917</v>
      </c>
      <c r="AX959" s="1" t="s">
        <v>52</v>
      </c>
      <c r="AY959" s="1" t="s">
        <v>52</v>
      </c>
      <c r="AZ959" s="1" t="s">
        <v>52</v>
      </c>
    </row>
    <row r="960" spans="1:52" ht="30" customHeight="1" x14ac:dyDescent="0.3">
      <c r="A960" s="18" t="s">
        <v>715</v>
      </c>
      <c r="B960" s="18" t="s">
        <v>52</v>
      </c>
      <c r="C960" s="18" t="s">
        <v>52</v>
      </c>
      <c r="D960" s="19"/>
      <c r="E960" s="21"/>
      <c r="F960" s="24" t="e">
        <f>TRUNC(SUMIF(N954:N959, N953, F954:F959),0)</f>
        <v>#NUM!</v>
      </c>
      <c r="G960" s="21"/>
      <c r="H960" s="24">
        <f>TRUNC(SUMIF(N954:N959, N953, H954:H959),0)</f>
        <v>0</v>
      </c>
      <c r="I960" s="21"/>
      <c r="J960" s="24">
        <f>TRUNC(SUMIF(N954:N959, N953, J954:J959),0)</f>
        <v>0</v>
      </c>
      <c r="K960" s="21"/>
      <c r="L960" s="24" t="e">
        <f>F960+H960+J960</f>
        <v>#NUM!</v>
      </c>
      <c r="M960" s="18" t="s">
        <v>52</v>
      </c>
      <c r="N960" s="1" t="s">
        <v>88</v>
      </c>
      <c r="O960" s="1" t="s">
        <v>88</v>
      </c>
      <c r="P960" s="1" t="s">
        <v>52</v>
      </c>
      <c r="Q960" s="1" t="s">
        <v>52</v>
      </c>
      <c r="R960" s="1" t="s">
        <v>52</v>
      </c>
      <c r="AV960" s="1" t="s">
        <v>52</v>
      </c>
      <c r="AW960" s="1" t="s">
        <v>52</v>
      </c>
      <c r="AX960" s="1" t="s">
        <v>52</v>
      </c>
      <c r="AY960" s="1" t="s">
        <v>52</v>
      </c>
      <c r="AZ960" s="1" t="s">
        <v>52</v>
      </c>
    </row>
    <row r="961" spans="1:52" ht="30" customHeight="1" x14ac:dyDescent="0.3">
      <c r="A961" s="19"/>
      <c r="B961" s="19"/>
      <c r="C961" s="19"/>
      <c r="D961" s="19"/>
      <c r="E961" s="21"/>
      <c r="F961" s="24"/>
      <c r="G961" s="21"/>
      <c r="H961" s="24"/>
      <c r="I961" s="21"/>
      <c r="J961" s="24"/>
      <c r="K961" s="21"/>
      <c r="L961" s="24"/>
      <c r="M961" s="19"/>
    </row>
    <row r="962" spans="1:52" ht="30" customHeight="1" x14ac:dyDescent="0.3">
      <c r="A962" s="15" t="s">
        <v>1918</v>
      </c>
      <c r="B962" s="16"/>
      <c r="C962" s="16"/>
      <c r="D962" s="16"/>
      <c r="E962" s="20"/>
      <c r="F962" s="23"/>
      <c r="G962" s="20"/>
      <c r="H962" s="23"/>
      <c r="I962" s="20"/>
      <c r="J962" s="23"/>
      <c r="K962" s="20"/>
      <c r="L962" s="23"/>
      <c r="M962" s="17"/>
      <c r="N962" s="1" t="s">
        <v>1919</v>
      </c>
    </row>
    <row r="963" spans="1:52" ht="30" customHeight="1" x14ac:dyDescent="0.3">
      <c r="A963" s="18" t="s">
        <v>1668</v>
      </c>
      <c r="B963" s="18" t="s">
        <v>1920</v>
      </c>
      <c r="C963" s="18" t="s">
        <v>68</v>
      </c>
      <c r="D963" s="19">
        <v>0.29670000000000002</v>
      </c>
      <c r="E963" s="21">
        <f>단가대비표!O7</f>
        <v>0</v>
      </c>
      <c r="F963" s="24">
        <f>TRUNC(E963*D963,1)</f>
        <v>0</v>
      </c>
      <c r="G963" s="21">
        <f>단가대비표!P7</f>
        <v>0</v>
      </c>
      <c r="H963" s="24">
        <f>TRUNC(G963*D963,1)</f>
        <v>0</v>
      </c>
      <c r="I963" s="21" t="e">
        <f>단가대비표!V7</f>
        <v>#NUM!</v>
      </c>
      <c r="J963" s="24" t="e">
        <f>TRUNC(I963*D963,1)</f>
        <v>#NUM!</v>
      </c>
      <c r="K963" s="21" t="e">
        <f t="shared" ref="K963:L966" si="133">TRUNC(E963+G963+I963,1)</f>
        <v>#NUM!</v>
      </c>
      <c r="L963" s="24" t="e">
        <f t="shared" si="133"/>
        <v>#NUM!</v>
      </c>
      <c r="M963" s="18" t="s">
        <v>1491</v>
      </c>
      <c r="N963" s="1" t="s">
        <v>1919</v>
      </c>
      <c r="O963" s="1" t="s">
        <v>1922</v>
      </c>
      <c r="P963" s="1" t="s">
        <v>64</v>
      </c>
      <c r="Q963" s="1" t="s">
        <v>64</v>
      </c>
      <c r="R963" s="1" t="s">
        <v>63</v>
      </c>
      <c r="AV963" s="1" t="s">
        <v>52</v>
      </c>
      <c r="AW963" s="1" t="s">
        <v>1923</v>
      </c>
      <c r="AX963" s="1" t="s">
        <v>52</v>
      </c>
      <c r="AY963" s="1" t="s">
        <v>52</v>
      </c>
      <c r="AZ963" s="1" t="s">
        <v>52</v>
      </c>
    </row>
    <row r="964" spans="1:52" ht="30" customHeight="1" x14ac:dyDescent="0.3">
      <c r="A964" s="18" t="s">
        <v>1494</v>
      </c>
      <c r="B964" s="18" t="s">
        <v>1495</v>
      </c>
      <c r="C964" s="18" t="s">
        <v>1136</v>
      </c>
      <c r="D964" s="19">
        <v>5</v>
      </c>
      <c r="E964" s="21" t="e">
        <f>단가대비표!O23</f>
        <v>#NUM!</v>
      </c>
      <c r="F964" s="24" t="e">
        <f>TRUNC(E964*D964,1)</f>
        <v>#NUM!</v>
      </c>
      <c r="G964" s="21">
        <f>단가대비표!P23</f>
        <v>0</v>
      </c>
      <c r="H964" s="24">
        <f>TRUNC(G964*D964,1)</f>
        <v>0</v>
      </c>
      <c r="I964" s="21">
        <f>단가대비표!V23</f>
        <v>0</v>
      </c>
      <c r="J964" s="24">
        <f>TRUNC(I964*D964,1)</f>
        <v>0</v>
      </c>
      <c r="K964" s="21" t="e">
        <f t="shared" si="133"/>
        <v>#NUM!</v>
      </c>
      <c r="L964" s="24" t="e">
        <f t="shared" si="133"/>
        <v>#NUM!</v>
      </c>
      <c r="M964" s="18" t="s">
        <v>52</v>
      </c>
      <c r="N964" s="1" t="s">
        <v>1919</v>
      </c>
      <c r="O964" s="1" t="s">
        <v>1496</v>
      </c>
      <c r="P964" s="1" t="s">
        <v>64</v>
      </c>
      <c r="Q964" s="1" t="s">
        <v>64</v>
      </c>
      <c r="R964" s="1" t="s">
        <v>63</v>
      </c>
      <c r="V964">
        <v>1</v>
      </c>
      <c r="AV964" s="1" t="s">
        <v>52</v>
      </c>
      <c r="AW964" s="1" t="s">
        <v>1924</v>
      </c>
      <c r="AX964" s="1" t="s">
        <v>52</v>
      </c>
      <c r="AY964" s="1" t="s">
        <v>52</v>
      </c>
      <c r="AZ964" s="1" t="s">
        <v>52</v>
      </c>
    </row>
    <row r="965" spans="1:52" ht="30" customHeight="1" x14ac:dyDescent="0.3">
      <c r="A965" s="18" t="s">
        <v>971</v>
      </c>
      <c r="B965" s="18" t="s">
        <v>1674</v>
      </c>
      <c r="C965" s="18" t="s">
        <v>234</v>
      </c>
      <c r="D965" s="19">
        <v>1</v>
      </c>
      <c r="E965" s="21" t="e">
        <f>TRUNC(SUMIF(V963:V966, RIGHTB(O965, 1), F963:F966)*U965, 2)</f>
        <v>#NUM!</v>
      </c>
      <c r="F965" s="24" t="e">
        <f>TRUNC(E965*D965,1)</f>
        <v>#NUM!</v>
      </c>
      <c r="G965" s="21">
        <v>0</v>
      </c>
      <c r="H965" s="24">
        <f>TRUNC(G965*D965,1)</f>
        <v>0</v>
      </c>
      <c r="I965" s="21">
        <v>0</v>
      </c>
      <c r="J965" s="24">
        <f>TRUNC(I965*D965,1)</f>
        <v>0</v>
      </c>
      <c r="K965" s="21" t="e">
        <f t="shared" si="133"/>
        <v>#NUM!</v>
      </c>
      <c r="L965" s="24" t="e">
        <f t="shared" si="133"/>
        <v>#NUM!</v>
      </c>
      <c r="M965" s="18" t="s">
        <v>52</v>
      </c>
      <c r="N965" s="1" t="s">
        <v>1919</v>
      </c>
      <c r="O965" s="1" t="s">
        <v>713</v>
      </c>
      <c r="P965" s="1" t="s">
        <v>64</v>
      </c>
      <c r="Q965" s="1" t="s">
        <v>64</v>
      </c>
      <c r="R965" s="1" t="s">
        <v>64</v>
      </c>
      <c r="S965">
        <v>0</v>
      </c>
      <c r="T965">
        <v>0</v>
      </c>
      <c r="U965">
        <v>0.38</v>
      </c>
      <c r="AV965" s="1" t="s">
        <v>52</v>
      </c>
      <c r="AW965" s="1" t="s">
        <v>1925</v>
      </c>
      <c r="AX965" s="1" t="s">
        <v>52</v>
      </c>
      <c r="AY965" s="1" t="s">
        <v>52</v>
      </c>
      <c r="AZ965" s="1" t="s">
        <v>52</v>
      </c>
    </row>
    <row r="966" spans="1:52" ht="30" customHeight="1" x14ac:dyDescent="0.3">
      <c r="A966" s="18" t="s">
        <v>1876</v>
      </c>
      <c r="B966" s="18" t="s">
        <v>759</v>
      </c>
      <c r="C966" s="18" t="s">
        <v>760</v>
      </c>
      <c r="D966" s="19">
        <v>1</v>
      </c>
      <c r="E966" s="21">
        <f>TRUNC(단가대비표!O145*1/8*16/12*25/20, 1)</f>
        <v>0</v>
      </c>
      <c r="F966" s="24">
        <f>TRUNC(E966*D966,1)</f>
        <v>0</v>
      </c>
      <c r="G966" s="21">
        <f>TRUNC(단가대비표!P145*1/8*16/12*25/20, 1)</f>
        <v>0</v>
      </c>
      <c r="H966" s="24">
        <f>TRUNC(G966*D966,1)</f>
        <v>0</v>
      </c>
      <c r="I966" s="21">
        <f>TRUNC(단가대비표!V145*1/8*16/12*25/20, 1)</f>
        <v>0</v>
      </c>
      <c r="J966" s="24">
        <f>TRUNC(I966*D966,1)</f>
        <v>0</v>
      </c>
      <c r="K966" s="21">
        <f t="shared" si="133"/>
        <v>0</v>
      </c>
      <c r="L966" s="24">
        <f t="shared" si="133"/>
        <v>0</v>
      </c>
      <c r="M966" s="18" t="s">
        <v>52</v>
      </c>
      <c r="N966" s="1" t="s">
        <v>1919</v>
      </c>
      <c r="O966" s="1" t="s">
        <v>1877</v>
      </c>
      <c r="P966" s="1" t="s">
        <v>64</v>
      </c>
      <c r="Q966" s="1" t="s">
        <v>64</v>
      </c>
      <c r="R966" s="1" t="s">
        <v>63</v>
      </c>
      <c r="AV966" s="1" t="s">
        <v>52</v>
      </c>
      <c r="AW966" s="1" t="s">
        <v>1926</v>
      </c>
      <c r="AX966" s="1" t="s">
        <v>63</v>
      </c>
      <c r="AY966" s="1" t="s">
        <v>52</v>
      </c>
      <c r="AZ966" s="1" t="s">
        <v>52</v>
      </c>
    </row>
    <row r="967" spans="1:52" ht="30" customHeight="1" x14ac:dyDescent="0.3">
      <c r="A967" s="18" t="s">
        <v>715</v>
      </c>
      <c r="B967" s="18" t="s">
        <v>52</v>
      </c>
      <c r="C967" s="18" t="s">
        <v>52</v>
      </c>
      <c r="D967" s="19"/>
      <c r="E967" s="21"/>
      <c r="F967" s="24" t="e">
        <f>TRUNC(SUMIF(N963:N966, N962, F963:F966),0)</f>
        <v>#NUM!</v>
      </c>
      <c r="G967" s="21"/>
      <c r="H967" s="24">
        <f>TRUNC(SUMIF(N963:N966, N962, H963:H966),0)</f>
        <v>0</v>
      </c>
      <c r="I967" s="21"/>
      <c r="J967" s="24" t="e">
        <f>TRUNC(SUMIF(N963:N966, N962, J963:J966),0)</f>
        <v>#NUM!</v>
      </c>
      <c r="K967" s="21"/>
      <c r="L967" s="24" t="e">
        <f>F967+H967+J967</f>
        <v>#NUM!</v>
      </c>
      <c r="M967" s="18" t="s">
        <v>52</v>
      </c>
      <c r="N967" s="1" t="s">
        <v>88</v>
      </c>
      <c r="O967" s="1" t="s">
        <v>88</v>
      </c>
      <c r="P967" s="1" t="s">
        <v>52</v>
      </c>
      <c r="Q967" s="1" t="s">
        <v>52</v>
      </c>
      <c r="R967" s="1" t="s">
        <v>52</v>
      </c>
      <c r="AV967" s="1" t="s">
        <v>52</v>
      </c>
      <c r="AW967" s="1" t="s">
        <v>52</v>
      </c>
      <c r="AX967" s="1" t="s">
        <v>52</v>
      </c>
      <c r="AY967" s="1" t="s">
        <v>52</v>
      </c>
      <c r="AZ967" s="1" t="s">
        <v>52</v>
      </c>
    </row>
    <row r="968" spans="1:52" ht="30" customHeight="1" x14ac:dyDescent="0.3">
      <c r="A968" s="19"/>
      <c r="B968" s="19"/>
      <c r="C968" s="19"/>
      <c r="D968" s="19"/>
      <c r="E968" s="21"/>
      <c r="F968" s="24"/>
      <c r="G968" s="21"/>
      <c r="H968" s="24"/>
      <c r="I968" s="21"/>
      <c r="J968" s="24"/>
      <c r="K968" s="21"/>
      <c r="L968" s="24"/>
      <c r="M968" s="19"/>
    </row>
    <row r="969" spans="1:52" ht="30" customHeight="1" x14ac:dyDescent="0.3">
      <c r="A969" s="15" t="s">
        <v>1927</v>
      </c>
      <c r="B969" s="16"/>
      <c r="C969" s="16"/>
      <c r="D969" s="16"/>
      <c r="E969" s="20"/>
      <c r="F969" s="23"/>
      <c r="G969" s="20"/>
      <c r="H969" s="23"/>
      <c r="I969" s="20"/>
      <c r="J969" s="23"/>
      <c r="K969" s="20"/>
      <c r="L969" s="23"/>
      <c r="M969" s="17"/>
      <c r="N969" s="1" t="s">
        <v>1228</v>
      </c>
    </row>
    <row r="970" spans="1:52" ht="30" customHeight="1" x14ac:dyDescent="0.3">
      <c r="A970" s="18" t="s">
        <v>1909</v>
      </c>
      <c r="B970" s="18" t="s">
        <v>1910</v>
      </c>
      <c r="C970" s="18" t="s">
        <v>200</v>
      </c>
      <c r="D970" s="19">
        <v>45.3</v>
      </c>
      <c r="E970" s="21" t="e">
        <f>단가대비표!O111</f>
        <v>#NUM!</v>
      </c>
      <c r="F970" s="24" t="e">
        <f t="shared" ref="F970:F975" si="134">TRUNC(E970*D970,1)</f>
        <v>#NUM!</v>
      </c>
      <c r="G970" s="21">
        <f>단가대비표!P111</f>
        <v>0</v>
      </c>
      <c r="H970" s="24">
        <f t="shared" ref="H970:H975" si="135">TRUNC(G970*D970,1)</f>
        <v>0</v>
      </c>
      <c r="I970" s="21">
        <f>단가대비표!V111</f>
        <v>0</v>
      </c>
      <c r="J970" s="24">
        <f t="shared" ref="J970:J975" si="136">TRUNC(I970*D970,1)</f>
        <v>0</v>
      </c>
      <c r="K970" s="21" t="e">
        <f t="shared" ref="K970:L975" si="137">TRUNC(E970+G970+I970,1)</f>
        <v>#NUM!</v>
      </c>
      <c r="L970" s="24" t="e">
        <f t="shared" si="137"/>
        <v>#NUM!</v>
      </c>
      <c r="M970" s="18" t="s">
        <v>52</v>
      </c>
      <c r="N970" s="1" t="s">
        <v>1228</v>
      </c>
      <c r="O970" s="1" t="s">
        <v>1911</v>
      </c>
      <c r="P970" s="1" t="s">
        <v>64</v>
      </c>
      <c r="Q970" s="1" t="s">
        <v>64</v>
      </c>
      <c r="R970" s="1" t="s">
        <v>63</v>
      </c>
      <c r="V970">
        <v>1</v>
      </c>
      <c r="AV970" s="1" t="s">
        <v>52</v>
      </c>
      <c r="AW970" s="1" t="s">
        <v>1928</v>
      </c>
      <c r="AX970" s="1" t="s">
        <v>52</v>
      </c>
      <c r="AY970" s="1" t="s">
        <v>52</v>
      </c>
      <c r="AZ970" s="1" t="s">
        <v>52</v>
      </c>
    </row>
    <row r="971" spans="1:52" ht="30" customHeight="1" x14ac:dyDescent="0.3">
      <c r="A971" s="18" t="s">
        <v>1888</v>
      </c>
      <c r="B971" s="18" t="s">
        <v>1892</v>
      </c>
      <c r="C971" s="18" t="s">
        <v>1136</v>
      </c>
      <c r="D971" s="19">
        <v>2</v>
      </c>
      <c r="E971" s="21" t="e">
        <f>단가대비표!O110</f>
        <v>#NUM!</v>
      </c>
      <c r="F971" s="24" t="e">
        <f t="shared" si="134"/>
        <v>#NUM!</v>
      </c>
      <c r="G971" s="21">
        <f>단가대비표!P110</f>
        <v>0</v>
      </c>
      <c r="H971" s="24">
        <f t="shared" si="135"/>
        <v>0</v>
      </c>
      <c r="I971" s="21">
        <f>단가대비표!V110</f>
        <v>0</v>
      </c>
      <c r="J971" s="24">
        <f t="shared" si="136"/>
        <v>0</v>
      </c>
      <c r="K971" s="21" t="e">
        <f t="shared" si="137"/>
        <v>#NUM!</v>
      </c>
      <c r="L971" s="24" t="e">
        <f t="shared" si="137"/>
        <v>#NUM!</v>
      </c>
      <c r="M971" s="18" t="s">
        <v>52</v>
      </c>
      <c r="N971" s="1" t="s">
        <v>1228</v>
      </c>
      <c r="O971" s="1" t="s">
        <v>1893</v>
      </c>
      <c r="P971" s="1" t="s">
        <v>64</v>
      </c>
      <c r="Q971" s="1" t="s">
        <v>64</v>
      </c>
      <c r="R971" s="1" t="s">
        <v>63</v>
      </c>
      <c r="V971">
        <v>1</v>
      </c>
      <c r="AV971" s="1" t="s">
        <v>52</v>
      </c>
      <c r="AW971" s="1" t="s">
        <v>1929</v>
      </c>
      <c r="AX971" s="1" t="s">
        <v>52</v>
      </c>
      <c r="AY971" s="1" t="s">
        <v>52</v>
      </c>
      <c r="AZ971" s="1" t="s">
        <v>52</v>
      </c>
    </row>
    <row r="972" spans="1:52" ht="30" customHeight="1" x14ac:dyDescent="0.3">
      <c r="A972" s="18" t="s">
        <v>1895</v>
      </c>
      <c r="B972" s="18" t="s">
        <v>52</v>
      </c>
      <c r="C972" s="18" t="s">
        <v>200</v>
      </c>
      <c r="D972" s="19">
        <v>2</v>
      </c>
      <c r="E972" s="21" t="e">
        <f>단가대비표!O25</f>
        <v>#NUM!</v>
      </c>
      <c r="F972" s="24" t="e">
        <f t="shared" si="134"/>
        <v>#NUM!</v>
      </c>
      <c r="G972" s="21">
        <f>단가대비표!P25</f>
        <v>0</v>
      </c>
      <c r="H972" s="24">
        <f t="shared" si="135"/>
        <v>0</v>
      </c>
      <c r="I972" s="21">
        <f>단가대비표!V25</f>
        <v>0</v>
      </c>
      <c r="J972" s="24">
        <f t="shared" si="136"/>
        <v>0</v>
      </c>
      <c r="K972" s="21" t="e">
        <f t="shared" si="137"/>
        <v>#NUM!</v>
      </c>
      <c r="L972" s="24" t="e">
        <f t="shared" si="137"/>
        <v>#NUM!</v>
      </c>
      <c r="M972" s="18" t="s">
        <v>52</v>
      </c>
      <c r="N972" s="1" t="s">
        <v>1228</v>
      </c>
      <c r="O972" s="1" t="s">
        <v>1896</v>
      </c>
      <c r="P972" s="1" t="s">
        <v>64</v>
      </c>
      <c r="Q972" s="1" t="s">
        <v>64</v>
      </c>
      <c r="R972" s="1" t="s">
        <v>63</v>
      </c>
      <c r="V972">
        <v>1</v>
      </c>
      <c r="AV972" s="1" t="s">
        <v>52</v>
      </c>
      <c r="AW972" s="1" t="s">
        <v>1930</v>
      </c>
      <c r="AX972" s="1" t="s">
        <v>52</v>
      </c>
      <c r="AY972" s="1" t="s">
        <v>52</v>
      </c>
      <c r="AZ972" s="1" t="s">
        <v>52</v>
      </c>
    </row>
    <row r="973" spans="1:52" ht="30" customHeight="1" x14ac:dyDescent="0.3">
      <c r="A973" s="18" t="s">
        <v>1898</v>
      </c>
      <c r="B973" s="18" t="s">
        <v>1899</v>
      </c>
      <c r="C973" s="18" t="s">
        <v>200</v>
      </c>
      <c r="D973" s="19">
        <v>9.06</v>
      </c>
      <c r="E973" s="21" t="e">
        <f>단가대비표!O112</f>
        <v>#NUM!</v>
      </c>
      <c r="F973" s="24" t="e">
        <f t="shared" si="134"/>
        <v>#NUM!</v>
      </c>
      <c r="G973" s="21">
        <f>단가대비표!P112</f>
        <v>0</v>
      </c>
      <c r="H973" s="24">
        <f t="shared" si="135"/>
        <v>0</v>
      </c>
      <c r="I973" s="21">
        <f>단가대비표!V112</f>
        <v>0</v>
      </c>
      <c r="J973" s="24">
        <f t="shared" si="136"/>
        <v>0</v>
      </c>
      <c r="K973" s="21" t="e">
        <f t="shared" si="137"/>
        <v>#NUM!</v>
      </c>
      <c r="L973" s="24" t="e">
        <f t="shared" si="137"/>
        <v>#NUM!</v>
      </c>
      <c r="M973" s="18" t="s">
        <v>52</v>
      </c>
      <c r="N973" s="1" t="s">
        <v>1228</v>
      </c>
      <c r="O973" s="1" t="s">
        <v>1900</v>
      </c>
      <c r="P973" s="1" t="s">
        <v>64</v>
      </c>
      <c r="Q973" s="1" t="s">
        <v>64</v>
      </c>
      <c r="R973" s="1" t="s">
        <v>63</v>
      </c>
      <c r="V973">
        <v>1</v>
      </c>
      <c r="AV973" s="1" t="s">
        <v>52</v>
      </c>
      <c r="AW973" s="1" t="s">
        <v>1931</v>
      </c>
      <c r="AX973" s="1" t="s">
        <v>52</v>
      </c>
      <c r="AY973" s="1" t="s">
        <v>52</v>
      </c>
      <c r="AZ973" s="1" t="s">
        <v>52</v>
      </c>
    </row>
    <row r="974" spans="1:52" ht="30" customHeight="1" x14ac:dyDescent="0.3">
      <c r="A974" s="18" t="s">
        <v>971</v>
      </c>
      <c r="B974" s="18" t="s">
        <v>1902</v>
      </c>
      <c r="C974" s="18" t="s">
        <v>234</v>
      </c>
      <c r="D974" s="19">
        <v>1</v>
      </c>
      <c r="E974" s="21" t="e">
        <f>TRUNC(SUMIF(V970:V975, RIGHTB(O974, 1), F970:F975)*U974, 2)</f>
        <v>#NUM!</v>
      </c>
      <c r="F974" s="24" t="e">
        <f t="shared" si="134"/>
        <v>#NUM!</v>
      </c>
      <c r="G974" s="21">
        <v>0</v>
      </c>
      <c r="H974" s="24">
        <f t="shared" si="135"/>
        <v>0</v>
      </c>
      <c r="I974" s="21">
        <v>0</v>
      </c>
      <c r="J974" s="24">
        <f t="shared" si="136"/>
        <v>0</v>
      </c>
      <c r="K974" s="21" t="e">
        <f t="shared" si="137"/>
        <v>#NUM!</v>
      </c>
      <c r="L974" s="24" t="e">
        <f t="shared" si="137"/>
        <v>#NUM!</v>
      </c>
      <c r="M974" s="18" t="s">
        <v>52</v>
      </c>
      <c r="N974" s="1" t="s">
        <v>1228</v>
      </c>
      <c r="O974" s="1" t="s">
        <v>713</v>
      </c>
      <c r="P974" s="1" t="s">
        <v>64</v>
      </c>
      <c r="Q974" s="1" t="s">
        <v>64</v>
      </c>
      <c r="R974" s="1" t="s">
        <v>64</v>
      </c>
      <c r="S974">
        <v>0</v>
      </c>
      <c r="T974">
        <v>0</v>
      </c>
      <c r="U974">
        <v>0.01</v>
      </c>
      <c r="AV974" s="1" t="s">
        <v>52</v>
      </c>
      <c r="AW974" s="1" t="s">
        <v>1932</v>
      </c>
      <c r="AX974" s="1" t="s">
        <v>52</v>
      </c>
      <c r="AY974" s="1" t="s">
        <v>52</v>
      </c>
      <c r="AZ974" s="1" t="s">
        <v>52</v>
      </c>
    </row>
    <row r="975" spans="1:52" ht="30" customHeight="1" x14ac:dyDescent="0.3">
      <c r="A975" s="18" t="s">
        <v>1215</v>
      </c>
      <c r="B975" s="18" t="s">
        <v>1933</v>
      </c>
      <c r="C975" s="18" t="s">
        <v>74</v>
      </c>
      <c r="D975" s="19">
        <v>10</v>
      </c>
      <c r="E975" s="21">
        <f>단가산출목록!E11</f>
        <v>0</v>
      </c>
      <c r="F975" s="24">
        <f t="shared" si="134"/>
        <v>0</v>
      </c>
      <c r="G975" s="21">
        <f>단가산출목록!F11</f>
        <v>0</v>
      </c>
      <c r="H975" s="24">
        <f t="shared" si="135"/>
        <v>0</v>
      </c>
      <c r="I975" s="21">
        <f>단가산출목록!G11</f>
        <v>0</v>
      </c>
      <c r="J975" s="24">
        <f t="shared" si="136"/>
        <v>0</v>
      </c>
      <c r="K975" s="21">
        <f t="shared" si="137"/>
        <v>0</v>
      </c>
      <c r="L975" s="24">
        <f t="shared" si="137"/>
        <v>0</v>
      </c>
      <c r="M975" s="18" t="s">
        <v>1934</v>
      </c>
      <c r="N975" s="1" t="s">
        <v>1228</v>
      </c>
      <c r="O975" s="1" t="s">
        <v>1935</v>
      </c>
      <c r="P975" s="1" t="s">
        <v>64</v>
      </c>
      <c r="Q975" s="1" t="s">
        <v>63</v>
      </c>
      <c r="R975" s="1" t="s">
        <v>64</v>
      </c>
      <c r="AV975" s="1" t="s">
        <v>52</v>
      </c>
      <c r="AW975" s="1" t="s">
        <v>1936</v>
      </c>
      <c r="AX975" s="1" t="s">
        <v>52</v>
      </c>
      <c r="AY975" s="1" t="s">
        <v>52</v>
      </c>
      <c r="AZ975" s="1" t="s">
        <v>52</v>
      </c>
    </row>
    <row r="976" spans="1:52" ht="30" customHeight="1" x14ac:dyDescent="0.3">
      <c r="A976" s="18" t="s">
        <v>715</v>
      </c>
      <c r="B976" s="18" t="s">
        <v>52</v>
      </c>
      <c r="C976" s="18" t="s">
        <v>52</v>
      </c>
      <c r="D976" s="19"/>
      <c r="E976" s="21"/>
      <c r="F976" s="24" t="e">
        <f>TRUNC(SUMIF(N970:N975, N969, F970:F975),0)</f>
        <v>#NUM!</v>
      </c>
      <c r="G976" s="21"/>
      <c r="H976" s="24">
        <f>TRUNC(SUMIF(N970:N975, N969, H970:H975),0)</f>
        <v>0</v>
      </c>
      <c r="I976" s="21"/>
      <c r="J976" s="24">
        <f>TRUNC(SUMIF(N970:N975, N969, J970:J975),0)</f>
        <v>0</v>
      </c>
      <c r="K976" s="21"/>
      <c r="L976" s="24" t="e">
        <f>F976+H976+J976</f>
        <v>#NUM!</v>
      </c>
      <c r="M976" s="18" t="s">
        <v>52</v>
      </c>
      <c r="N976" s="1" t="s">
        <v>88</v>
      </c>
      <c r="O976" s="1" t="s">
        <v>88</v>
      </c>
      <c r="P976" s="1" t="s">
        <v>52</v>
      </c>
      <c r="Q976" s="1" t="s">
        <v>52</v>
      </c>
      <c r="R976" s="1" t="s">
        <v>52</v>
      </c>
      <c r="AV976" s="1" t="s">
        <v>52</v>
      </c>
      <c r="AW976" s="1" t="s">
        <v>52</v>
      </c>
      <c r="AX976" s="1" t="s">
        <v>52</v>
      </c>
      <c r="AY976" s="1" t="s">
        <v>52</v>
      </c>
      <c r="AZ976" s="1" t="s">
        <v>52</v>
      </c>
    </row>
    <row r="977" spans="1:52" ht="30" customHeight="1" x14ac:dyDescent="0.3">
      <c r="A977" s="19"/>
      <c r="B977" s="19"/>
      <c r="C977" s="19"/>
      <c r="D977" s="19"/>
      <c r="E977" s="21"/>
      <c r="F977" s="24"/>
      <c r="G977" s="21"/>
      <c r="H977" s="24"/>
      <c r="I977" s="21"/>
      <c r="J977" s="24"/>
      <c r="K977" s="21"/>
      <c r="L977" s="24"/>
      <c r="M977" s="19"/>
    </row>
    <row r="978" spans="1:52" ht="30" customHeight="1" x14ac:dyDescent="0.3">
      <c r="A978" s="15" t="s">
        <v>1937</v>
      </c>
      <c r="B978" s="16"/>
      <c r="C978" s="16"/>
      <c r="D978" s="16"/>
      <c r="E978" s="20"/>
      <c r="F978" s="23"/>
      <c r="G978" s="20"/>
      <c r="H978" s="23"/>
      <c r="I978" s="20"/>
      <c r="J978" s="23"/>
      <c r="K978" s="20"/>
      <c r="L978" s="23"/>
      <c r="M978" s="17"/>
      <c r="N978" s="1" t="s">
        <v>1283</v>
      </c>
    </row>
    <row r="979" spans="1:52" ht="30" customHeight="1" x14ac:dyDescent="0.3">
      <c r="A979" s="18" t="s">
        <v>1125</v>
      </c>
      <c r="B979" s="18" t="s">
        <v>759</v>
      </c>
      <c r="C979" s="18" t="s">
        <v>760</v>
      </c>
      <c r="D979" s="19">
        <v>0.56000000000000005</v>
      </c>
      <c r="E979" s="21">
        <f>단가대비표!O134</f>
        <v>0</v>
      </c>
      <c r="F979" s="24">
        <f>TRUNC(E979*D979,1)</f>
        <v>0</v>
      </c>
      <c r="G979" s="21">
        <f>단가대비표!P134</f>
        <v>0</v>
      </c>
      <c r="H979" s="24">
        <f>TRUNC(G979*D979,1)</f>
        <v>0</v>
      </c>
      <c r="I979" s="21">
        <f>단가대비표!V134</f>
        <v>0</v>
      </c>
      <c r="J979" s="24">
        <f>TRUNC(I979*D979,1)</f>
        <v>0</v>
      </c>
      <c r="K979" s="21">
        <f t="shared" ref="K979:L981" si="138">TRUNC(E979+G979+I979,1)</f>
        <v>0</v>
      </c>
      <c r="L979" s="24">
        <f t="shared" si="138"/>
        <v>0</v>
      </c>
      <c r="M979" s="18" t="s">
        <v>52</v>
      </c>
      <c r="N979" s="1" t="s">
        <v>1283</v>
      </c>
      <c r="O979" s="1" t="s">
        <v>1126</v>
      </c>
      <c r="P979" s="1" t="s">
        <v>64</v>
      </c>
      <c r="Q979" s="1" t="s">
        <v>64</v>
      </c>
      <c r="R979" s="1" t="s">
        <v>63</v>
      </c>
      <c r="V979">
        <v>1</v>
      </c>
      <c r="AV979" s="1" t="s">
        <v>52</v>
      </c>
      <c r="AW979" s="1" t="s">
        <v>1938</v>
      </c>
      <c r="AX979" s="1" t="s">
        <v>52</v>
      </c>
      <c r="AY979" s="1" t="s">
        <v>52</v>
      </c>
      <c r="AZ979" s="1" t="s">
        <v>52</v>
      </c>
    </row>
    <row r="980" spans="1:52" ht="30" customHeight="1" x14ac:dyDescent="0.3">
      <c r="A980" s="18" t="s">
        <v>758</v>
      </c>
      <c r="B980" s="18" t="s">
        <v>759</v>
      </c>
      <c r="C980" s="18" t="s">
        <v>760</v>
      </c>
      <c r="D980" s="19">
        <v>0.13400000000000001</v>
      </c>
      <c r="E980" s="21">
        <f>단가대비표!O121</f>
        <v>0</v>
      </c>
      <c r="F980" s="24">
        <f>TRUNC(E980*D980,1)</f>
        <v>0</v>
      </c>
      <c r="G980" s="21">
        <f>단가대비표!P121</f>
        <v>0</v>
      </c>
      <c r="H980" s="24">
        <f>TRUNC(G980*D980,1)</f>
        <v>0</v>
      </c>
      <c r="I980" s="21">
        <f>단가대비표!V121</f>
        <v>0</v>
      </c>
      <c r="J980" s="24">
        <f>TRUNC(I980*D980,1)</f>
        <v>0</v>
      </c>
      <c r="K980" s="21">
        <f t="shared" si="138"/>
        <v>0</v>
      </c>
      <c r="L980" s="24">
        <f t="shared" si="138"/>
        <v>0</v>
      </c>
      <c r="M980" s="18" t="s">
        <v>52</v>
      </c>
      <c r="N980" s="1" t="s">
        <v>1283</v>
      </c>
      <c r="O980" s="1" t="s">
        <v>761</v>
      </c>
      <c r="P980" s="1" t="s">
        <v>64</v>
      </c>
      <c r="Q980" s="1" t="s">
        <v>64</v>
      </c>
      <c r="R980" s="1" t="s">
        <v>63</v>
      </c>
      <c r="V980">
        <v>1</v>
      </c>
      <c r="AV980" s="1" t="s">
        <v>52</v>
      </c>
      <c r="AW980" s="1" t="s">
        <v>1939</v>
      </c>
      <c r="AX980" s="1" t="s">
        <v>52</v>
      </c>
      <c r="AY980" s="1" t="s">
        <v>52</v>
      </c>
      <c r="AZ980" s="1" t="s">
        <v>52</v>
      </c>
    </row>
    <row r="981" spans="1:52" ht="30" customHeight="1" x14ac:dyDescent="0.3">
      <c r="A981" s="18" t="s">
        <v>774</v>
      </c>
      <c r="B981" s="18" t="s">
        <v>919</v>
      </c>
      <c r="C981" s="18" t="s">
        <v>234</v>
      </c>
      <c r="D981" s="19">
        <v>1</v>
      </c>
      <c r="E981" s="21">
        <v>0</v>
      </c>
      <c r="F981" s="24">
        <f>TRUNC(E981*D981,1)</f>
        <v>0</v>
      </c>
      <c r="G981" s="21">
        <v>0</v>
      </c>
      <c r="H981" s="24">
        <f>TRUNC(G981*D981,1)</f>
        <v>0</v>
      </c>
      <c r="I981" s="21">
        <f>TRUNC(SUMIF(V979:V981, RIGHTB(O981, 1), H979:H981)*U981, 2)</f>
        <v>0</v>
      </c>
      <c r="J981" s="24">
        <f>TRUNC(I981*D981,1)</f>
        <v>0</v>
      </c>
      <c r="K981" s="21">
        <f t="shared" si="138"/>
        <v>0</v>
      </c>
      <c r="L981" s="24">
        <f t="shared" si="138"/>
        <v>0</v>
      </c>
      <c r="M981" s="18" t="s">
        <v>52</v>
      </c>
      <c r="N981" s="1" t="s">
        <v>1283</v>
      </c>
      <c r="O981" s="1" t="s">
        <v>713</v>
      </c>
      <c r="P981" s="1" t="s">
        <v>64</v>
      </c>
      <c r="Q981" s="1" t="s">
        <v>64</v>
      </c>
      <c r="R981" s="1" t="s">
        <v>64</v>
      </c>
      <c r="S981">
        <v>1</v>
      </c>
      <c r="T981">
        <v>2</v>
      </c>
      <c r="U981">
        <v>0.03</v>
      </c>
      <c r="AV981" s="1" t="s">
        <v>52</v>
      </c>
      <c r="AW981" s="1" t="s">
        <v>1940</v>
      </c>
      <c r="AX981" s="1" t="s">
        <v>52</v>
      </c>
      <c r="AY981" s="1" t="s">
        <v>52</v>
      </c>
      <c r="AZ981" s="1" t="s">
        <v>52</v>
      </c>
    </row>
    <row r="982" spans="1:52" ht="30" customHeight="1" x14ac:dyDescent="0.3">
      <c r="A982" s="18" t="s">
        <v>715</v>
      </c>
      <c r="B982" s="18" t="s">
        <v>52</v>
      </c>
      <c r="C982" s="18" t="s">
        <v>52</v>
      </c>
      <c r="D982" s="19"/>
      <c r="E982" s="21"/>
      <c r="F982" s="24">
        <f>TRUNC(SUMIF(N979:N981, N978, F979:F981),0)</f>
        <v>0</v>
      </c>
      <c r="G982" s="21"/>
      <c r="H982" s="24">
        <f>TRUNC(SUMIF(N979:N981, N978, H979:H981),0)</f>
        <v>0</v>
      </c>
      <c r="I982" s="21"/>
      <c r="J982" s="24">
        <f>TRUNC(SUMIF(N979:N981, N978, J979:J981),0)</f>
        <v>0</v>
      </c>
      <c r="K982" s="21"/>
      <c r="L982" s="24">
        <f>F982+H982+J982</f>
        <v>0</v>
      </c>
      <c r="M982" s="18" t="s">
        <v>52</v>
      </c>
      <c r="N982" s="1" t="s">
        <v>88</v>
      </c>
      <c r="O982" s="1" t="s">
        <v>88</v>
      </c>
      <c r="P982" s="1" t="s">
        <v>52</v>
      </c>
      <c r="Q982" s="1" t="s">
        <v>52</v>
      </c>
      <c r="R982" s="1" t="s">
        <v>52</v>
      </c>
      <c r="AV982" s="1" t="s">
        <v>52</v>
      </c>
      <c r="AW982" s="1" t="s">
        <v>52</v>
      </c>
      <c r="AX982" s="1" t="s">
        <v>52</v>
      </c>
      <c r="AY982" s="1" t="s">
        <v>52</v>
      </c>
      <c r="AZ982" s="1" t="s">
        <v>52</v>
      </c>
    </row>
    <row r="983" spans="1:52" ht="30" customHeight="1" x14ac:dyDescent="0.3">
      <c r="A983" s="19"/>
      <c r="B983" s="19"/>
      <c r="C983" s="19"/>
      <c r="D983" s="19"/>
      <c r="E983" s="21"/>
      <c r="F983" s="24"/>
      <c r="G983" s="21"/>
      <c r="H983" s="24"/>
      <c r="I983" s="21"/>
      <c r="J983" s="24"/>
      <c r="K983" s="21"/>
      <c r="L983" s="24"/>
      <c r="M983" s="19"/>
    </row>
    <row r="984" spans="1:52" ht="30" customHeight="1" x14ac:dyDescent="0.3">
      <c r="A984" s="15" t="s">
        <v>1941</v>
      </c>
      <c r="B984" s="16"/>
      <c r="C984" s="16"/>
      <c r="D984" s="16"/>
      <c r="E984" s="20"/>
      <c r="F984" s="23"/>
      <c r="G984" s="20"/>
      <c r="H984" s="23"/>
      <c r="I984" s="20"/>
      <c r="J984" s="23"/>
      <c r="K984" s="20"/>
      <c r="L984" s="23"/>
      <c r="M984" s="17"/>
      <c r="N984" s="1" t="s">
        <v>1290</v>
      </c>
    </row>
    <row r="985" spans="1:52" ht="30" customHeight="1" x14ac:dyDescent="0.3">
      <c r="A985" s="18" t="s">
        <v>1125</v>
      </c>
      <c r="B985" s="18" t="s">
        <v>759</v>
      </c>
      <c r="C985" s="18" t="s">
        <v>760</v>
      </c>
      <c r="D985" s="19">
        <v>0.432</v>
      </c>
      <c r="E985" s="21">
        <f>단가대비표!O134</f>
        <v>0</v>
      </c>
      <c r="F985" s="24">
        <f>TRUNC(E985*D985,1)</f>
        <v>0</v>
      </c>
      <c r="G985" s="21">
        <f>단가대비표!P134</f>
        <v>0</v>
      </c>
      <c r="H985" s="24">
        <f>TRUNC(G985*D985,1)</f>
        <v>0</v>
      </c>
      <c r="I985" s="21">
        <f>단가대비표!V134</f>
        <v>0</v>
      </c>
      <c r="J985" s="24">
        <f>TRUNC(I985*D985,1)</f>
        <v>0</v>
      </c>
      <c r="K985" s="21">
        <f t="shared" ref="K985:L987" si="139">TRUNC(E985+G985+I985,1)</f>
        <v>0</v>
      </c>
      <c r="L985" s="24">
        <f t="shared" si="139"/>
        <v>0</v>
      </c>
      <c r="M985" s="18" t="s">
        <v>52</v>
      </c>
      <c r="N985" s="1" t="s">
        <v>1290</v>
      </c>
      <c r="O985" s="1" t="s">
        <v>1126</v>
      </c>
      <c r="P985" s="1" t="s">
        <v>64</v>
      </c>
      <c r="Q985" s="1" t="s">
        <v>64</v>
      </c>
      <c r="R985" s="1" t="s">
        <v>63</v>
      </c>
      <c r="V985">
        <v>1</v>
      </c>
      <c r="AV985" s="1" t="s">
        <v>52</v>
      </c>
      <c r="AW985" s="1" t="s">
        <v>1942</v>
      </c>
      <c r="AX985" s="1" t="s">
        <v>52</v>
      </c>
      <c r="AY985" s="1" t="s">
        <v>52</v>
      </c>
      <c r="AZ985" s="1" t="s">
        <v>52</v>
      </c>
    </row>
    <row r="986" spans="1:52" ht="30" customHeight="1" x14ac:dyDescent="0.3">
      <c r="A986" s="18" t="s">
        <v>758</v>
      </c>
      <c r="B986" s="18" t="s">
        <v>759</v>
      </c>
      <c r="C986" s="18" t="s">
        <v>760</v>
      </c>
      <c r="D986" s="19">
        <v>0.10299999999999999</v>
      </c>
      <c r="E986" s="21">
        <f>단가대비표!O121</f>
        <v>0</v>
      </c>
      <c r="F986" s="24">
        <f>TRUNC(E986*D986,1)</f>
        <v>0</v>
      </c>
      <c r="G986" s="21">
        <f>단가대비표!P121</f>
        <v>0</v>
      </c>
      <c r="H986" s="24">
        <f>TRUNC(G986*D986,1)</f>
        <v>0</v>
      </c>
      <c r="I986" s="21">
        <f>단가대비표!V121</f>
        <v>0</v>
      </c>
      <c r="J986" s="24">
        <f>TRUNC(I986*D986,1)</f>
        <v>0</v>
      </c>
      <c r="K986" s="21">
        <f t="shared" si="139"/>
        <v>0</v>
      </c>
      <c r="L986" s="24">
        <f t="shared" si="139"/>
        <v>0</v>
      </c>
      <c r="M986" s="18" t="s">
        <v>52</v>
      </c>
      <c r="N986" s="1" t="s">
        <v>1290</v>
      </c>
      <c r="O986" s="1" t="s">
        <v>761</v>
      </c>
      <c r="P986" s="1" t="s">
        <v>64</v>
      </c>
      <c r="Q986" s="1" t="s">
        <v>64</v>
      </c>
      <c r="R986" s="1" t="s">
        <v>63</v>
      </c>
      <c r="V986">
        <v>1</v>
      </c>
      <c r="AV986" s="1" t="s">
        <v>52</v>
      </c>
      <c r="AW986" s="1" t="s">
        <v>1943</v>
      </c>
      <c r="AX986" s="1" t="s">
        <v>52</v>
      </c>
      <c r="AY986" s="1" t="s">
        <v>52</v>
      </c>
      <c r="AZ986" s="1" t="s">
        <v>52</v>
      </c>
    </row>
    <row r="987" spans="1:52" ht="30" customHeight="1" x14ac:dyDescent="0.3">
      <c r="A987" s="18" t="s">
        <v>774</v>
      </c>
      <c r="B987" s="18" t="s">
        <v>919</v>
      </c>
      <c r="C987" s="18" t="s">
        <v>234</v>
      </c>
      <c r="D987" s="19">
        <v>1</v>
      </c>
      <c r="E987" s="21">
        <v>0</v>
      </c>
      <c r="F987" s="24">
        <f>TRUNC(E987*D987,1)</f>
        <v>0</v>
      </c>
      <c r="G987" s="21">
        <v>0</v>
      </c>
      <c r="H987" s="24">
        <f>TRUNC(G987*D987,1)</f>
        <v>0</v>
      </c>
      <c r="I987" s="21">
        <f>TRUNC(SUMIF(V985:V987, RIGHTB(O987, 1), H985:H987)*U987, 2)</f>
        <v>0</v>
      </c>
      <c r="J987" s="24">
        <f>TRUNC(I987*D987,1)</f>
        <v>0</v>
      </c>
      <c r="K987" s="21">
        <f t="shared" si="139"/>
        <v>0</v>
      </c>
      <c r="L987" s="24">
        <f t="shared" si="139"/>
        <v>0</v>
      </c>
      <c r="M987" s="18" t="s">
        <v>52</v>
      </c>
      <c r="N987" s="1" t="s">
        <v>1290</v>
      </c>
      <c r="O987" s="1" t="s">
        <v>713</v>
      </c>
      <c r="P987" s="1" t="s">
        <v>64</v>
      </c>
      <c r="Q987" s="1" t="s">
        <v>64</v>
      </c>
      <c r="R987" s="1" t="s">
        <v>64</v>
      </c>
      <c r="S987">
        <v>1</v>
      </c>
      <c r="T987">
        <v>2</v>
      </c>
      <c r="U987">
        <v>0.03</v>
      </c>
      <c r="AV987" s="1" t="s">
        <v>52</v>
      </c>
      <c r="AW987" s="1" t="s">
        <v>1944</v>
      </c>
      <c r="AX987" s="1" t="s">
        <v>52</v>
      </c>
      <c r="AY987" s="1" t="s">
        <v>52</v>
      </c>
      <c r="AZ987" s="1" t="s">
        <v>52</v>
      </c>
    </row>
    <row r="988" spans="1:52" ht="30" customHeight="1" x14ac:dyDescent="0.3">
      <c r="A988" s="18" t="s">
        <v>715</v>
      </c>
      <c r="B988" s="18" t="s">
        <v>52</v>
      </c>
      <c r="C988" s="18" t="s">
        <v>52</v>
      </c>
      <c r="D988" s="19"/>
      <c r="E988" s="21"/>
      <c r="F988" s="24">
        <f>TRUNC(SUMIF(N985:N987, N984, F985:F987),0)</f>
        <v>0</v>
      </c>
      <c r="G988" s="21"/>
      <c r="H988" s="24">
        <f>TRUNC(SUMIF(N985:N987, N984, H985:H987),0)</f>
        <v>0</v>
      </c>
      <c r="I988" s="21"/>
      <c r="J988" s="24">
        <f>TRUNC(SUMIF(N985:N987, N984, J985:J987),0)</f>
        <v>0</v>
      </c>
      <c r="K988" s="21"/>
      <c r="L988" s="24">
        <f>F988+H988+J988</f>
        <v>0</v>
      </c>
      <c r="M988" s="18" t="s">
        <v>52</v>
      </c>
      <c r="N988" s="1" t="s">
        <v>88</v>
      </c>
      <c r="O988" s="1" t="s">
        <v>88</v>
      </c>
      <c r="P988" s="1" t="s">
        <v>52</v>
      </c>
      <c r="Q988" s="1" t="s">
        <v>52</v>
      </c>
      <c r="R988" s="1" t="s">
        <v>52</v>
      </c>
      <c r="AV988" s="1" t="s">
        <v>52</v>
      </c>
      <c r="AW988" s="1" t="s">
        <v>52</v>
      </c>
      <c r="AX988" s="1" t="s">
        <v>52</v>
      </c>
      <c r="AY988" s="1" t="s">
        <v>52</v>
      </c>
      <c r="AZ988" s="1" t="s">
        <v>52</v>
      </c>
    </row>
    <row r="989" spans="1:52" ht="30" customHeight="1" x14ac:dyDescent="0.3">
      <c r="A989" s="19"/>
      <c r="B989" s="19"/>
      <c r="C989" s="19"/>
      <c r="D989" s="19"/>
      <c r="E989" s="21"/>
      <c r="F989" s="24"/>
      <c r="G989" s="21"/>
      <c r="H989" s="24"/>
      <c r="I989" s="21"/>
      <c r="J989" s="24"/>
      <c r="K989" s="21"/>
      <c r="L989" s="24"/>
      <c r="M989" s="19"/>
    </row>
    <row r="990" spans="1:52" ht="30" customHeight="1" x14ac:dyDescent="0.3">
      <c r="A990" s="15" t="s">
        <v>1945</v>
      </c>
      <c r="B990" s="16"/>
      <c r="C990" s="16"/>
      <c r="D990" s="16"/>
      <c r="E990" s="20"/>
      <c r="F990" s="23"/>
      <c r="G990" s="20"/>
      <c r="H990" s="23"/>
      <c r="I990" s="20"/>
      <c r="J990" s="23"/>
      <c r="K990" s="20"/>
      <c r="L990" s="23"/>
      <c r="M990" s="17"/>
      <c r="N990" s="1" t="s">
        <v>1299</v>
      </c>
    </row>
    <row r="991" spans="1:52" ht="30" customHeight="1" x14ac:dyDescent="0.3">
      <c r="A991" s="18" t="s">
        <v>1125</v>
      </c>
      <c r="B991" s="18" t="s">
        <v>759</v>
      </c>
      <c r="C991" s="18" t="s">
        <v>760</v>
      </c>
      <c r="D991" s="19">
        <v>0.313</v>
      </c>
      <c r="E991" s="21">
        <f>단가대비표!O134</f>
        <v>0</v>
      </c>
      <c r="F991" s="24">
        <f>TRUNC(E991*D991,1)</f>
        <v>0</v>
      </c>
      <c r="G991" s="21">
        <f>단가대비표!P134</f>
        <v>0</v>
      </c>
      <c r="H991" s="24">
        <f>TRUNC(G991*D991,1)</f>
        <v>0</v>
      </c>
      <c r="I991" s="21">
        <f>단가대비표!V134</f>
        <v>0</v>
      </c>
      <c r="J991" s="24">
        <f>TRUNC(I991*D991,1)</f>
        <v>0</v>
      </c>
      <c r="K991" s="21">
        <f t="shared" ref="K991:L993" si="140">TRUNC(E991+G991+I991,1)</f>
        <v>0</v>
      </c>
      <c r="L991" s="24">
        <f t="shared" si="140"/>
        <v>0</v>
      </c>
      <c r="M991" s="18" t="s">
        <v>52</v>
      </c>
      <c r="N991" s="1" t="s">
        <v>1299</v>
      </c>
      <c r="O991" s="1" t="s">
        <v>1126</v>
      </c>
      <c r="P991" s="1" t="s">
        <v>64</v>
      </c>
      <c r="Q991" s="1" t="s">
        <v>64</v>
      </c>
      <c r="R991" s="1" t="s">
        <v>63</v>
      </c>
      <c r="V991">
        <v>1</v>
      </c>
      <c r="AV991" s="1" t="s">
        <v>52</v>
      </c>
      <c r="AW991" s="1" t="s">
        <v>1946</v>
      </c>
      <c r="AX991" s="1" t="s">
        <v>52</v>
      </c>
      <c r="AY991" s="1" t="s">
        <v>52</v>
      </c>
      <c r="AZ991" s="1" t="s">
        <v>52</v>
      </c>
    </row>
    <row r="992" spans="1:52" ht="30" customHeight="1" x14ac:dyDescent="0.3">
      <c r="A992" s="18" t="s">
        <v>758</v>
      </c>
      <c r="B992" s="18" t="s">
        <v>759</v>
      </c>
      <c r="C992" s="18" t="s">
        <v>760</v>
      </c>
      <c r="D992" s="19">
        <v>6.4000000000000001E-2</v>
      </c>
      <c r="E992" s="21">
        <f>단가대비표!O121</f>
        <v>0</v>
      </c>
      <c r="F992" s="24">
        <f>TRUNC(E992*D992,1)</f>
        <v>0</v>
      </c>
      <c r="G992" s="21">
        <f>단가대비표!P121</f>
        <v>0</v>
      </c>
      <c r="H992" s="24">
        <f>TRUNC(G992*D992,1)</f>
        <v>0</v>
      </c>
      <c r="I992" s="21">
        <f>단가대비표!V121</f>
        <v>0</v>
      </c>
      <c r="J992" s="24">
        <f>TRUNC(I992*D992,1)</f>
        <v>0</v>
      </c>
      <c r="K992" s="21">
        <f t="shared" si="140"/>
        <v>0</v>
      </c>
      <c r="L992" s="24">
        <f t="shared" si="140"/>
        <v>0</v>
      </c>
      <c r="M992" s="18" t="s">
        <v>52</v>
      </c>
      <c r="N992" s="1" t="s">
        <v>1299</v>
      </c>
      <c r="O992" s="1" t="s">
        <v>761</v>
      </c>
      <c r="P992" s="1" t="s">
        <v>64</v>
      </c>
      <c r="Q992" s="1" t="s">
        <v>64</v>
      </c>
      <c r="R992" s="1" t="s">
        <v>63</v>
      </c>
      <c r="V992">
        <v>1</v>
      </c>
      <c r="AV992" s="1" t="s">
        <v>52</v>
      </c>
      <c r="AW992" s="1" t="s">
        <v>1947</v>
      </c>
      <c r="AX992" s="1" t="s">
        <v>52</v>
      </c>
      <c r="AY992" s="1" t="s">
        <v>52</v>
      </c>
      <c r="AZ992" s="1" t="s">
        <v>52</v>
      </c>
    </row>
    <row r="993" spans="1:52" ht="30" customHeight="1" x14ac:dyDescent="0.3">
      <c r="A993" s="18" t="s">
        <v>774</v>
      </c>
      <c r="B993" s="18" t="s">
        <v>919</v>
      </c>
      <c r="C993" s="18" t="s">
        <v>234</v>
      </c>
      <c r="D993" s="19">
        <v>1</v>
      </c>
      <c r="E993" s="21">
        <v>0</v>
      </c>
      <c r="F993" s="24">
        <f>TRUNC(E993*D993,1)</f>
        <v>0</v>
      </c>
      <c r="G993" s="21">
        <v>0</v>
      </c>
      <c r="H993" s="24">
        <f>TRUNC(G993*D993,1)</f>
        <v>0</v>
      </c>
      <c r="I993" s="21">
        <f>TRUNC(SUMIF(V991:V993, RIGHTB(O993, 1), H991:H993)*U993, 2)</f>
        <v>0</v>
      </c>
      <c r="J993" s="24">
        <f>TRUNC(I993*D993,1)</f>
        <v>0</v>
      </c>
      <c r="K993" s="21">
        <f t="shared" si="140"/>
        <v>0</v>
      </c>
      <c r="L993" s="24">
        <f t="shared" si="140"/>
        <v>0</v>
      </c>
      <c r="M993" s="18" t="s">
        <v>52</v>
      </c>
      <c r="N993" s="1" t="s">
        <v>1299</v>
      </c>
      <c r="O993" s="1" t="s">
        <v>713</v>
      </c>
      <c r="P993" s="1" t="s">
        <v>64</v>
      </c>
      <c r="Q993" s="1" t="s">
        <v>64</v>
      </c>
      <c r="R993" s="1" t="s">
        <v>64</v>
      </c>
      <c r="S993">
        <v>1</v>
      </c>
      <c r="T993">
        <v>2</v>
      </c>
      <c r="U993">
        <v>0.03</v>
      </c>
      <c r="AV993" s="1" t="s">
        <v>52</v>
      </c>
      <c r="AW993" s="1" t="s">
        <v>1948</v>
      </c>
      <c r="AX993" s="1" t="s">
        <v>52</v>
      </c>
      <c r="AY993" s="1" t="s">
        <v>52</v>
      </c>
      <c r="AZ993" s="1" t="s">
        <v>52</v>
      </c>
    </row>
    <row r="994" spans="1:52" ht="30" customHeight="1" x14ac:dyDescent="0.3">
      <c r="A994" s="18" t="s">
        <v>715</v>
      </c>
      <c r="B994" s="18" t="s">
        <v>52</v>
      </c>
      <c r="C994" s="18" t="s">
        <v>52</v>
      </c>
      <c r="D994" s="19"/>
      <c r="E994" s="21"/>
      <c r="F994" s="24">
        <f>TRUNC(SUMIF(N991:N993, N990, F991:F993),0)</f>
        <v>0</v>
      </c>
      <c r="G994" s="21"/>
      <c r="H994" s="24">
        <f>TRUNC(SUMIF(N991:N993, N990, H991:H993),0)</f>
        <v>0</v>
      </c>
      <c r="I994" s="21"/>
      <c r="J994" s="24">
        <f>TRUNC(SUMIF(N991:N993, N990, J991:J993),0)</f>
        <v>0</v>
      </c>
      <c r="K994" s="21"/>
      <c r="L994" s="24">
        <f>F994+H994+J994</f>
        <v>0</v>
      </c>
      <c r="M994" s="18" t="s">
        <v>52</v>
      </c>
      <c r="N994" s="1" t="s">
        <v>88</v>
      </c>
      <c r="O994" s="1" t="s">
        <v>88</v>
      </c>
      <c r="P994" s="1" t="s">
        <v>52</v>
      </c>
      <c r="Q994" s="1" t="s">
        <v>52</v>
      </c>
      <c r="R994" s="1" t="s">
        <v>52</v>
      </c>
      <c r="AV994" s="1" t="s">
        <v>52</v>
      </c>
      <c r="AW994" s="1" t="s">
        <v>52</v>
      </c>
      <c r="AX994" s="1" t="s">
        <v>52</v>
      </c>
      <c r="AY994" s="1" t="s">
        <v>52</v>
      </c>
      <c r="AZ994" s="1" t="s">
        <v>52</v>
      </c>
    </row>
    <row r="995" spans="1:52" ht="30" customHeight="1" x14ac:dyDescent="0.3">
      <c r="A995" s="19"/>
      <c r="B995" s="19"/>
      <c r="C995" s="19"/>
      <c r="D995" s="19"/>
      <c r="E995" s="21"/>
      <c r="F995" s="24"/>
      <c r="G995" s="21"/>
      <c r="H995" s="24"/>
      <c r="I995" s="21"/>
      <c r="J995" s="24"/>
      <c r="K995" s="21"/>
      <c r="L995" s="24"/>
      <c r="M995" s="19"/>
    </row>
    <row r="996" spans="1:52" ht="30" customHeight="1" x14ac:dyDescent="0.3">
      <c r="A996" s="15" t="s">
        <v>1949</v>
      </c>
      <c r="B996" s="16"/>
      <c r="C996" s="16"/>
      <c r="D996" s="16"/>
      <c r="E996" s="20"/>
      <c r="F996" s="23"/>
      <c r="G996" s="20"/>
      <c r="H996" s="23"/>
      <c r="I996" s="20"/>
      <c r="J996" s="23"/>
      <c r="K996" s="20"/>
      <c r="L996" s="23"/>
      <c r="M996" s="17"/>
      <c r="N996" s="1" t="s">
        <v>1305</v>
      </c>
    </row>
    <row r="997" spans="1:52" ht="30" customHeight="1" x14ac:dyDescent="0.3">
      <c r="A997" s="18" t="s">
        <v>1125</v>
      </c>
      <c r="B997" s="18" t="s">
        <v>759</v>
      </c>
      <c r="C997" s="18" t="s">
        <v>760</v>
      </c>
      <c r="D997" s="19">
        <v>0.76800000000000002</v>
      </c>
      <c r="E997" s="21">
        <f>단가대비표!O134</f>
        <v>0</v>
      </c>
      <c r="F997" s="24">
        <f>TRUNC(E997*D997,1)</f>
        <v>0</v>
      </c>
      <c r="G997" s="21">
        <f>단가대비표!P134</f>
        <v>0</v>
      </c>
      <c r="H997" s="24">
        <f>TRUNC(G997*D997,1)</f>
        <v>0</v>
      </c>
      <c r="I997" s="21">
        <f>단가대비표!V134</f>
        <v>0</v>
      </c>
      <c r="J997" s="24">
        <f>TRUNC(I997*D997,1)</f>
        <v>0</v>
      </c>
      <c r="K997" s="21">
        <f t="shared" ref="K997:L999" si="141">TRUNC(E997+G997+I997,1)</f>
        <v>0</v>
      </c>
      <c r="L997" s="24">
        <f t="shared" si="141"/>
        <v>0</v>
      </c>
      <c r="M997" s="18" t="s">
        <v>52</v>
      </c>
      <c r="N997" s="1" t="s">
        <v>1305</v>
      </c>
      <c r="O997" s="1" t="s">
        <v>1126</v>
      </c>
      <c r="P997" s="1" t="s">
        <v>64</v>
      </c>
      <c r="Q997" s="1" t="s">
        <v>64</v>
      </c>
      <c r="R997" s="1" t="s">
        <v>63</v>
      </c>
      <c r="V997">
        <v>1</v>
      </c>
      <c r="AV997" s="1" t="s">
        <v>52</v>
      </c>
      <c r="AW997" s="1" t="s">
        <v>1950</v>
      </c>
      <c r="AX997" s="1" t="s">
        <v>52</v>
      </c>
      <c r="AY997" s="1" t="s">
        <v>52</v>
      </c>
      <c r="AZ997" s="1" t="s">
        <v>52</v>
      </c>
    </row>
    <row r="998" spans="1:52" ht="30" customHeight="1" x14ac:dyDescent="0.3">
      <c r="A998" s="18" t="s">
        <v>758</v>
      </c>
      <c r="B998" s="18" t="s">
        <v>759</v>
      </c>
      <c r="C998" s="18" t="s">
        <v>760</v>
      </c>
      <c r="D998" s="19">
        <v>0.17399999999999999</v>
      </c>
      <c r="E998" s="21">
        <f>단가대비표!O121</f>
        <v>0</v>
      </c>
      <c r="F998" s="24">
        <f>TRUNC(E998*D998,1)</f>
        <v>0</v>
      </c>
      <c r="G998" s="21">
        <f>단가대비표!P121</f>
        <v>0</v>
      </c>
      <c r="H998" s="24">
        <f>TRUNC(G998*D998,1)</f>
        <v>0</v>
      </c>
      <c r="I998" s="21">
        <f>단가대비표!V121</f>
        <v>0</v>
      </c>
      <c r="J998" s="24">
        <f>TRUNC(I998*D998,1)</f>
        <v>0</v>
      </c>
      <c r="K998" s="21">
        <f t="shared" si="141"/>
        <v>0</v>
      </c>
      <c r="L998" s="24">
        <f t="shared" si="141"/>
        <v>0</v>
      </c>
      <c r="M998" s="18" t="s">
        <v>52</v>
      </c>
      <c r="N998" s="1" t="s">
        <v>1305</v>
      </c>
      <c r="O998" s="1" t="s">
        <v>761</v>
      </c>
      <c r="P998" s="1" t="s">
        <v>64</v>
      </c>
      <c r="Q998" s="1" t="s">
        <v>64</v>
      </c>
      <c r="R998" s="1" t="s">
        <v>63</v>
      </c>
      <c r="V998">
        <v>1</v>
      </c>
      <c r="AV998" s="1" t="s">
        <v>52</v>
      </c>
      <c r="AW998" s="1" t="s">
        <v>1951</v>
      </c>
      <c r="AX998" s="1" t="s">
        <v>52</v>
      </c>
      <c r="AY998" s="1" t="s">
        <v>52</v>
      </c>
      <c r="AZ998" s="1" t="s">
        <v>52</v>
      </c>
    </row>
    <row r="999" spans="1:52" ht="30" customHeight="1" x14ac:dyDescent="0.3">
      <c r="A999" s="18" t="s">
        <v>774</v>
      </c>
      <c r="B999" s="18" t="s">
        <v>775</v>
      </c>
      <c r="C999" s="18" t="s">
        <v>234</v>
      </c>
      <c r="D999" s="19">
        <v>1</v>
      </c>
      <c r="E999" s="21">
        <v>0</v>
      </c>
      <c r="F999" s="24">
        <f>TRUNC(E999*D999,1)</f>
        <v>0</v>
      </c>
      <c r="G999" s="21">
        <v>0</v>
      </c>
      <c r="H999" s="24">
        <f>TRUNC(G999*D999,1)</f>
        <v>0</v>
      </c>
      <c r="I999" s="21">
        <f>TRUNC(SUMIF(V997:V999, RIGHTB(O999, 1), H997:H999)*U999, 2)</f>
        <v>0</v>
      </c>
      <c r="J999" s="24">
        <f>TRUNC(I999*D999,1)</f>
        <v>0</v>
      </c>
      <c r="K999" s="21">
        <f t="shared" si="141"/>
        <v>0</v>
      </c>
      <c r="L999" s="24">
        <f t="shared" si="141"/>
        <v>0</v>
      </c>
      <c r="M999" s="18" t="s">
        <v>52</v>
      </c>
      <c r="N999" s="1" t="s">
        <v>1305</v>
      </c>
      <c r="O999" s="1" t="s">
        <v>713</v>
      </c>
      <c r="P999" s="1" t="s">
        <v>64</v>
      </c>
      <c r="Q999" s="1" t="s">
        <v>64</v>
      </c>
      <c r="R999" s="1" t="s">
        <v>64</v>
      </c>
      <c r="S999">
        <v>1</v>
      </c>
      <c r="T999">
        <v>2</v>
      </c>
      <c r="U999">
        <v>0.02</v>
      </c>
      <c r="AV999" s="1" t="s">
        <v>52</v>
      </c>
      <c r="AW999" s="1" t="s">
        <v>1952</v>
      </c>
      <c r="AX999" s="1" t="s">
        <v>52</v>
      </c>
      <c r="AY999" s="1" t="s">
        <v>52</v>
      </c>
      <c r="AZ999" s="1" t="s">
        <v>52</v>
      </c>
    </row>
    <row r="1000" spans="1:52" ht="30" customHeight="1" x14ac:dyDescent="0.3">
      <c r="A1000" s="18" t="s">
        <v>715</v>
      </c>
      <c r="B1000" s="18" t="s">
        <v>52</v>
      </c>
      <c r="C1000" s="18" t="s">
        <v>52</v>
      </c>
      <c r="D1000" s="19"/>
      <c r="E1000" s="21"/>
      <c r="F1000" s="24">
        <f>TRUNC(SUMIF(N997:N999, N996, F997:F999),0)</f>
        <v>0</v>
      </c>
      <c r="G1000" s="21"/>
      <c r="H1000" s="24">
        <f>TRUNC(SUMIF(N997:N999, N996, H997:H999),0)</f>
        <v>0</v>
      </c>
      <c r="I1000" s="21"/>
      <c r="J1000" s="24">
        <f>TRUNC(SUMIF(N997:N999, N996, J997:J999),0)</f>
        <v>0</v>
      </c>
      <c r="K1000" s="21"/>
      <c r="L1000" s="24">
        <f>F1000+H1000+J1000</f>
        <v>0</v>
      </c>
      <c r="M1000" s="18" t="s">
        <v>52</v>
      </c>
      <c r="N1000" s="1" t="s">
        <v>88</v>
      </c>
      <c r="O1000" s="1" t="s">
        <v>88</v>
      </c>
      <c r="P1000" s="1" t="s">
        <v>52</v>
      </c>
      <c r="Q1000" s="1" t="s">
        <v>52</v>
      </c>
      <c r="R1000" s="1" t="s">
        <v>52</v>
      </c>
      <c r="AV1000" s="1" t="s">
        <v>52</v>
      </c>
      <c r="AW1000" s="1" t="s">
        <v>52</v>
      </c>
      <c r="AX1000" s="1" t="s">
        <v>52</v>
      </c>
      <c r="AY1000" s="1" t="s">
        <v>52</v>
      </c>
      <c r="AZ1000" s="1" t="s">
        <v>52</v>
      </c>
    </row>
    <row r="1001" spans="1:52" ht="30" customHeight="1" x14ac:dyDescent="0.3">
      <c r="A1001" s="19"/>
      <c r="B1001" s="19"/>
      <c r="C1001" s="19"/>
      <c r="D1001" s="19"/>
      <c r="E1001" s="21"/>
      <c r="F1001" s="24"/>
      <c r="G1001" s="21"/>
      <c r="H1001" s="24"/>
      <c r="I1001" s="21"/>
      <c r="J1001" s="24"/>
      <c r="K1001" s="21"/>
      <c r="L1001" s="24"/>
      <c r="M1001" s="19"/>
    </row>
    <row r="1002" spans="1:52" ht="30" customHeight="1" x14ac:dyDescent="0.3">
      <c r="A1002" s="15" t="s">
        <v>1953</v>
      </c>
      <c r="B1002" s="16"/>
      <c r="C1002" s="16"/>
      <c r="D1002" s="16"/>
      <c r="E1002" s="20"/>
      <c r="F1002" s="23"/>
      <c r="G1002" s="20"/>
      <c r="H1002" s="23"/>
      <c r="I1002" s="20"/>
      <c r="J1002" s="23"/>
      <c r="K1002" s="20"/>
      <c r="L1002" s="23"/>
      <c r="M1002" s="17"/>
      <c r="N1002" s="1" t="s">
        <v>1314</v>
      </c>
    </row>
    <row r="1003" spans="1:52" ht="30" customHeight="1" x14ac:dyDescent="0.3">
      <c r="A1003" s="18" t="s">
        <v>1125</v>
      </c>
      <c r="B1003" s="18" t="s">
        <v>759</v>
      </c>
      <c r="C1003" s="18" t="s">
        <v>760</v>
      </c>
      <c r="D1003" s="19">
        <v>0.69810000000000005</v>
      </c>
      <c r="E1003" s="21">
        <f>단가대비표!O134</f>
        <v>0</v>
      </c>
      <c r="F1003" s="24">
        <f>TRUNC(E1003*D1003,1)</f>
        <v>0</v>
      </c>
      <c r="G1003" s="21">
        <f>단가대비표!P134</f>
        <v>0</v>
      </c>
      <c r="H1003" s="24">
        <f>TRUNC(G1003*D1003,1)</f>
        <v>0</v>
      </c>
      <c r="I1003" s="21">
        <f>단가대비표!V134</f>
        <v>0</v>
      </c>
      <c r="J1003" s="24">
        <f>TRUNC(I1003*D1003,1)</f>
        <v>0</v>
      </c>
      <c r="K1003" s="21">
        <f t="shared" ref="K1003:L1005" si="142">TRUNC(E1003+G1003+I1003,1)</f>
        <v>0</v>
      </c>
      <c r="L1003" s="24">
        <f t="shared" si="142"/>
        <v>0</v>
      </c>
      <c r="M1003" s="18" t="s">
        <v>52</v>
      </c>
      <c r="N1003" s="1" t="s">
        <v>1314</v>
      </c>
      <c r="O1003" s="1" t="s">
        <v>1126</v>
      </c>
      <c r="P1003" s="1" t="s">
        <v>64</v>
      </c>
      <c r="Q1003" s="1" t="s">
        <v>64</v>
      </c>
      <c r="R1003" s="1" t="s">
        <v>63</v>
      </c>
      <c r="V1003">
        <v>1</v>
      </c>
      <c r="AV1003" s="1" t="s">
        <v>52</v>
      </c>
      <c r="AW1003" s="1" t="s">
        <v>1954</v>
      </c>
      <c r="AX1003" s="1" t="s">
        <v>52</v>
      </c>
      <c r="AY1003" s="1" t="s">
        <v>52</v>
      </c>
      <c r="AZ1003" s="1" t="s">
        <v>52</v>
      </c>
    </row>
    <row r="1004" spans="1:52" ht="30" customHeight="1" x14ac:dyDescent="0.3">
      <c r="A1004" s="18" t="s">
        <v>758</v>
      </c>
      <c r="B1004" s="18" t="s">
        <v>759</v>
      </c>
      <c r="C1004" s="18" t="s">
        <v>760</v>
      </c>
      <c r="D1004" s="19">
        <v>0.15809999999999999</v>
      </c>
      <c r="E1004" s="21">
        <f>단가대비표!O121</f>
        <v>0</v>
      </c>
      <c r="F1004" s="24">
        <f>TRUNC(E1004*D1004,1)</f>
        <v>0</v>
      </c>
      <c r="G1004" s="21">
        <f>단가대비표!P121</f>
        <v>0</v>
      </c>
      <c r="H1004" s="24">
        <f>TRUNC(G1004*D1004,1)</f>
        <v>0</v>
      </c>
      <c r="I1004" s="21">
        <f>단가대비표!V121</f>
        <v>0</v>
      </c>
      <c r="J1004" s="24">
        <f>TRUNC(I1004*D1004,1)</f>
        <v>0</v>
      </c>
      <c r="K1004" s="21">
        <f t="shared" si="142"/>
        <v>0</v>
      </c>
      <c r="L1004" s="24">
        <f t="shared" si="142"/>
        <v>0</v>
      </c>
      <c r="M1004" s="18" t="s">
        <v>52</v>
      </c>
      <c r="N1004" s="1" t="s">
        <v>1314</v>
      </c>
      <c r="O1004" s="1" t="s">
        <v>761</v>
      </c>
      <c r="P1004" s="1" t="s">
        <v>64</v>
      </c>
      <c r="Q1004" s="1" t="s">
        <v>64</v>
      </c>
      <c r="R1004" s="1" t="s">
        <v>63</v>
      </c>
      <c r="V1004">
        <v>1</v>
      </c>
      <c r="AV1004" s="1" t="s">
        <v>52</v>
      </c>
      <c r="AW1004" s="1" t="s">
        <v>1955</v>
      </c>
      <c r="AX1004" s="1" t="s">
        <v>52</v>
      </c>
      <c r="AY1004" s="1" t="s">
        <v>52</v>
      </c>
      <c r="AZ1004" s="1" t="s">
        <v>52</v>
      </c>
    </row>
    <row r="1005" spans="1:52" ht="30" customHeight="1" x14ac:dyDescent="0.3">
      <c r="A1005" s="18" t="s">
        <v>774</v>
      </c>
      <c r="B1005" s="18" t="s">
        <v>775</v>
      </c>
      <c r="C1005" s="18" t="s">
        <v>234</v>
      </c>
      <c r="D1005" s="19">
        <v>1</v>
      </c>
      <c r="E1005" s="21">
        <v>0</v>
      </c>
      <c r="F1005" s="24">
        <f>TRUNC(E1005*D1005,1)</f>
        <v>0</v>
      </c>
      <c r="G1005" s="21">
        <v>0</v>
      </c>
      <c r="H1005" s="24">
        <f>TRUNC(G1005*D1005,1)</f>
        <v>0</v>
      </c>
      <c r="I1005" s="21">
        <f>TRUNC(SUMIF(V1003:V1005, RIGHTB(O1005, 1), H1003:H1005)*U1005, 2)</f>
        <v>0</v>
      </c>
      <c r="J1005" s="24">
        <f>TRUNC(I1005*D1005,1)</f>
        <v>0</v>
      </c>
      <c r="K1005" s="21">
        <f t="shared" si="142"/>
        <v>0</v>
      </c>
      <c r="L1005" s="24">
        <f t="shared" si="142"/>
        <v>0</v>
      </c>
      <c r="M1005" s="18" t="s">
        <v>52</v>
      </c>
      <c r="N1005" s="1" t="s">
        <v>1314</v>
      </c>
      <c r="O1005" s="1" t="s">
        <v>713</v>
      </c>
      <c r="P1005" s="1" t="s">
        <v>64</v>
      </c>
      <c r="Q1005" s="1" t="s">
        <v>64</v>
      </c>
      <c r="R1005" s="1" t="s">
        <v>64</v>
      </c>
      <c r="S1005">
        <v>1</v>
      </c>
      <c r="T1005">
        <v>2</v>
      </c>
      <c r="U1005">
        <v>0.02</v>
      </c>
      <c r="AV1005" s="1" t="s">
        <v>52</v>
      </c>
      <c r="AW1005" s="1" t="s">
        <v>1956</v>
      </c>
      <c r="AX1005" s="1" t="s">
        <v>52</v>
      </c>
      <c r="AY1005" s="1" t="s">
        <v>52</v>
      </c>
      <c r="AZ1005" s="1" t="s">
        <v>52</v>
      </c>
    </row>
    <row r="1006" spans="1:52" ht="30" customHeight="1" x14ac:dyDescent="0.3">
      <c r="A1006" s="18" t="s">
        <v>715</v>
      </c>
      <c r="B1006" s="18" t="s">
        <v>52</v>
      </c>
      <c r="C1006" s="18" t="s">
        <v>52</v>
      </c>
      <c r="D1006" s="19"/>
      <c r="E1006" s="21"/>
      <c r="F1006" s="24">
        <f>TRUNC(SUMIF(N1003:N1005, N1002, F1003:F1005),0)</f>
        <v>0</v>
      </c>
      <c r="G1006" s="21"/>
      <c r="H1006" s="24">
        <f>TRUNC(SUMIF(N1003:N1005, N1002, H1003:H1005),0)</f>
        <v>0</v>
      </c>
      <c r="I1006" s="21"/>
      <c r="J1006" s="24">
        <f>TRUNC(SUMIF(N1003:N1005, N1002, J1003:J1005),0)</f>
        <v>0</v>
      </c>
      <c r="K1006" s="21"/>
      <c r="L1006" s="24">
        <f>F1006+H1006+J1006</f>
        <v>0</v>
      </c>
      <c r="M1006" s="18" t="s">
        <v>52</v>
      </c>
      <c r="N1006" s="1" t="s">
        <v>88</v>
      </c>
      <c r="O1006" s="1" t="s">
        <v>88</v>
      </c>
      <c r="P1006" s="1" t="s">
        <v>52</v>
      </c>
      <c r="Q1006" s="1" t="s">
        <v>52</v>
      </c>
      <c r="R1006" s="1" t="s">
        <v>52</v>
      </c>
      <c r="AV1006" s="1" t="s">
        <v>52</v>
      </c>
      <c r="AW1006" s="1" t="s">
        <v>52</v>
      </c>
      <c r="AX1006" s="1" t="s">
        <v>52</v>
      </c>
      <c r="AY1006" s="1" t="s">
        <v>52</v>
      </c>
      <c r="AZ1006" s="1" t="s">
        <v>52</v>
      </c>
    </row>
    <row r="1007" spans="1:52" ht="30" customHeight="1" x14ac:dyDescent="0.3">
      <c r="A1007" s="19"/>
      <c r="B1007" s="19"/>
      <c r="C1007" s="19"/>
      <c r="D1007" s="19"/>
      <c r="E1007" s="21"/>
      <c r="F1007" s="24"/>
      <c r="G1007" s="21"/>
      <c r="H1007" s="24"/>
      <c r="I1007" s="21"/>
      <c r="J1007" s="24"/>
      <c r="K1007" s="21"/>
      <c r="L1007" s="24"/>
      <c r="M1007" s="19"/>
    </row>
    <row r="1008" spans="1:52" ht="30" customHeight="1" x14ac:dyDescent="0.3">
      <c r="A1008" s="15" t="s">
        <v>1957</v>
      </c>
      <c r="B1008" s="16"/>
      <c r="C1008" s="16"/>
      <c r="D1008" s="16"/>
      <c r="E1008" s="20"/>
      <c r="F1008" s="23"/>
      <c r="G1008" s="20"/>
      <c r="H1008" s="23"/>
      <c r="I1008" s="20"/>
      <c r="J1008" s="23"/>
      <c r="K1008" s="20"/>
      <c r="L1008" s="23"/>
      <c r="M1008" s="17"/>
      <c r="N1008" s="1" t="s">
        <v>1320</v>
      </c>
    </row>
    <row r="1009" spans="1:52" ht="30" customHeight="1" x14ac:dyDescent="0.3">
      <c r="A1009" s="18" t="s">
        <v>1958</v>
      </c>
      <c r="B1009" s="18" t="s">
        <v>759</v>
      </c>
      <c r="C1009" s="18" t="s">
        <v>760</v>
      </c>
      <c r="D1009" s="19">
        <v>0.124</v>
      </c>
      <c r="E1009" s="21">
        <f>단가대비표!O135</f>
        <v>0</v>
      </c>
      <c r="F1009" s="24">
        <f>TRUNC(E1009*D1009,1)</f>
        <v>0</v>
      </c>
      <c r="G1009" s="21">
        <f>단가대비표!P135</f>
        <v>0</v>
      </c>
      <c r="H1009" s="24">
        <f>TRUNC(G1009*D1009,1)</f>
        <v>0</v>
      </c>
      <c r="I1009" s="21">
        <f>단가대비표!V135</f>
        <v>0</v>
      </c>
      <c r="J1009" s="24">
        <f>TRUNC(I1009*D1009,1)</f>
        <v>0</v>
      </c>
      <c r="K1009" s="21">
        <f>TRUNC(E1009+G1009+I1009,1)</f>
        <v>0</v>
      </c>
      <c r="L1009" s="24">
        <f>TRUNC(F1009+H1009+J1009,1)</f>
        <v>0</v>
      </c>
      <c r="M1009" s="18" t="s">
        <v>52</v>
      </c>
      <c r="N1009" s="1" t="s">
        <v>1320</v>
      </c>
      <c r="O1009" s="1" t="s">
        <v>1959</v>
      </c>
      <c r="P1009" s="1" t="s">
        <v>64</v>
      </c>
      <c r="Q1009" s="1" t="s">
        <v>64</v>
      </c>
      <c r="R1009" s="1" t="s">
        <v>63</v>
      </c>
      <c r="AV1009" s="1" t="s">
        <v>52</v>
      </c>
      <c r="AW1009" s="1" t="s">
        <v>1960</v>
      </c>
      <c r="AX1009" s="1" t="s">
        <v>52</v>
      </c>
      <c r="AY1009" s="1" t="s">
        <v>52</v>
      </c>
      <c r="AZ1009" s="1" t="s">
        <v>52</v>
      </c>
    </row>
    <row r="1010" spans="1:52" ht="30" customHeight="1" x14ac:dyDescent="0.3">
      <c r="A1010" s="18" t="s">
        <v>758</v>
      </c>
      <c r="B1010" s="18" t="s">
        <v>759</v>
      </c>
      <c r="C1010" s="18" t="s">
        <v>760</v>
      </c>
      <c r="D1010" s="19">
        <v>1.7000000000000001E-2</v>
      </c>
      <c r="E1010" s="21">
        <f>단가대비표!O121</f>
        <v>0</v>
      </c>
      <c r="F1010" s="24">
        <f>TRUNC(E1010*D1010,1)</f>
        <v>0</v>
      </c>
      <c r="G1010" s="21">
        <f>단가대비표!P121</f>
        <v>0</v>
      </c>
      <c r="H1010" s="24">
        <f>TRUNC(G1010*D1010,1)</f>
        <v>0</v>
      </c>
      <c r="I1010" s="21">
        <f>단가대비표!V121</f>
        <v>0</v>
      </c>
      <c r="J1010" s="24">
        <f>TRUNC(I1010*D1010,1)</f>
        <v>0</v>
      </c>
      <c r="K1010" s="21">
        <f>TRUNC(E1010+G1010+I1010,1)</f>
        <v>0</v>
      </c>
      <c r="L1010" s="24">
        <f>TRUNC(F1010+H1010+J1010,1)</f>
        <v>0</v>
      </c>
      <c r="M1010" s="18" t="s">
        <v>52</v>
      </c>
      <c r="N1010" s="1" t="s">
        <v>1320</v>
      </c>
      <c r="O1010" s="1" t="s">
        <v>761</v>
      </c>
      <c r="P1010" s="1" t="s">
        <v>64</v>
      </c>
      <c r="Q1010" s="1" t="s">
        <v>64</v>
      </c>
      <c r="R1010" s="1" t="s">
        <v>63</v>
      </c>
      <c r="AV1010" s="1" t="s">
        <v>52</v>
      </c>
      <c r="AW1010" s="1" t="s">
        <v>1961</v>
      </c>
      <c r="AX1010" s="1" t="s">
        <v>52</v>
      </c>
      <c r="AY1010" s="1" t="s">
        <v>52</v>
      </c>
      <c r="AZ1010" s="1" t="s">
        <v>52</v>
      </c>
    </row>
    <row r="1011" spans="1:52" ht="30" customHeight="1" x14ac:dyDescent="0.3">
      <c r="A1011" s="18" t="s">
        <v>715</v>
      </c>
      <c r="B1011" s="18" t="s">
        <v>52</v>
      </c>
      <c r="C1011" s="18" t="s">
        <v>52</v>
      </c>
      <c r="D1011" s="19"/>
      <c r="E1011" s="21"/>
      <c r="F1011" s="24">
        <f>TRUNC(SUMIF(N1009:N1010, N1008, F1009:F1010),0)</f>
        <v>0</v>
      </c>
      <c r="G1011" s="21"/>
      <c r="H1011" s="24">
        <f>TRUNC(SUMIF(N1009:N1010, N1008, H1009:H1010),0)</f>
        <v>0</v>
      </c>
      <c r="I1011" s="21"/>
      <c r="J1011" s="24">
        <f>TRUNC(SUMIF(N1009:N1010, N1008, J1009:J1010),0)</f>
        <v>0</v>
      </c>
      <c r="K1011" s="21"/>
      <c r="L1011" s="24">
        <f>F1011+H1011+J1011</f>
        <v>0</v>
      </c>
      <c r="M1011" s="18" t="s">
        <v>52</v>
      </c>
      <c r="N1011" s="1" t="s">
        <v>88</v>
      </c>
      <c r="O1011" s="1" t="s">
        <v>88</v>
      </c>
      <c r="P1011" s="1" t="s">
        <v>52</v>
      </c>
      <c r="Q1011" s="1" t="s">
        <v>52</v>
      </c>
      <c r="R1011" s="1" t="s">
        <v>52</v>
      </c>
      <c r="AV1011" s="1" t="s">
        <v>52</v>
      </c>
      <c r="AW1011" s="1" t="s">
        <v>52</v>
      </c>
      <c r="AX1011" s="1" t="s">
        <v>52</v>
      </c>
      <c r="AY1011" s="1" t="s">
        <v>52</v>
      </c>
      <c r="AZ1011" s="1" t="s">
        <v>52</v>
      </c>
    </row>
    <row r="1012" spans="1:52" ht="30" customHeight="1" x14ac:dyDescent="0.3">
      <c r="A1012" s="19"/>
      <c r="B1012" s="19"/>
      <c r="C1012" s="19"/>
      <c r="D1012" s="19"/>
      <c r="E1012" s="21"/>
      <c r="F1012" s="24"/>
      <c r="G1012" s="21"/>
      <c r="H1012" s="24"/>
      <c r="I1012" s="21"/>
      <c r="J1012" s="24"/>
      <c r="K1012" s="21"/>
      <c r="L1012" s="24"/>
      <c r="M1012" s="19"/>
    </row>
    <row r="1013" spans="1:52" ht="30" customHeight="1" x14ac:dyDescent="0.3">
      <c r="A1013" s="15" t="s">
        <v>1962</v>
      </c>
      <c r="B1013" s="16"/>
      <c r="C1013" s="16"/>
      <c r="D1013" s="16"/>
      <c r="E1013" s="20"/>
      <c r="F1013" s="23"/>
      <c r="G1013" s="20"/>
      <c r="H1013" s="23"/>
      <c r="I1013" s="20"/>
      <c r="J1013" s="23"/>
      <c r="K1013" s="20"/>
      <c r="L1013" s="23"/>
      <c r="M1013" s="17"/>
      <c r="N1013" s="1" t="s">
        <v>1344</v>
      </c>
    </row>
    <row r="1014" spans="1:52" ht="30" customHeight="1" x14ac:dyDescent="0.3">
      <c r="A1014" s="18" t="s">
        <v>1323</v>
      </c>
      <c r="B1014" s="18" t="s">
        <v>759</v>
      </c>
      <c r="C1014" s="18" t="s">
        <v>760</v>
      </c>
      <c r="D1014" s="19">
        <v>1.4E-2</v>
      </c>
      <c r="E1014" s="21">
        <f>단가대비표!O140</f>
        <v>0</v>
      </c>
      <c r="F1014" s="24">
        <f>TRUNC(E1014*D1014,1)</f>
        <v>0</v>
      </c>
      <c r="G1014" s="21">
        <f>단가대비표!P140</f>
        <v>0</v>
      </c>
      <c r="H1014" s="24">
        <f>TRUNC(G1014*D1014,1)</f>
        <v>0</v>
      </c>
      <c r="I1014" s="21">
        <f>단가대비표!V140</f>
        <v>0</v>
      </c>
      <c r="J1014" s="24">
        <f>TRUNC(I1014*D1014,1)</f>
        <v>0</v>
      </c>
      <c r="K1014" s="21">
        <f t="shared" ref="K1014:L1016" si="143">TRUNC(E1014+G1014+I1014,1)</f>
        <v>0</v>
      </c>
      <c r="L1014" s="24">
        <f t="shared" si="143"/>
        <v>0</v>
      </c>
      <c r="M1014" s="18" t="s">
        <v>52</v>
      </c>
      <c r="N1014" s="1" t="s">
        <v>1344</v>
      </c>
      <c r="O1014" s="1" t="s">
        <v>1324</v>
      </c>
      <c r="P1014" s="1" t="s">
        <v>64</v>
      </c>
      <c r="Q1014" s="1" t="s">
        <v>64</v>
      </c>
      <c r="R1014" s="1" t="s">
        <v>63</v>
      </c>
      <c r="V1014">
        <v>1</v>
      </c>
      <c r="AV1014" s="1" t="s">
        <v>52</v>
      </c>
      <c r="AW1014" s="1" t="s">
        <v>1963</v>
      </c>
      <c r="AX1014" s="1" t="s">
        <v>52</v>
      </c>
      <c r="AY1014" s="1" t="s">
        <v>52</v>
      </c>
      <c r="AZ1014" s="1" t="s">
        <v>52</v>
      </c>
    </row>
    <row r="1015" spans="1:52" ht="30" customHeight="1" x14ac:dyDescent="0.3">
      <c r="A1015" s="18" t="s">
        <v>758</v>
      </c>
      <c r="B1015" s="18" t="s">
        <v>759</v>
      </c>
      <c r="C1015" s="18" t="s">
        <v>760</v>
      </c>
      <c r="D1015" s="19">
        <v>0.01</v>
      </c>
      <c r="E1015" s="21">
        <f>단가대비표!O121</f>
        <v>0</v>
      </c>
      <c r="F1015" s="24">
        <f>TRUNC(E1015*D1015,1)</f>
        <v>0</v>
      </c>
      <c r="G1015" s="21">
        <f>단가대비표!P121</f>
        <v>0</v>
      </c>
      <c r="H1015" s="24">
        <f>TRUNC(G1015*D1015,1)</f>
        <v>0</v>
      </c>
      <c r="I1015" s="21">
        <f>단가대비표!V121</f>
        <v>0</v>
      </c>
      <c r="J1015" s="24">
        <f>TRUNC(I1015*D1015,1)</f>
        <v>0</v>
      </c>
      <c r="K1015" s="21">
        <f t="shared" si="143"/>
        <v>0</v>
      </c>
      <c r="L1015" s="24">
        <f t="shared" si="143"/>
        <v>0</v>
      </c>
      <c r="M1015" s="18" t="s">
        <v>52</v>
      </c>
      <c r="N1015" s="1" t="s">
        <v>1344</v>
      </c>
      <c r="O1015" s="1" t="s">
        <v>761</v>
      </c>
      <c r="P1015" s="1" t="s">
        <v>64</v>
      </c>
      <c r="Q1015" s="1" t="s">
        <v>64</v>
      </c>
      <c r="R1015" s="1" t="s">
        <v>63</v>
      </c>
      <c r="V1015">
        <v>1</v>
      </c>
      <c r="AV1015" s="1" t="s">
        <v>52</v>
      </c>
      <c r="AW1015" s="1" t="s">
        <v>1964</v>
      </c>
      <c r="AX1015" s="1" t="s">
        <v>52</v>
      </c>
      <c r="AY1015" s="1" t="s">
        <v>52</v>
      </c>
      <c r="AZ1015" s="1" t="s">
        <v>52</v>
      </c>
    </row>
    <row r="1016" spans="1:52" ht="30" customHeight="1" x14ac:dyDescent="0.3">
      <c r="A1016" s="18" t="s">
        <v>774</v>
      </c>
      <c r="B1016" s="18" t="s">
        <v>775</v>
      </c>
      <c r="C1016" s="18" t="s">
        <v>234</v>
      </c>
      <c r="D1016" s="19">
        <v>1</v>
      </c>
      <c r="E1016" s="21">
        <v>0</v>
      </c>
      <c r="F1016" s="24">
        <f>TRUNC(E1016*D1016,1)</f>
        <v>0</v>
      </c>
      <c r="G1016" s="21">
        <v>0</v>
      </c>
      <c r="H1016" s="24">
        <f>TRUNC(G1016*D1016,1)</f>
        <v>0</v>
      </c>
      <c r="I1016" s="21">
        <f>TRUNC(SUMIF(V1014:V1016, RIGHTB(O1016, 1), H1014:H1016)*U1016, 2)</f>
        <v>0</v>
      </c>
      <c r="J1016" s="24">
        <f>TRUNC(I1016*D1016,1)</f>
        <v>0</v>
      </c>
      <c r="K1016" s="21">
        <f t="shared" si="143"/>
        <v>0</v>
      </c>
      <c r="L1016" s="24">
        <f t="shared" si="143"/>
        <v>0</v>
      </c>
      <c r="M1016" s="18" t="s">
        <v>52</v>
      </c>
      <c r="N1016" s="1" t="s">
        <v>1344</v>
      </c>
      <c r="O1016" s="1" t="s">
        <v>713</v>
      </c>
      <c r="P1016" s="1" t="s">
        <v>64</v>
      </c>
      <c r="Q1016" s="1" t="s">
        <v>64</v>
      </c>
      <c r="R1016" s="1" t="s">
        <v>64</v>
      </c>
      <c r="S1016">
        <v>1</v>
      </c>
      <c r="T1016">
        <v>2</v>
      </c>
      <c r="U1016">
        <v>0.02</v>
      </c>
      <c r="AV1016" s="1" t="s">
        <v>52</v>
      </c>
      <c r="AW1016" s="1" t="s">
        <v>1965</v>
      </c>
      <c r="AX1016" s="1" t="s">
        <v>52</v>
      </c>
      <c r="AY1016" s="1" t="s">
        <v>52</v>
      </c>
      <c r="AZ1016" s="1" t="s">
        <v>52</v>
      </c>
    </row>
    <row r="1017" spans="1:52" ht="30" customHeight="1" x14ac:dyDescent="0.3">
      <c r="A1017" s="18" t="s">
        <v>715</v>
      </c>
      <c r="B1017" s="18" t="s">
        <v>52</v>
      </c>
      <c r="C1017" s="18" t="s">
        <v>52</v>
      </c>
      <c r="D1017" s="19"/>
      <c r="E1017" s="21"/>
      <c r="F1017" s="24">
        <f>TRUNC(SUMIF(N1014:N1016, N1013, F1014:F1016),0)</f>
        <v>0</v>
      </c>
      <c r="G1017" s="21"/>
      <c r="H1017" s="24">
        <f>TRUNC(SUMIF(N1014:N1016, N1013, H1014:H1016),0)</f>
        <v>0</v>
      </c>
      <c r="I1017" s="21"/>
      <c r="J1017" s="24">
        <f>TRUNC(SUMIF(N1014:N1016, N1013, J1014:J1016),0)</f>
        <v>0</v>
      </c>
      <c r="K1017" s="21"/>
      <c r="L1017" s="24">
        <f>F1017+H1017+J1017</f>
        <v>0</v>
      </c>
      <c r="M1017" s="18" t="s">
        <v>52</v>
      </c>
      <c r="N1017" s="1" t="s">
        <v>88</v>
      </c>
      <c r="O1017" s="1" t="s">
        <v>88</v>
      </c>
      <c r="P1017" s="1" t="s">
        <v>52</v>
      </c>
      <c r="Q1017" s="1" t="s">
        <v>52</v>
      </c>
      <c r="R1017" s="1" t="s">
        <v>52</v>
      </c>
      <c r="AV1017" s="1" t="s">
        <v>52</v>
      </c>
      <c r="AW1017" s="1" t="s">
        <v>52</v>
      </c>
      <c r="AX1017" s="1" t="s">
        <v>52</v>
      </c>
      <c r="AY1017" s="1" t="s">
        <v>52</v>
      </c>
      <c r="AZ1017" s="1" t="s">
        <v>52</v>
      </c>
    </row>
    <row r="1018" spans="1:52" ht="30" customHeight="1" x14ac:dyDescent="0.3">
      <c r="A1018" s="19"/>
      <c r="B1018" s="19"/>
      <c r="C1018" s="19"/>
      <c r="D1018" s="19"/>
      <c r="E1018" s="21"/>
      <c r="F1018" s="24"/>
      <c r="G1018" s="21"/>
      <c r="H1018" s="24"/>
      <c r="I1018" s="21"/>
      <c r="J1018" s="24"/>
      <c r="K1018" s="21"/>
      <c r="L1018" s="24"/>
      <c r="M1018" s="19"/>
    </row>
    <row r="1019" spans="1:52" ht="30" customHeight="1" x14ac:dyDescent="0.3">
      <c r="A1019" s="15" t="s">
        <v>1966</v>
      </c>
      <c r="B1019" s="16"/>
      <c r="C1019" s="16"/>
      <c r="D1019" s="16"/>
      <c r="E1019" s="20"/>
      <c r="F1019" s="23"/>
      <c r="G1019" s="20"/>
      <c r="H1019" s="23"/>
      <c r="I1019" s="20"/>
      <c r="J1019" s="23"/>
      <c r="K1019" s="20"/>
      <c r="L1019" s="23"/>
      <c r="M1019" s="17"/>
      <c r="N1019" s="1" t="s">
        <v>1349</v>
      </c>
    </row>
    <row r="1020" spans="1:52" ht="30" customHeight="1" x14ac:dyDescent="0.3">
      <c r="A1020" s="18" t="s">
        <v>1323</v>
      </c>
      <c r="B1020" s="18" t="s">
        <v>759</v>
      </c>
      <c r="C1020" s="18" t="s">
        <v>760</v>
      </c>
      <c r="D1020" s="19">
        <v>1.6E-2</v>
      </c>
      <c r="E1020" s="21">
        <f>단가대비표!O140</f>
        <v>0</v>
      </c>
      <c r="F1020" s="24">
        <f>TRUNC(E1020*D1020,1)</f>
        <v>0</v>
      </c>
      <c r="G1020" s="21">
        <f>단가대비표!P140</f>
        <v>0</v>
      </c>
      <c r="H1020" s="24">
        <f>TRUNC(G1020*D1020,1)</f>
        <v>0</v>
      </c>
      <c r="I1020" s="21">
        <f>단가대비표!V140</f>
        <v>0</v>
      </c>
      <c r="J1020" s="24">
        <f>TRUNC(I1020*D1020,1)</f>
        <v>0</v>
      </c>
      <c r="K1020" s="21">
        <f t="shared" ref="K1020:L1022" si="144">TRUNC(E1020+G1020+I1020,1)</f>
        <v>0</v>
      </c>
      <c r="L1020" s="24">
        <f t="shared" si="144"/>
        <v>0</v>
      </c>
      <c r="M1020" s="18" t="s">
        <v>52</v>
      </c>
      <c r="N1020" s="1" t="s">
        <v>1349</v>
      </c>
      <c r="O1020" s="1" t="s">
        <v>1324</v>
      </c>
      <c r="P1020" s="1" t="s">
        <v>64</v>
      </c>
      <c r="Q1020" s="1" t="s">
        <v>64</v>
      </c>
      <c r="R1020" s="1" t="s">
        <v>63</v>
      </c>
      <c r="V1020">
        <v>1</v>
      </c>
      <c r="AV1020" s="1" t="s">
        <v>52</v>
      </c>
      <c r="AW1020" s="1" t="s">
        <v>1967</v>
      </c>
      <c r="AX1020" s="1" t="s">
        <v>52</v>
      </c>
      <c r="AY1020" s="1" t="s">
        <v>52</v>
      </c>
      <c r="AZ1020" s="1" t="s">
        <v>52</v>
      </c>
    </row>
    <row r="1021" spans="1:52" ht="30" customHeight="1" x14ac:dyDescent="0.3">
      <c r="A1021" s="18" t="s">
        <v>758</v>
      </c>
      <c r="B1021" s="18" t="s">
        <v>759</v>
      </c>
      <c r="C1021" s="18" t="s">
        <v>760</v>
      </c>
      <c r="D1021" s="19">
        <v>1.2E-2</v>
      </c>
      <c r="E1021" s="21">
        <f>단가대비표!O121</f>
        <v>0</v>
      </c>
      <c r="F1021" s="24">
        <f>TRUNC(E1021*D1021,1)</f>
        <v>0</v>
      </c>
      <c r="G1021" s="21">
        <f>단가대비표!P121</f>
        <v>0</v>
      </c>
      <c r="H1021" s="24">
        <f>TRUNC(G1021*D1021,1)</f>
        <v>0</v>
      </c>
      <c r="I1021" s="21">
        <f>단가대비표!V121</f>
        <v>0</v>
      </c>
      <c r="J1021" s="24">
        <f>TRUNC(I1021*D1021,1)</f>
        <v>0</v>
      </c>
      <c r="K1021" s="21">
        <f t="shared" si="144"/>
        <v>0</v>
      </c>
      <c r="L1021" s="24">
        <f t="shared" si="144"/>
        <v>0</v>
      </c>
      <c r="M1021" s="18" t="s">
        <v>52</v>
      </c>
      <c r="N1021" s="1" t="s">
        <v>1349</v>
      </c>
      <c r="O1021" s="1" t="s">
        <v>761</v>
      </c>
      <c r="P1021" s="1" t="s">
        <v>64</v>
      </c>
      <c r="Q1021" s="1" t="s">
        <v>64</v>
      </c>
      <c r="R1021" s="1" t="s">
        <v>63</v>
      </c>
      <c r="V1021">
        <v>1</v>
      </c>
      <c r="AV1021" s="1" t="s">
        <v>52</v>
      </c>
      <c r="AW1021" s="1" t="s">
        <v>1968</v>
      </c>
      <c r="AX1021" s="1" t="s">
        <v>52</v>
      </c>
      <c r="AY1021" s="1" t="s">
        <v>52</v>
      </c>
      <c r="AZ1021" s="1" t="s">
        <v>52</v>
      </c>
    </row>
    <row r="1022" spans="1:52" ht="30" customHeight="1" x14ac:dyDescent="0.3">
      <c r="A1022" s="18" t="s">
        <v>774</v>
      </c>
      <c r="B1022" s="18" t="s">
        <v>775</v>
      </c>
      <c r="C1022" s="18" t="s">
        <v>234</v>
      </c>
      <c r="D1022" s="19">
        <v>1</v>
      </c>
      <c r="E1022" s="21">
        <v>0</v>
      </c>
      <c r="F1022" s="24">
        <f>TRUNC(E1022*D1022,1)</f>
        <v>0</v>
      </c>
      <c r="G1022" s="21">
        <v>0</v>
      </c>
      <c r="H1022" s="24">
        <f>TRUNC(G1022*D1022,1)</f>
        <v>0</v>
      </c>
      <c r="I1022" s="21">
        <f>TRUNC(SUMIF(V1020:V1022, RIGHTB(O1022, 1), H1020:H1022)*U1022, 2)</f>
        <v>0</v>
      </c>
      <c r="J1022" s="24">
        <f>TRUNC(I1022*D1022,1)</f>
        <v>0</v>
      </c>
      <c r="K1022" s="21">
        <f t="shared" si="144"/>
        <v>0</v>
      </c>
      <c r="L1022" s="24">
        <f t="shared" si="144"/>
        <v>0</v>
      </c>
      <c r="M1022" s="18" t="s">
        <v>52</v>
      </c>
      <c r="N1022" s="1" t="s">
        <v>1349</v>
      </c>
      <c r="O1022" s="1" t="s">
        <v>713</v>
      </c>
      <c r="P1022" s="1" t="s">
        <v>64</v>
      </c>
      <c r="Q1022" s="1" t="s">
        <v>64</v>
      </c>
      <c r="R1022" s="1" t="s">
        <v>64</v>
      </c>
      <c r="S1022">
        <v>1</v>
      </c>
      <c r="T1022">
        <v>2</v>
      </c>
      <c r="U1022">
        <v>0.02</v>
      </c>
      <c r="AV1022" s="1" t="s">
        <v>52</v>
      </c>
      <c r="AW1022" s="1" t="s">
        <v>1969</v>
      </c>
      <c r="AX1022" s="1" t="s">
        <v>52</v>
      </c>
      <c r="AY1022" s="1" t="s">
        <v>52</v>
      </c>
      <c r="AZ1022" s="1" t="s">
        <v>52</v>
      </c>
    </row>
    <row r="1023" spans="1:52" ht="30" customHeight="1" x14ac:dyDescent="0.3">
      <c r="A1023" s="18" t="s">
        <v>715</v>
      </c>
      <c r="B1023" s="18" t="s">
        <v>52</v>
      </c>
      <c r="C1023" s="18" t="s">
        <v>52</v>
      </c>
      <c r="D1023" s="19"/>
      <c r="E1023" s="21"/>
      <c r="F1023" s="24">
        <f>TRUNC(SUMIF(N1020:N1022, N1019, F1020:F1022),0)</f>
        <v>0</v>
      </c>
      <c r="G1023" s="21"/>
      <c r="H1023" s="24">
        <f>TRUNC(SUMIF(N1020:N1022, N1019, H1020:H1022),0)</f>
        <v>0</v>
      </c>
      <c r="I1023" s="21"/>
      <c r="J1023" s="24">
        <f>TRUNC(SUMIF(N1020:N1022, N1019, J1020:J1022),0)</f>
        <v>0</v>
      </c>
      <c r="K1023" s="21"/>
      <c r="L1023" s="24">
        <f>F1023+H1023+J1023</f>
        <v>0</v>
      </c>
      <c r="M1023" s="18" t="s">
        <v>52</v>
      </c>
      <c r="N1023" s="1" t="s">
        <v>88</v>
      </c>
      <c r="O1023" s="1" t="s">
        <v>88</v>
      </c>
      <c r="P1023" s="1" t="s">
        <v>52</v>
      </c>
      <c r="Q1023" s="1" t="s">
        <v>52</v>
      </c>
      <c r="R1023" s="1" t="s">
        <v>52</v>
      </c>
      <c r="AV1023" s="1" t="s">
        <v>52</v>
      </c>
      <c r="AW1023" s="1" t="s">
        <v>52</v>
      </c>
      <c r="AX1023" s="1" t="s">
        <v>52</v>
      </c>
      <c r="AY1023" s="1" t="s">
        <v>52</v>
      </c>
      <c r="AZ1023" s="1" t="s">
        <v>52</v>
      </c>
    </row>
    <row r="1024" spans="1:52" ht="30" customHeight="1" x14ac:dyDescent="0.3">
      <c r="A1024" s="19"/>
      <c r="B1024" s="19"/>
      <c r="C1024" s="19"/>
      <c r="D1024" s="19"/>
      <c r="E1024" s="21"/>
      <c r="F1024" s="24"/>
      <c r="G1024" s="21"/>
      <c r="H1024" s="24"/>
      <c r="I1024" s="21"/>
      <c r="J1024" s="24"/>
      <c r="K1024" s="21"/>
      <c r="L1024" s="24"/>
      <c r="M1024" s="19"/>
    </row>
    <row r="1025" spans="1:52" ht="30" customHeight="1" x14ac:dyDescent="0.3">
      <c r="A1025" s="15" t="s">
        <v>1970</v>
      </c>
      <c r="B1025" s="16"/>
      <c r="C1025" s="16"/>
      <c r="D1025" s="16"/>
      <c r="E1025" s="20"/>
      <c r="F1025" s="23"/>
      <c r="G1025" s="20"/>
      <c r="H1025" s="23"/>
      <c r="I1025" s="20"/>
      <c r="J1025" s="23"/>
      <c r="K1025" s="20"/>
      <c r="L1025" s="23"/>
      <c r="M1025" s="17"/>
      <c r="N1025" s="1" t="s">
        <v>1379</v>
      </c>
    </row>
    <row r="1026" spans="1:52" ht="30" customHeight="1" x14ac:dyDescent="0.3">
      <c r="A1026" s="18" t="s">
        <v>1416</v>
      </c>
      <c r="B1026" s="18" t="s">
        <v>759</v>
      </c>
      <c r="C1026" s="18" t="s">
        <v>760</v>
      </c>
      <c r="D1026" s="19">
        <v>0.74</v>
      </c>
      <c r="E1026" s="21">
        <f>단가대비표!O129</f>
        <v>0</v>
      </c>
      <c r="F1026" s="24">
        <f>TRUNC(E1026*D1026,1)</f>
        <v>0</v>
      </c>
      <c r="G1026" s="21">
        <f>단가대비표!P129</f>
        <v>0</v>
      </c>
      <c r="H1026" s="24">
        <f>TRUNC(G1026*D1026,1)</f>
        <v>0</v>
      </c>
      <c r="I1026" s="21">
        <f>단가대비표!V129</f>
        <v>0</v>
      </c>
      <c r="J1026" s="24">
        <f>TRUNC(I1026*D1026,1)</f>
        <v>0</v>
      </c>
      <c r="K1026" s="21">
        <f t="shared" ref="K1026:L1029" si="145">TRUNC(E1026+G1026+I1026,1)</f>
        <v>0</v>
      </c>
      <c r="L1026" s="24">
        <f t="shared" si="145"/>
        <v>0</v>
      </c>
      <c r="M1026" s="18" t="s">
        <v>52</v>
      </c>
      <c r="N1026" s="1" t="s">
        <v>1379</v>
      </c>
      <c r="O1026" s="1" t="s">
        <v>1417</v>
      </c>
      <c r="P1026" s="1" t="s">
        <v>64</v>
      </c>
      <c r="Q1026" s="1" t="s">
        <v>64</v>
      </c>
      <c r="R1026" s="1" t="s">
        <v>63</v>
      </c>
      <c r="V1026">
        <v>1</v>
      </c>
      <c r="AV1026" s="1" t="s">
        <v>52</v>
      </c>
      <c r="AW1026" s="1" t="s">
        <v>1971</v>
      </c>
      <c r="AX1026" s="1" t="s">
        <v>52</v>
      </c>
      <c r="AY1026" s="1" t="s">
        <v>52</v>
      </c>
      <c r="AZ1026" s="1" t="s">
        <v>52</v>
      </c>
    </row>
    <row r="1027" spans="1:52" ht="30" customHeight="1" x14ac:dyDescent="0.3">
      <c r="A1027" s="18" t="s">
        <v>758</v>
      </c>
      <c r="B1027" s="18" t="s">
        <v>759</v>
      </c>
      <c r="C1027" s="18" t="s">
        <v>760</v>
      </c>
      <c r="D1027" s="19">
        <v>0.37</v>
      </c>
      <c r="E1027" s="21">
        <f>단가대비표!O121</f>
        <v>0</v>
      </c>
      <c r="F1027" s="24">
        <f>TRUNC(E1027*D1027,1)</f>
        <v>0</v>
      </c>
      <c r="G1027" s="21">
        <f>단가대비표!P121</f>
        <v>0</v>
      </c>
      <c r="H1027" s="24">
        <f>TRUNC(G1027*D1027,1)</f>
        <v>0</v>
      </c>
      <c r="I1027" s="21">
        <f>단가대비표!V121</f>
        <v>0</v>
      </c>
      <c r="J1027" s="24">
        <f>TRUNC(I1027*D1027,1)</f>
        <v>0</v>
      </c>
      <c r="K1027" s="21">
        <f t="shared" si="145"/>
        <v>0</v>
      </c>
      <c r="L1027" s="24">
        <f t="shared" si="145"/>
        <v>0</v>
      </c>
      <c r="M1027" s="18" t="s">
        <v>52</v>
      </c>
      <c r="N1027" s="1" t="s">
        <v>1379</v>
      </c>
      <c r="O1027" s="1" t="s">
        <v>761</v>
      </c>
      <c r="P1027" s="1" t="s">
        <v>64</v>
      </c>
      <c r="Q1027" s="1" t="s">
        <v>64</v>
      </c>
      <c r="R1027" s="1" t="s">
        <v>63</v>
      </c>
      <c r="V1027">
        <v>1</v>
      </c>
      <c r="AV1027" s="1" t="s">
        <v>52</v>
      </c>
      <c r="AW1027" s="1" t="s">
        <v>1972</v>
      </c>
      <c r="AX1027" s="1" t="s">
        <v>52</v>
      </c>
      <c r="AY1027" s="1" t="s">
        <v>52</v>
      </c>
      <c r="AZ1027" s="1" t="s">
        <v>52</v>
      </c>
    </row>
    <row r="1028" spans="1:52" ht="30" customHeight="1" x14ac:dyDescent="0.3">
      <c r="A1028" s="18" t="s">
        <v>1973</v>
      </c>
      <c r="B1028" s="18" t="s">
        <v>1974</v>
      </c>
      <c r="C1028" s="18" t="s">
        <v>1422</v>
      </c>
      <c r="D1028" s="19">
        <v>5.93</v>
      </c>
      <c r="E1028" s="21">
        <f>일위대가목록!E181</f>
        <v>0</v>
      </c>
      <c r="F1028" s="24">
        <f>TRUNC(E1028*D1028,1)</f>
        <v>0</v>
      </c>
      <c r="G1028" s="21">
        <f>일위대가목록!F181</f>
        <v>0</v>
      </c>
      <c r="H1028" s="24">
        <f>TRUNC(G1028*D1028,1)</f>
        <v>0</v>
      </c>
      <c r="I1028" s="21" t="e">
        <f>일위대가목록!G181</f>
        <v>#NUM!</v>
      </c>
      <c r="J1028" s="24" t="e">
        <f>TRUNC(I1028*D1028,1)</f>
        <v>#NUM!</v>
      </c>
      <c r="K1028" s="21" t="e">
        <f t="shared" si="145"/>
        <v>#NUM!</v>
      </c>
      <c r="L1028" s="24" t="e">
        <f t="shared" si="145"/>
        <v>#NUM!</v>
      </c>
      <c r="M1028" s="18" t="s">
        <v>1975</v>
      </c>
      <c r="N1028" s="1" t="s">
        <v>1379</v>
      </c>
      <c r="O1028" s="1" t="s">
        <v>1976</v>
      </c>
      <c r="P1028" s="1" t="s">
        <v>63</v>
      </c>
      <c r="Q1028" s="1" t="s">
        <v>64</v>
      </c>
      <c r="R1028" s="1" t="s">
        <v>64</v>
      </c>
      <c r="AV1028" s="1" t="s">
        <v>52</v>
      </c>
      <c r="AW1028" s="1" t="s">
        <v>1977</v>
      </c>
      <c r="AX1028" s="1" t="s">
        <v>52</v>
      </c>
      <c r="AY1028" s="1" t="s">
        <v>52</v>
      </c>
      <c r="AZ1028" s="1" t="s">
        <v>52</v>
      </c>
    </row>
    <row r="1029" spans="1:52" ht="30" customHeight="1" x14ac:dyDescent="0.3">
      <c r="A1029" s="18" t="s">
        <v>971</v>
      </c>
      <c r="B1029" s="18" t="s">
        <v>1253</v>
      </c>
      <c r="C1029" s="18" t="s">
        <v>234</v>
      </c>
      <c r="D1029" s="19">
        <v>1</v>
      </c>
      <c r="E1029" s="21">
        <f>TRUNC(SUMIF(V1026:V1029, RIGHTB(O1029, 1), H1026:H1029)*U1029, 2)</f>
        <v>0</v>
      </c>
      <c r="F1029" s="24">
        <f>TRUNC(E1029*D1029,1)</f>
        <v>0</v>
      </c>
      <c r="G1029" s="21">
        <v>0</v>
      </c>
      <c r="H1029" s="24">
        <f>TRUNC(G1029*D1029,1)</f>
        <v>0</v>
      </c>
      <c r="I1029" s="21">
        <v>0</v>
      </c>
      <c r="J1029" s="24">
        <f>TRUNC(I1029*D1029,1)</f>
        <v>0</v>
      </c>
      <c r="K1029" s="21">
        <f t="shared" si="145"/>
        <v>0</v>
      </c>
      <c r="L1029" s="24">
        <f t="shared" si="145"/>
        <v>0</v>
      </c>
      <c r="M1029" s="18" t="s">
        <v>52</v>
      </c>
      <c r="N1029" s="1" t="s">
        <v>1379</v>
      </c>
      <c r="O1029" s="1" t="s">
        <v>713</v>
      </c>
      <c r="P1029" s="1" t="s">
        <v>64</v>
      </c>
      <c r="Q1029" s="1" t="s">
        <v>64</v>
      </c>
      <c r="R1029" s="1" t="s">
        <v>64</v>
      </c>
      <c r="S1029">
        <v>1</v>
      </c>
      <c r="T1029">
        <v>0</v>
      </c>
      <c r="U1029">
        <v>0.01</v>
      </c>
      <c r="AV1029" s="1" t="s">
        <v>52</v>
      </c>
      <c r="AW1029" s="1" t="s">
        <v>1978</v>
      </c>
      <c r="AX1029" s="1" t="s">
        <v>52</v>
      </c>
      <c r="AY1029" s="1" t="s">
        <v>52</v>
      </c>
      <c r="AZ1029" s="1" t="s">
        <v>52</v>
      </c>
    </row>
    <row r="1030" spans="1:52" ht="30" customHeight="1" x14ac:dyDescent="0.3">
      <c r="A1030" s="18" t="s">
        <v>715</v>
      </c>
      <c r="B1030" s="18" t="s">
        <v>52</v>
      </c>
      <c r="C1030" s="18" t="s">
        <v>52</v>
      </c>
      <c r="D1030" s="19"/>
      <c r="E1030" s="21"/>
      <c r="F1030" s="24">
        <f>TRUNC(SUMIF(N1026:N1029, N1025, F1026:F1029),0)</f>
        <v>0</v>
      </c>
      <c r="G1030" s="21"/>
      <c r="H1030" s="24">
        <f>TRUNC(SUMIF(N1026:N1029, N1025, H1026:H1029),0)</f>
        <v>0</v>
      </c>
      <c r="I1030" s="21"/>
      <c r="J1030" s="24" t="e">
        <f>TRUNC(SUMIF(N1026:N1029, N1025, J1026:J1029),0)</f>
        <v>#NUM!</v>
      </c>
      <c r="K1030" s="21"/>
      <c r="L1030" s="24" t="e">
        <f>F1030+H1030+J1030</f>
        <v>#NUM!</v>
      </c>
      <c r="M1030" s="18" t="s">
        <v>52</v>
      </c>
      <c r="N1030" s="1" t="s">
        <v>88</v>
      </c>
      <c r="O1030" s="1" t="s">
        <v>88</v>
      </c>
      <c r="P1030" s="1" t="s">
        <v>52</v>
      </c>
      <c r="Q1030" s="1" t="s">
        <v>52</v>
      </c>
      <c r="R1030" s="1" t="s">
        <v>52</v>
      </c>
      <c r="AV1030" s="1" t="s">
        <v>52</v>
      </c>
      <c r="AW1030" s="1" t="s">
        <v>52</v>
      </c>
      <c r="AX1030" s="1" t="s">
        <v>52</v>
      </c>
      <c r="AY1030" s="1" t="s">
        <v>52</v>
      </c>
      <c r="AZ1030" s="1" t="s">
        <v>52</v>
      </c>
    </row>
    <row r="1031" spans="1:52" ht="30" customHeight="1" x14ac:dyDescent="0.3">
      <c r="A1031" s="19"/>
      <c r="B1031" s="19"/>
      <c r="C1031" s="19"/>
      <c r="D1031" s="19"/>
      <c r="E1031" s="21"/>
      <c r="F1031" s="24"/>
      <c r="G1031" s="21"/>
      <c r="H1031" s="24"/>
      <c r="I1031" s="21"/>
      <c r="J1031" s="24"/>
      <c r="K1031" s="21"/>
      <c r="L1031" s="24"/>
      <c r="M1031" s="19"/>
    </row>
    <row r="1032" spans="1:52" ht="30" customHeight="1" x14ac:dyDescent="0.3">
      <c r="A1032" s="15" t="s">
        <v>1979</v>
      </c>
      <c r="B1032" s="16"/>
      <c r="C1032" s="16"/>
      <c r="D1032" s="16"/>
      <c r="E1032" s="20"/>
      <c r="F1032" s="23"/>
      <c r="G1032" s="20"/>
      <c r="H1032" s="23"/>
      <c r="I1032" s="20"/>
      <c r="J1032" s="23"/>
      <c r="K1032" s="20"/>
      <c r="L1032" s="23"/>
      <c r="M1032" s="17"/>
      <c r="N1032" s="1" t="s">
        <v>1976</v>
      </c>
    </row>
    <row r="1033" spans="1:52" ht="30" customHeight="1" x14ac:dyDescent="0.3">
      <c r="A1033" s="18" t="s">
        <v>1973</v>
      </c>
      <c r="B1033" s="18" t="s">
        <v>1974</v>
      </c>
      <c r="C1033" s="18" t="s">
        <v>68</v>
      </c>
      <c r="D1033" s="19">
        <v>0.25</v>
      </c>
      <c r="E1033" s="21">
        <f>단가대비표!O15</f>
        <v>0</v>
      </c>
      <c r="F1033" s="24">
        <f>TRUNC(E1033*D1033,1)</f>
        <v>0</v>
      </c>
      <c r="G1033" s="21">
        <f>단가대비표!P15</f>
        <v>0</v>
      </c>
      <c r="H1033" s="24">
        <f>TRUNC(G1033*D1033,1)</f>
        <v>0</v>
      </c>
      <c r="I1033" s="21" t="e">
        <f>단가대비표!V15</f>
        <v>#NUM!</v>
      </c>
      <c r="J1033" s="24" t="e">
        <f>TRUNC(I1033*D1033,1)</f>
        <v>#NUM!</v>
      </c>
      <c r="K1033" s="21" t="e">
        <f>TRUNC(E1033+G1033+I1033,1)</f>
        <v>#NUM!</v>
      </c>
      <c r="L1033" s="24" t="e">
        <f>TRUNC(F1033+H1033+J1033,1)</f>
        <v>#NUM!</v>
      </c>
      <c r="M1033" s="18" t="s">
        <v>1491</v>
      </c>
      <c r="N1033" s="1" t="s">
        <v>1976</v>
      </c>
      <c r="O1033" s="1" t="s">
        <v>1980</v>
      </c>
      <c r="P1033" s="1" t="s">
        <v>64</v>
      </c>
      <c r="Q1033" s="1" t="s">
        <v>64</v>
      </c>
      <c r="R1033" s="1" t="s">
        <v>63</v>
      </c>
      <c r="AV1033" s="1" t="s">
        <v>52</v>
      </c>
      <c r="AW1033" s="1" t="s">
        <v>1981</v>
      </c>
      <c r="AX1033" s="1" t="s">
        <v>52</v>
      </c>
      <c r="AY1033" s="1" t="s">
        <v>52</v>
      </c>
      <c r="AZ1033" s="1" t="s">
        <v>52</v>
      </c>
    </row>
    <row r="1034" spans="1:52" ht="30" customHeight="1" x14ac:dyDescent="0.3">
      <c r="A1034" s="18" t="s">
        <v>715</v>
      </c>
      <c r="B1034" s="18" t="s">
        <v>52</v>
      </c>
      <c r="C1034" s="18" t="s">
        <v>52</v>
      </c>
      <c r="D1034" s="19"/>
      <c r="E1034" s="21"/>
      <c r="F1034" s="24">
        <f>TRUNC(SUMIF(N1033:N1033, N1032, F1033:F1033),0)</f>
        <v>0</v>
      </c>
      <c r="G1034" s="21"/>
      <c r="H1034" s="24">
        <f>TRUNC(SUMIF(N1033:N1033, N1032, H1033:H1033),0)</f>
        <v>0</v>
      </c>
      <c r="I1034" s="21"/>
      <c r="J1034" s="24" t="e">
        <f>TRUNC(SUMIF(N1033:N1033, N1032, J1033:J1033),0)</f>
        <v>#NUM!</v>
      </c>
      <c r="K1034" s="21"/>
      <c r="L1034" s="24" t="e">
        <f>F1034+H1034+J1034</f>
        <v>#NUM!</v>
      </c>
      <c r="M1034" s="18" t="s">
        <v>52</v>
      </c>
      <c r="N1034" s="1" t="s">
        <v>88</v>
      </c>
      <c r="O1034" s="1" t="s">
        <v>88</v>
      </c>
      <c r="P1034" s="1" t="s">
        <v>52</v>
      </c>
      <c r="Q1034" s="1" t="s">
        <v>52</v>
      </c>
      <c r="R1034" s="1" t="s">
        <v>52</v>
      </c>
      <c r="AV1034" s="1" t="s">
        <v>52</v>
      </c>
      <c r="AW1034" s="1" t="s">
        <v>52</v>
      </c>
      <c r="AX1034" s="1" t="s">
        <v>52</v>
      </c>
      <c r="AY1034" s="1" t="s">
        <v>52</v>
      </c>
      <c r="AZ1034" s="1" t="s">
        <v>52</v>
      </c>
    </row>
    <row r="1035" spans="1:52" ht="30" customHeight="1" x14ac:dyDescent="0.3">
      <c r="A1035" s="19"/>
      <c r="B1035" s="19"/>
      <c r="C1035" s="19"/>
      <c r="D1035" s="19"/>
      <c r="E1035" s="21"/>
      <c r="F1035" s="24"/>
      <c r="G1035" s="21"/>
      <c r="H1035" s="24"/>
      <c r="I1035" s="21"/>
      <c r="J1035" s="24"/>
      <c r="K1035" s="21"/>
      <c r="L1035" s="24"/>
      <c r="M1035" s="19"/>
    </row>
    <row r="1036" spans="1:52" ht="30" customHeight="1" x14ac:dyDescent="0.3">
      <c r="A1036" s="15" t="s">
        <v>1982</v>
      </c>
      <c r="B1036" s="16"/>
      <c r="C1036" s="16"/>
      <c r="D1036" s="16"/>
      <c r="E1036" s="20"/>
      <c r="F1036" s="23"/>
      <c r="G1036" s="20"/>
      <c r="H1036" s="23"/>
      <c r="I1036" s="20"/>
      <c r="J1036" s="23"/>
      <c r="K1036" s="20"/>
      <c r="L1036" s="23"/>
      <c r="M1036" s="17"/>
      <c r="N1036" s="1" t="s">
        <v>1400</v>
      </c>
    </row>
    <row r="1037" spans="1:52" ht="30" customHeight="1" x14ac:dyDescent="0.3">
      <c r="A1037" s="18" t="s">
        <v>1323</v>
      </c>
      <c r="B1037" s="18" t="s">
        <v>759</v>
      </c>
      <c r="C1037" s="18" t="s">
        <v>760</v>
      </c>
      <c r="D1037" s="19">
        <v>0.02</v>
      </c>
      <c r="E1037" s="21">
        <f>단가대비표!O140</f>
        <v>0</v>
      </c>
      <c r="F1037" s="24">
        <f>TRUNC(E1037*D1037,1)</f>
        <v>0</v>
      </c>
      <c r="G1037" s="21">
        <f>단가대비표!P140</f>
        <v>0</v>
      </c>
      <c r="H1037" s="24">
        <f>TRUNC(G1037*D1037,1)</f>
        <v>0</v>
      </c>
      <c r="I1037" s="21">
        <f>단가대비표!V140</f>
        <v>0</v>
      </c>
      <c r="J1037" s="24">
        <f>TRUNC(I1037*D1037,1)</f>
        <v>0</v>
      </c>
      <c r="K1037" s="21">
        <f>TRUNC(E1037+G1037+I1037,1)</f>
        <v>0</v>
      </c>
      <c r="L1037" s="24">
        <f>TRUNC(F1037+H1037+J1037,1)</f>
        <v>0</v>
      </c>
      <c r="M1037" s="18" t="s">
        <v>52</v>
      </c>
      <c r="N1037" s="1" t="s">
        <v>1400</v>
      </c>
      <c r="O1037" s="1" t="s">
        <v>1324</v>
      </c>
      <c r="P1037" s="1" t="s">
        <v>64</v>
      </c>
      <c r="Q1037" s="1" t="s">
        <v>64</v>
      </c>
      <c r="R1037" s="1" t="s">
        <v>63</v>
      </c>
      <c r="AV1037" s="1" t="s">
        <v>52</v>
      </c>
      <c r="AW1037" s="1" t="s">
        <v>1983</v>
      </c>
      <c r="AX1037" s="1" t="s">
        <v>52</v>
      </c>
      <c r="AY1037" s="1" t="s">
        <v>52</v>
      </c>
      <c r="AZ1037" s="1" t="s">
        <v>52</v>
      </c>
    </row>
    <row r="1038" spans="1:52" ht="30" customHeight="1" x14ac:dyDescent="0.3">
      <c r="A1038" s="18" t="s">
        <v>758</v>
      </c>
      <c r="B1038" s="18" t="s">
        <v>759</v>
      </c>
      <c r="C1038" s="18" t="s">
        <v>760</v>
      </c>
      <c r="D1038" s="19">
        <v>0.01</v>
      </c>
      <c r="E1038" s="21">
        <f>단가대비표!O121</f>
        <v>0</v>
      </c>
      <c r="F1038" s="24">
        <f>TRUNC(E1038*D1038,1)</f>
        <v>0</v>
      </c>
      <c r="G1038" s="21">
        <f>단가대비표!P121</f>
        <v>0</v>
      </c>
      <c r="H1038" s="24">
        <f>TRUNC(G1038*D1038,1)</f>
        <v>0</v>
      </c>
      <c r="I1038" s="21">
        <f>단가대비표!V121</f>
        <v>0</v>
      </c>
      <c r="J1038" s="24">
        <f>TRUNC(I1038*D1038,1)</f>
        <v>0</v>
      </c>
      <c r="K1038" s="21">
        <f>TRUNC(E1038+G1038+I1038,1)</f>
        <v>0</v>
      </c>
      <c r="L1038" s="24">
        <f>TRUNC(F1038+H1038+J1038,1)</f>
        <v>0</v>
      </c>
      <c r="M1038" s="18" t="s">
        <v>52</v>
      </c>
      <c r="N1038" s="1" t="s">
        <v>1400</v>
      </c>
      <c r="O1038" s="1" t="s">
        <v>761</v>
      </c>
      <c r="P1038" s="1" t="s">
        <v>64</v>
      </c>
      <c r="Q1038" s="1" t="s">
        <v>64</v>
      </c>
      <c r="R1038" s="1" t="s">
        <v>63</v>
      </c>
      <c r="AV1038" s="1" t="s">
        <v>52</v>
      </c>
      <c r="AW1038" s="1" t="s">
        <v>1984</v>
      </c>
      <c r="AX1038" s="1" t="s">
        <v>52</v>
      </c>
      <c r="AY1038" s="1" t="s">
        <v>52</v>
      </c>
      <c r="AZ1038" s="1" t="s">
        <v>52</v>
      </c>
    </row>
    <row r="1039" spans="1:52" ht="30" customHeight="1" x14ac:dyDescent="0.3">
      <c r="A1039" s="18" t="s">
        <v>715</v>
      </c>
      <c r="B1039" s="18" t="s">
        <v>52</v>
      </c>
      <c r="C1039" s="18" t="s">
        <v>52</v>
      </c>
      <c r="D1039" s="19"/>
      <c r="E1039" s="21"/>
      <c r="F1039" s="24">
        <f>TRUNC(SUMIF(N1037:N1038, N1036, F1037:F1038),0)</f>
        <v>0</v>
      </c>
      <c r="G1039" s="21"/>
      <c r="H1039" s="24">
        <f>TRUNC(SUMIF(N1037:N1038, N1036, H1037:H1038),0)</f>
        <v>0</v>
      </c>
      <c r="I1039" s="21"/>
      <c r="J1039" s="24">
        <f>TRUNC(SUMIF(N1037:N1038, N1036, J1037:J1038),0)</f>
        <v>0</v>
      </c>
      <c r="K1039" s="21"/>
      <c r="L1039" s="24">
        <f>F1039+H1039+J1039</f>
        <v>0</v>
      </c>
      <c r="M1039" s="18" t="s">
        <v>52</v>
      </c>
      <c r="N1039" s="1" t="s">
        <v>88</v>
      </c>
      <c r="O1039" s="1" t="s">
        <v>88</v>
      </c>
      <c r="P1039" s="1" t="s">
        <v>52</v>
      </c>
      <c r="Q1039" s="1" t="s">
        <v>52</v>
      </c>
      <c r="R1039" s="1" t="s">
        <v>52</v>
      </c>
      <c r="AV1039" s="1" t="s">
        <v>52</v>
      </c>
      <c r="AW1039" s="1" t="s">
        <v>52</v>
      </c>
      <c r="AX1039" s="1" t="s">
        <v>52</v>
      </c>
      <c r="AY1039" s="1" t="s">
        <v>52</v>
      </c>
      <c r="AZ1039" s="1" t="s">
        <v>52</v>
      </c>
    </row>
    <row r="1040" spans="1:52" ht="30" customHeight="1" x14ac:dyDescent="0.3">
      <c r="A1040" s="19"/>
      <c r="B1040" s="19"/>
      <c r="C1040" s="19"/>
      <c r="D1040" s="19"/>
      <c r="E1040" s="21"/>
      <c r="F1040" s="24"/>
      <c r="G1040" s="21"/>
      <c r="H1040" s="24"/>
      <c r="I1040" s="21"/>
      <c r="J1040" s="24"/>
      <c r="K1040" s="21"/>
      <c r="L1040" s="24"/>
      <c r="M1040" s="19"/>
    </row>
    <row r="1041" spans="1:52" ht="30" customHeight="1" x14ac:dyDescent="0.3">
      <c r="A1041" s="15" t="s">
        <v>1985</v>
      </c>
      <c r="B1041" s="16"/>
      <c r="C1041" s="16"/>
      <c r="D1041" s="16"/>
      <c r="E1041" s="20"/>
      <c r="F1041" s="23"/>
      <c r="G1041" s="20"/>
      <c r="H1041" s="23"/>
      <c r="I1041" s="20"/>
      <c r="J1041" s="23"/>
      <c r="K1041" s="20"/>
      <c r="L1041" s="23"/>
      <c r="M1041" s="17"/>
      <c r="N1041" s="1" t="s">
        <v>1413</v>
      </c>
    </row>
    <row r="1042" spans="1:52" ht="30" customHeight="1" x14ac:dyDescent="0.3">
      <c r="A1042" s="18" t="s">
        <v>1323</v>
      </c>
      <c r="B1042" s="18" t="s">
        <v>759</v>
      </c>
      <c r="C1042" s="18" t="s">
        <v>760</v>
      </c>
      <c r="D1042" s="19">
        <v>1.4999999999999999E-2</v>
      </c>
      <c r="E1042" s="21">
        <f>단가대비표!O140</f>
        <v>0</v>
      </c>
      <c r="F1042" s="24">
        <f>TRUNC(E1042*D1042,1)</f>
        <v>0</v>
      </c>
      <c r="G1042" s="21">
        <f>단가대비표!P140</f>
        <v>0</v>
      </c>
      <c r="H1042" s="24">
        <f>TRUNC(G1042*D1042,1)</f>
        <v>0</v>
      </c>
      <c r="I1042" s="21">
        <f>단가대비표!V140</f>
        <v>0</v>
      </c>
      <c r="J1042" s="24">
        <f>TRUNC(I1042*D1042,1)</f>
        <v>0</v>
      </c>
      <c r="K1042" s="21">
        <f>TRUNC(E1042+G1042+I1042,1)</f>
        <v>0</v>
      </c>
      <c r="L1042" s="24">
        <f>TRUNC(F1042+H1042+J1042,1)</f>
        <v>0</v>
      </c>
      <c r="M1042" s="18" t="s">
        <v>52</v>
      </c>
      <c r="N1042" s="1" t="s">
        <v>1413</v>
      </c>
      <c r="O1042" s="1" t="s">
        <v>1324</v>
      </c>
      <c r="P1042" s="1" t="s">
        <v>64</v>
      </c>
      <c r="Q1042" s="1" t="s">
        <v>64</v>
      </c>
      <c r="R1042" s="1" t="s">
        <v>63</v>
      </c>
      <c r="AV1042" s="1" t="s">
        <v>52</v>
      </c>
      <c r="AW1042" s="1" t="s">
        <v>1986</v>
      </c>
      <c r="AX1042" s="1" t="s">
        <v>52</v>
      </c>
      <c r="AY1042" s="1" t="s">
        <v>52</v>
      </c>
      <c r="AZ1042" s="1" t="s">
        <v>52</v>
      </c>
    </row>
    <row r="1043" spans="1:52" ht="30" customHeight="1" x14ac:dyDescent="0.3">
      <c r="A1043" s="18" t="s">
        <v>758</v>
      </c>
      <c r="B1043" s="18" t="s">
        <v>759</v>
      </c>
      <c r="C1043" s="18" t="s">
        <v>760</v>
      </c>
      <c r="D1043" s="19">
        <v>0.01</v>
      </c>
      <c r="E1043" s="21">
        <f>단가대비표!O121</f>
        <v>0</v>
      </c>
      <c r="F1043" s="24">
        <f>TRUNC(E1043*D1043,1)</f>
        <v>0</v>
      </c>
      <c r="G1043" s="21">
        <f>단가대비표!P121</f>
        <v>0</v>
      </c>
      <c r="H1043" s="24">
        <f>TRUNC(G1043*D1043,1)</f>
        <v>0</v>
      </c>
      <c r="I1043" s="21">
        <f>단가대비표!V121</f>
        <v>0</v>
      </c>
      <c r="J1043" s="24">
        <f>TRUNC(I1043*D1043,1)</f>
        <v>0</v>
      </c>
      <c r="K1043" s="21">
        <f>TRUNC(E1043+G1043+I1043,1)</f>
        <v>0</v>
      </c>
      <c r="L1043" s="24">
        <f>TRUNC(F1043+H1043+J1043,1)</f>
        <v>0</v>
      </c>
      <c r="M1043" s="18" t="s">
        <v>52</v>
      </c>
      <c r="N1043" s="1" t="s">
        <v>1413</v>
      </c>
      <c r="O1043" s="1" t="s">
        <v>761</v>
      </c>
      <c r="P1043" s="1" t="s">
        <v>64</v>
      </c>
      <c r="Q1043" s="1" t="s">
        <v>64</v>
      </c>
      <c r="R1043" s="1" t="s">
        <v>63</v>
      </c>
      <c r="AV1043" s="1" t="s">
        <v>52</v>
      </c>
      <c r="AW1043" s="1" t="s">
        <v>1987</v>
      </c>
      <c r="AX1043" s="1" t="s">
        <v>52</v>
      </c>
      <c r="AY1043" s="1" t="s">
        <v>52</v>
      </c>
      <c r="AZ1043" s="1" t="s">
        <v>52</v>
      </c>
    </row>
    <row r="1044" spans="1:52" ht="30" customHeight="1" x14ac:dyDescent="0.3">
      <c r="A1044" s="18" t="s">
        <v>715</v>
      </c>
      <c r="B1044" s="18" t="s">
        <v>52</v>
      </c>
      <c r="C1044" s="18" t="s">
        <v>52</v>
      </c>
      <c r="D1044" s="19"/>
      <c r="E1044" s="21"/>
      <c r="F1044" s="24">
        <f>TRUNC(SUMIF(N1042:N1043, N1041, F1042:F1043),0)</f>
        <v>0</v>
      </c>
      <c r="G1044" s="21"/>
      <c r="H1044" s="24">
        <f>TRUNC(SUMIF(N1042:N1043, N1041, H1042:H1043),0)</f>
        <v>0</v>
      </c>
      <c r="I1044" s="21"/>
      <c r="J1044" s="24">
        <f>TRUNC(SUMIF(N1042:N1043, N1041, J1042:J1043),0)</f>
        <v>0</v>
      </c>
      <c r="K1044" s="21"/>
      <c r="L1044" s="24">
        <f>F1044+H1044+J1044</f>
        <v>0</v>
      </c>
      <c r="M1044" s="18" t="s">
        <v>52</v>
      </c>
      <c r="N1044" s="1" t="s">
        <v>88</v>
      </c>
      <c r="O1044" s="1" t="s">
        <v>88</v>
      </c>
      <c r="P1044" s="1" t="s">
        <v>52</v>
      </c>
      <c r="Q1044" s="1" t="s">
        <v>52</v>
      </c>
      <c r="R1044" s="1" t="s">
        <v>52</v>
      </c>
      <c r="AV1044" s="1" t="s">
        <v>52</v>
      </c>
      <c r="AW1044" s="1" t="s">
        <v>52</v>
      </c>
      <c r="AX1044" s="1" t="s">
        <v>52</v>
      </c>
      <c r="AY1044" s="1" t="s">
        <v>52</v>
      </c>
      <c r="AZ1044" s="1" t="s">
        <v>52</v>
      </c>
    </row>
    <row r="1045" spans="1:52" ht="30" customHeight="1" x14ac:dyDescent="0.3">
      <c r="A1045" s="19"/>
      <c r="B1045" s="19"/>
      <c r="C1045" s="19"/>
      <c r="D1045" s="19"/>
      <c r="E1045" s="21"/>
      <c r="F1045" s="24"/>
      <c r="G1045" s="21"/>
      <c r="H1045" s="24"/>
      <c r="I1045" s="21"/>
      <c r="J1045" s="24"/>
      <c r="K1045" s="21"/>
      <c r="L1045" s="24"/>
      <c r="M1045" s="19"/>
    </row>
    <row r="1046" spans="1:52" ht="30" customHeight="1" x14ac:dyDescent="0.3">
      <c r="A1046" s="15" t="s">
        <v>1988</v>
      </c>
      <c r="B1046" s="16"/>
      <c r="C1046" s="16"/>
      <c r="D1046" s="16"/>
      <c r="E1046" s="20"/>
      <c r="F1046" s="23"/>
      <c r="G1046" s="20"/>
      <c r="H1046" s="23"/>
      <c r="I1046" s="20"/>
      <c r="J1046" s="23"/>
      <c r="K1046" s="20"/>
      <c r="L1046" s="23"/>
      <c r="M1046" s="17"/>
      <c r="N1046" s="1" t="s">
        <v>1424</v>
      </c>
    </row>
    <row r="1047" spans="1:52" ht="30" customHeight="1" x14ac:dyDescent="0.3">
      <c r="A1047" s="18" t="s">
        <v>1420</v>
      </c>
      <c r="B1047" s="18" t="s">
        <v>1421</v>
      </c>
      <c r="C1047" s="18" t="s">
        <v>68</v>
      </c>
      <c r="D1047" s="19">
        <v>0.25</v>
      </c>
      <c r="E1047" s="21">
        <f>단가대비표!O14</f>
        <v>0</v>
      </c>
      <c r="F1047" s="24">
        <f>TRUNC(E1047*D1047,1)</f>
        <v>0</v>
      </c>
      <c r="G1047" s="21">
        <f>단가대비표!P14</f>
        <v>0</v>
      </c>
      <c r="H1047" s="24">
        <f>TRUNC(G1047*D1047,1)</f>
        <v>0</v>
      </c>
      <c r="I1047" s="21" t="e">
        <f>단가대비표!V14</f>
        <v>#NUM!</v>
      </c>
      <c r="J1047" s="24" t="e">
        <f>TRUNC(I1047*D1047,1)</f>
        <v>#NUM!</v>
      </c>
      <c r="K1047" s="21" t="e">
        <f>TRUNC(E1047+G1047+I1047,1)</f>
        <v>#NUM!</v>
      </c>
      <c r="L1047" s="24" t="e">
        <f>TRUNC(F1047+H1047+J1047,1)</f>
        <v>#NUM!</v>
      </c>
      <c r="M1047" s="18" t="s">
        <v>1491</v>
      </c>
      <c r="N1047" s="1" t="s">
        <v>1424</v>
      </c>
      <c r="O1047" s="1" t="s">
        <v>1989</v>
      </c>
      <c r="P1047" s="1" t="s">
        <v>64</v>
      </c>
      <c r="Q1047" s="1" t="s">
        <v>64</v>
      </c>
      <c r="R1047" s="1" t="s">
        <v>63</v>
      </c>
      <c r="AV1047" s="1" t="s">
        <v>52</v>
      </c>
      <c r="AW1047" s="1" t="s">
        <v>1990</v>
      </c>
      <c r="AX1047" s="1" t="s">
        <v>52</v>
      </c>
      <c r="AY1047" s="1" t="s">
        <v>52</v>
      </c>
      <c r="AZ1047" s="1" t="s">
        <v>52</v>
      </c>
    </row>
    <row r="1048" spans="1:52" ht="30" customHeight="1" x14ac:dyDescent="0.3">
      <c r="A1048" s="18" t="s">
        <v>715</v>
      </c>
      <c r="B1048" s="18" t="s">
        <v>52</v>
      </c>
      <c r="C1048" s="18" t="s">
        <v>52</v>
      </c>
      <c r="D1048" s="19"/>
      <c r="E1048" s="21"/>
      <c r="F1048" s="24">
        <f>TRUNC(SUMIF(N1047:N1047, N1046, F1047:F1047),0)</f>
        <v>0</v>
      </c>
      <c r="G1048" s="21"/>
      <c r="H1048" s="24">
        <f>TRUNC(SUMIF(N1047:N1047, N1046, H1047:H1047),0)</f>
        <v>0</v>
      </c>
      <c r="I1048" s="21"/>
      <c r="J1048" s="24" t="e">
        <f>TRUNC(SUMIF(N1047:N1047, N1046, J1047:J1047),0)</f>
        <v>#NUM!</v>
      </c>
      <c r="K1048" s="21"/>
      <c r="L1048" s="24" t="e">
        <f>F1048+H1048+J1048</f>
        <v>#NUM!</v>
      </c>
      <c r="M1048" s="18" t="s">
        <v>52</v>
      </c>
      <c r="N1048" s="1" t="s">
        <v>88</v>
      </c>
      <c r="O1048" s="1" t="s">
        <v>88</v>
      </c>
      <c r="P1048" s="1" t="s">
        <v>52</v>
      </c>
      <c r="Q1048" s="1" t="s">
        <v>52</v>
      </c>
      <c r="R1048" s="1" t="s">
        <v>52</v>
      </c>
      <c r="AV1048" s="1" t="s">
        <v>52</v>
      </c>
      <c r="AW1048" s="1" t="s">
        <v>52</v>
      </c>
      <c r="AX1048" s="1" t="s">
        <v>52</v>
      </c>
      <c r="AY1048" s="1" t="s">
        <v>52</v>
      </c>
      <c r="AZ1048" s="1" t="s">
        <v>52</v>
      </c>
    </row>
    <row r="1049" spans="1:52" ht="30" customHeight="1" x14ac:dyDescent="0.3">
      <c r="A1049" s="19"/>
      <c r="B1049" s="19"/>
      <c r="C1049" s="19"/>
      <c r="D1049" s="19"/>
      <c r="E1049" s="21"/>
      <c r="F1049" s="24"/>
      <c r="G1049" s="21"/>
      <c r="H1049" s="24"/>
      <c r="I1049" s="21"/>
      <c r="J1049" s="24"/>
      <c r="K1049" s="21"/>
      <c r="L1049" s="24"/>
      <c r="M1049" s="19"/>
    </row>
    <row r="1050" spans="1:52" ht="30" customHeight="1" x14ac:dyDescent="0.3">
      <c r="A1050" s="15" t="s">
        <v>1991</v>
      </c>
      <c r="B1050" s="16"/>
      <c r="C1050" s="16"/>
      <c r="D1050" s="16"/>
      <c r="E1050" s="20"/>
      <c r="F1050" s="23"/>
      <c r="G1050" s="20"/>
      <c r="H1050" s="23"/>
      <c r="I1050" s="20"/>
      <c r="J1050" s="23"/>
      <c r="K1050" s="20"/>
      <c r="L1050" s="23"/>
      <c r="M1050" s="17"/>
      <c r="N1050" s="1" t="s">
        <v>1429</v>
      </c>
    </row>
    <row r="1051" spans="1:52" ht="30" customHeight="1" x14ac:dyDescent="0.3">
      <c r="A1051" s="18" t="s">
        <v>1426</v>
      </c>
      <c r="B1051" s="18" t="s">
        <v>1427</v>
      </c>
      <c r="C1051" s="18" t="s">
        <v>68</v>
      </c>
      <c r="D1051" s="19">
        <v>0.1719</v>
      </c>
      <c r="E1051" s="21">
        <f>단가대비표!O13</f>
        <v>0</v>
      </c>
      <c r="F1051" s="24">
        <f>TRUNC(E1051*D1051,1)</f>
        <v>0</v>
      </c>
      <c r="G1051" s="21">
        <f>단가대비표!P13</f>
        <v>0</v>
      </c>
      <c r="H1051" s="24">
        <f>TRUNC(G1051*D1051,1)</f>
        <v>0</v>
      </c>
      <c r="I1051" s="21" t="e">
        <f>단가대비표!V13</f>
        <v>#NUM!</v>
      </c>
      <c r="J1051" s="24" t="e">
        <f>TRUNC(I1051*D1051,1)</f>
        <v>#NUM!</v>
      </c>
      <c r="K1051" s="21" t="e">
        <f t="shared" ref="K1051:L1054" si="146">TRUNC(E1051+G1051+I1051,1)</f>
        <v>#NUM!</v>
      </c>
      <c r="L1051" s="24" t="e">
        <f t="shared" si="146"/>
        <v>#NUM!</v>
      </c>
      <c r="M1051" s="18" t="s">
        <v>1491</v>
      </c>
      <c r="N1051" s="1" t="s">
        <v>1429</v>
      </c>
      <c r="O1051" s="1" t="s">
        <v>1992</v>
      </c>
      <c r="P1051" s="1" t="s">
        <v>64</v>
      </c>
      <c r="Q1051" s="1" t="s">
        <v>64</v>
      </c>
      <c r="R1051" s="1" t="s">
        <v>63</v>
      </c>
      <c r="AV1051" s="1" t="s">
        <v>52</v>
      </c>
      <c r="AW1051" s="1" t="s">
        <v>1993</v>
      </c>
      <c r="AX1051" s="1" t="s">
        <v>52</v>
      </c>
      <c r="AY1051" s="1" t="s">
        <v>52</v>
      </c>
      <c r="AZ1051" s="1" t="s">
        <v>52</v>
      </c>
    </row>
    <row r="1052" spans="1:52" ht="30" customHeight="1" x14ac:dyDescent="0.3">
      <c r="A1052" s="18" t="s">
        <v>1494</v>
      </c>
      <c r="B1052" s="18" t="s">
        <v>1495</v>
      </c>
      <c r="C1052" s="18" t="s">
        <v>1136</v>
      </c>
      <c r="D1052" s="19">
        <v>6.2</v>
      </c>
      <c r="E1052" s="21" t="e">
        <f>단가대비표!O23</f>
        <v>#NUM!</v>
      </c>
      <c r="F1052" s="24" t="e">
        <f>TRUNC(E1052*D1052,1)</f>
        <v>#NUM!</v>
      </c>
      <c r="G1052" s="21">
        <f>단가대비표!P23</f>
        <v>0</v>
      </c>
      <c r="H1052" s="24">
        <f>TRUNC(G1052*D1052,1)</f>
        <v>0</v>
      </c>
      <c r="I1052" s="21">
        <f>단가대비표!V23</f>
        <v>0</v>
      </c>
      <c r="J1052" s="24">
        <f>TRUNC(I1052*D1052,1)</f>
        <v>0</v>
      </c>
      <c r="K1052" s="21" t="e">
        <f t="shared" si="146"/>
        <v>#NUM!</v>
      </c>
      <c r="L1052" s="24" t="e">
        <f t="shared" si="146"/>
        <v>#NUM!</v>
      </c>
      <c r="M1052" s="18" t="s">
        <v>52</v>
      </c>
      <c r="N1052" s="1" t="s">
        <v>1429</v>
      </c>
      <c r="O1052" s="1" t="s">
        <v>1496</v>
      </c>
      <c r="P1052" s="1" t="s">
        <v>64</v>
      </c>
      <c r="Q1052" s="1" t="s">
        <v>64</v>
      </c>
      <c r="R1052" s="1" t="s">
        <v>63</v>
      </c>
      <c r="V1052">
        <v>1</v>
      </c>
      <c r="AV1052" s="1" t="s">
        <v>52</v>
      </c>
      <c r="AW1052" s="1" t="s">
        <v>1994</v>
      </c>
      <c r="AX1052" s="1" t="s">
        <v>52</v>
      </c>
      <c r="AY1052" s="1" t="s">
        <v>52</v>
      </c>
      <c r="AZ1052" s="1" t="s">
        <v>52</v>
      </c>
    </row>
    <row r="1053" spans="1:52" ht="30" customHeight="1" x14ac:dyDescent="0.3">
      <c r="A1053" s="18" t="s">
        <v>971</v>
      </c>
      <c r="B1053" s="18" t="s">
        <v>1995</v>
      </c>
      <c r="C1053" s="18" t="s">
        <v>234</v>
      </c>
      <c r="D1053" s="19">
        <v>1</v>
      </c>
      <c r="E1053" s="21" t="e">
        <f>TRUNC(SUMIF(V1051:V1054, RIGHTB(O1053, 1), F1051:F1054)*U1053, 2)</f>
        <v>#NUM!</v>
      </c>
      <c r="F1053" s="24" t="e">
        <f>TRUNC(E1053*D1053,1)</f>
        <v>#NUM!</v>
      </c>
      <c r="G1053" s="21">
        <v>0</v>
      </c>
      <c r="H1053" s="24">
        <f>TRUNC(G1053*D1053,1)</f>
        <v>0</v>
      </c>
      <c r="I1053" s="21">
        <v>0</v>
      </c>
      <c r="J1053" s="24">
        <f>TRUNC(I1053*D1053,1)</f>
        <v>0</v>
      </c>
      <c r="K1053" s="21" t="e">
        <f t="shared" si="146"/>
        <v>#NUM!</v>
      </c>
      <c r="L1053" s="24" t="e">
        <f t="shared" si="146"/>
        <v>#NUM!</v>
      </c>
      <c r="M1053" s="18" t="s">
        <v>52</v>
      </c>
      <c r="N1053" s="1" t="s">
        <v>1429</v>
      </c>
      <c r="O1053" s="1" t="s">
        <v>713</v>
      </c>
      <c r="P1053" s="1" t="s">
        <v>64</v>
      </c>
      <c r="Q1053" s="1" t="s">
        <v>64</v>
      </c>
      <c r="R1053" s="1" t="s">
        <v>64</v>
      </c>
      <c r="S1053">
        <v>0</v>
      </c>
      <c r="T1053">
        <v>0</v>
      </c>
      <c r="U1053">
        <v>0.16</v>
      </c>
      <c r="AV1053" s="1" t="s">
        <v>52</v>
      </c>
      <c r="AW1053" s="1" t="s">
        <v>1996</v>
      </c>
      <c r="AX1053" s="1" t="s">
        <v>52</v>
      </c>
      <c r="AY1053" s="1" t="s">
        <v>52</v>
      </c>
      <c r="AZ1053" s="1" t="s">
        <v>52</v>
      </c>
    </row>
    <row r="1054" spans="1:52" ht="30" customHeight="1" x14ac:dyDescent="0.3">
      <c r="A1054" s="18" t="s">
        <v>1500</v>
      </c>
      <c r="B1054" s="18" t="s">
        <v>759</v>
      </c>
      <c r="C1054" s="18" t="s">
        <v>760</v>
      </c>
      <c r="D1054" s="19">
        <v>1</v>
      </c>
      <c r="E1054" s="21">
        <f>TRUNC(단가대비표!O144*1/8*16/12*25/20, 1)</f>
        <v>0</v>
      </c>
      <c r="F1054" s="24">
        <f>TRUNC(E1054*D1054,1)</f>
        <v>0</v>
      </c>
      <c r="G1054" s="21">
        <f>TRUNC(단가대비표!P144*1/8*16/12*25/20, 1)</f>
        <v>0</v>
      </c>
      <c r="H1054" s="24">
        <f>TRUNC(G1054*D1054,1)</f>
        <v>0</v>
      </c>
      <c r="I1054" s="21">
        <f>TRUNC(단가대비표!V144*1/8*16/12*25/20, 1)</f>
        <v>0</v>
      </c>
      <c r="J1054" s="24">
        <f>TRUNC(I1054*D1054,1)</f>
        <v>0</v>
      </c>
      <c r="K1054" s="21">
        <f t="shared" si="146"/>
        <v>0</v>
      </c>
      <c r="L1054" s="24">
        <f t="shared" si="146"/>
        <v>0</v>
      </c>
      <c r="M1054" s="18" t="s">
        <v>52</v>
      </c>
      <c r="N1054" s="1" t="s">
        <v>1429</v>
      </c>
      <c r="O1054" s="1" t="s">
        <v>1501</v>
      </c>
      <c r="P1054" s="1" t="s">
        <v>64</v>
      </c>
      <c r="Q1054" s="1" t="s">
        <v>64</v>
      </c>
      <c r="R1054" s="1" t="s">
        <v>63</v>
      </c>
      <c r="AV1054" s="1" t="s">
        <v>52</v>
      </c>
      <c r="AW1054" s="1" t="s">
        <v>1997</v>
      </c>
      <c r="AX1054" s="1" t="s">
        <v>63</v>
      </c>
      <c r="AY1054" s="1" t="s">
        <v>52</v>
      </c>
      <c r="AZ1054" s="1" t="s">
        <v>52</v>
      </c>
    </row>
    <row r="1055" spans="1:52" ht="30" customHeight="1" x14ac:dyDescent="0.3">
      <c r="A1055" s="18" t="s">
        <v>715</v>
      </c>
      <c r="B1055" s="18" t="s">
        <v>52</v>
      </c>
      <c r="C1055" s="18" t="s">
        <v>52</v>
      </c>
      <c r="D1055" s="19"/>
      <c r="E1055" s="21"/>
      <c r="F1055" s="24" t="e">
        <f>TRUNC(SUMIF(N1051:N1054, N1050, F1051:F1054),0)</f>
        <v>#NUM!</v>
      </c>
      <c r="G1055" s="21"/>
      <c r="H1055" s="24">
        <f>TRUNC(SUMIF(N1051:N1054, N1050, H1051:H1054),0)</f>
        <v>0</v>
      </c>
      <c r="I1055" s="21"/>
      <c r="J1055" s="24" t="e">
        <f>TRUNC(SUMIF(N1051:N1054, N1050, J1051:J1054),0)</f>
        <v>#NUM!</v>
      </c>
      <c r="K1055" s="21"/>
      <c r="L1055" s="24" t="e">
        <f>F1055+H1055+J1055</f>
        <v>#NUM!</v>
      </c>
      <c r="M1055" s="18" t="s">
        <v>52</v>
      </c>
      <c r="N1055" s="1" t="s">
        <v>88</v>
      </c>
      <c r="O1055" s="1" t="s">
        <v>88</v>
      </c>
      <c r="P1055" s="1" t="s">
        <v>52</v>
      </c>
      <c r="Q1055" s="1" t="s">
        <v>52</v>
      </c>
      <c r="R1055" s="1" t="s">
        <v>52</v>
      </c>
      <c r="AV1055" s="1" t="s">
        <v>52</v>
      </c>
      <c r="AW1055" s="1" t="s">
        <v>52</v>
      </c>
      <c r="AX1055" s="1" t="s">
        <v>52</v>
      </c>
      <c r="AY1055" s="1" t="s">
        <v>52</v>
      </c>
      <c r="AZ1055" s="1" t="s">
        <v>52</v>
      </c>
    </row>
    <row r="1056" spans="1:52" ht="30" customHeight="1" x14ac:dyDescent="0.3">
      <c r="A1056" s="19"/>
      <c r="B1056" s="19"/>
      <c r="C1056" s="19"/>
      <c r="D1056" s="19"/>
      <c r="E1056" s="21"/>
      <c r="F1056" s="24"/>
      <c r="G1056" s="21"/>
      <c r="H1056" s="24"/>
      <c r="I1056" s="21"/>
      <c r="J1056" s="24"/>
      <c r="K1056" s="21"/>
      <c r="L1056" s="24"/>
      <c r="M1056" s="19"/>
    </row>
    <row r="1057" spans="1:52" ht="30" customHeight="1" x14ac:dyDescent="0.3">
      <c r="A1057" s="15" t="s">
        <v>1998</v>
      </c>
      <c r="B1057" s="16"/>
      <c r="C1057" s="16"/>
      <c r="D1057" s="16"/>
      <c r="E1057" s="20"/>
      <c r="F1057" s="23"/>
      <c r="G1057" s="20"/>
      <c r="H1057" s="23"/>
      <c r="I1057" s="20"/>
      <c r="J1057" s="23"/>
      <c r="K1057" s="20"/>
      <c r="L1057" s="23"/>
      <c r="M1057" s="17"/>
      <c r="N1057" s="1" t="s">
        <v>1465</v>
      </c>
    </row>
    <row r="1058" spans="1:52" ht="30" customHeight="1" x14ac:dyDescent="0.3">
      <c r="A1058" s="18" t="s">
        <v>1958</v>
      </c>
      <c r="B1058" s="18" t="s">
        <v>759</v>
      </c>
      <c r="C1058" s="18" t="s">
        <v>760</v>
      </c>
      <c r="D1058" s="19">
        <v>8.3000000000000004E-2</v>
      </c>
      <c r="E1058" s="21">
        <f>단가대비표!O135</f>
        <v>0</v>
      </c>
      <c r="F1058" s="24">
        <f>TRUNC(E1058*D1058,1)</f>
        <v>0</v>
      </c>
      <c r="G1058" s="21">
        <f>단가대비표!P135</f>
        <v>0</v>
      </c>
      <c r="H1058" s="24">
        <f>TRUNC(G1058*D1058,1)</f>
        <v>0</v>
      </c>
      <c r="I1058" s="21">
        <f>단가대비표!V135</f>
        <v>0</v>
      </c>
      <c r="J1058" s="24">
        <f>TRUNC(I1058*D1058,1)</f>
        <v>0</v>
      </c>
      <c r="K1058" s="21">
        <f>TRUNC(E1058+G1058+I1058,1)</f>
        <v>0</v>
      </c>
      <c r="L1058" s="24">
        <f>TRUNC(F1058+H1058+J1058,1)</f>
        <v>0</v>
      </c>
      <c r="M1058" s="18" t="s">
        <v>52</v>
      </c>
      <c r="N1058" s="1" t="s">
        <v>1465</v>
      </c>
      <c r="O1058" s="1" t="s">
        <v>1959</v>
      </c>
      <c r="P1058" s="1" t="s">
        <v>64</v>
      </c>
      <c r="Q1058" s="1" t="s">
        <v>64</v>
      </c>
      <c r="R1058" s="1" t="s">
        <v>63</v>
      </c>
      <c r="AV1058" s="1" t="s">
        <v>52</v>
      </c>
      <c r="AW1058" s="1" t="s">
        <v>1999</v>
      </c>
      <c r="AX1058" s="1" t="s">
        <v>52</v>
      </c>
      <c r="AY1058" s="1" t="s">
        <v>52</v>
      </c>
      <c r="AZ1058" s="1" t="s">
        <v>52</v>
      </c>
    </row>
    <row r="1059" spans="1:52" ht="30" customHeight="1" x14ac:dyDescent="0.3">
      <c r="A1059" s="18" t="s">
        <v>758</v>
      </c>
      <c r="B1059" s="18" t="s">
        <v>759</v>
      </c>
      <c r="C1059" s="18" t="s">
        <v>760</v>
      </c>
      <c r="D1059" s="19">
        <v>1.2999999999999999E-2</v>
      </c>
      <c r="E1059" s="21">
        <f>단가대비표!O121</f>
        <v>0</v>
      </c>
      <c r="F1059" s="24">
        <f>TRUNC(E1059*D1059,1)</f>
        <v>0</v>
      </c>
      <c r="G1059" s="21">
        <f>단가대비표!P121</f>
        <v>0</v>
      </c>
      <c r="H1059" s="24">
        <f>TRUNC(G1059*D1059,1)</f>
        <v>0</v>
      </c>
      <c r="I1059" s="21">
        <f>단가대비표!V121</f>
        <v>0</v>
      </c>
      <c r="J1059" s="24">
        <f>TRUNC(I1059*D1059,1)</f>
        <v>0</v>
      </c>
      <c r="K1059" s="21">
        <f>TRUNC(E1059+G1059+I1059,1)</f>
        <v>0</v>
      </c>
      <c r="L1059" s="24">
        <f>TRUNC(F1059+H1059+J1059,1)</f>
        <v>0</v>
      </c>
      <c r="M1059" s="18" t="s">
        <v>52</v>
      </c>
      <c r="N1059" s="1" t="s">
        <v>1465</v>
      </c>
      <c r="O1059" s="1" t="s">
        <v>761</v>
      </c>
      <c r="P1059" s="1" t="s">
        <v>64</v>
      </c>
      <c r="Q1059" s="1" t="s">
        <v>64</v>
      </c>
      <c r="R1059" s="1" t="s">
        <v>63</v>
      </c>
      <c r="AV1059" s="1" t="s">
        <v>52</v>
      </c>
      <c r="AW1059" s="1" t="s">
        <v>2000</v>
      </c>
      <c r="AX1059" s="1" t="s">
        <v>52</v>
      </c>
      <c r="AY1059" s="1" t="s">
        <v>52</v>
      </c>
      <c r="AZ1059" s="1" t="s">
        <v>52</v>
      </c>
    </row>
    <row r="1060" spans="1:52" ht="30" customHeight="1" x14ac:dyDescent="0.3">
      <c r="A1060" s="18" t="s">
        <v>715</v>
      </c>
      <c r="B1060" s="18" t="s">
        <v>52</v>
      </c>
      <c r="C1060" s="18" t="s">
        <v>52</v>
      </c>
      <c r="D1060" s="19"/>
      <c r="E1060" s="21"/>
      <c r="F1060" s="24">
        <f>TRUNC(SUMIF(N1058:N1059, N1057, F1058:F1059),0)</f>
        <v>0</v>
      </c>
      <c r="G1060" s="21"/>
      <c r="H1060" s="24">
        <f>TRUNC(SUMIF(N1058:N1059, N1057, H1058:H1059),0)</f>
        <v>0</v>
      </c>
      <c r="I1060" s="21"/>
      <c r="J1060" s="24">
        <f>TRUNC(SUMIF(N1058:N1059, N1057, J1058:J1059),0)</f>
        <v>0</v>
      </c>
      <c r="K1060" s="21"/>
      <c r="L1060" s="24">
        <f>F1060+H1060+J1060</f>
        <v>0</v>
      </c>
      <c r="M1060" s="18" t="s">
        <v>52</v>
      </c>
      <c r="N1060" s="1" t="s">
        <v>88</v>
      </c>
      <c r="O1060" s="1" t="s">
        <v>88</v>
      </c>
      <c r="P1060" s="1" t="s">
        <v>52</v>
      </c>
      <c r="Q1060" s="1" t="s">
        <v>52</v>
      </c>
      <c r="R1060" s="1" t="s">
        <v>52</v>
      </c>
      <c r="AV1060" s="1" t="s">
        <v>52</v>
      </c>
      <c r="AW1060" s="1" t="s">
        <v>52</v>
      </c>
      <c r="AX1060" s="1" t="s">
        <v>52</v>
      </c>
      <c r="AY1060" s="1" t="s">
        <v>52</v>
      </c>
      <c r="AZ1060" s="1" t="s">
        <v>52</v>
      </c>
    </row>
    <row r="1061" spans="1:52" ht="30" customHeight="1" x14ac:dyDescent="0.3">
      <c r="A1061" s="19"/>
      <c r="B1061" s="19"/>
      <c r="C1061" s="19"/>
      <c r="D1061" s="19"/>
      <c r="E1061" s="21"/>
      <c r="F1061" s="24"/>
      <c r="G1061" s="21"/>
      <c r="H1061" s="24"/>
      <c r="I1061" s="21"/>
      <c r="J1061" s="24"/>
      <c r="K1061" s="21"/>
      <c r="L1061" s="24"/>
      <c r="M1061" s="19"/>
    </row>
    <row r="1062" spans="1:52" ht="30" customHeight="1" x14ac:dyDescent="0.3">
      <c r="A1062" s="15" t="s">
        <v>2001</v>
      </c>
      <c r="B1062" s="16"/>
      <c r="C1062" s="16"/>
      <c r="D1062" s="16"/>
      <c r="E1062" s="20"/>
      <c r="F1062" s="23"/>
      <c r="G1062" s="20"/>
      <c r="H1062" s="23"/>
      <c r="I1062" s="20"/>
      <c r="J1062" s="23"/>
      <c r="K1062" s="20"/>
      <c r="L1062" s="23"/>
      <c r="M1062" s="17"/>
      <c r="N1062" s="1" t="s">
        <v>2002</v>
      </c>
    </row>
    <row r="1063" spans="1:52" ht="30" customHeight="1" x14ac:dyDescent="0.3">
      <c r="A1063" s="18" t="s">
        <v>1668</v>
      </c>
      <c r="B1063" s="18" t="s">
        <v>2003</v>
      </c>
      <c r="C1063" s="18" t="s">
        <v>68</v>
      </c>
      <c r="D1063" s="19">
        <v>0.28199999999999997</v>
      </c>
      <c r="E1063" s="21">
        <f>단가대비표!O8</f>
        <v>0</v>
      </c>
      <c r="F1063" s="24">
        <f>TRUNC(E1063*D1063,1)</f>
        <v>0</v>
      </c>
      <c r="G1063" s="21">
        <f>단가대비표!P8</f>
        <v>0</v>
      </c>
      <c r="H1063" s="24">
        <f>TRUNC(G1063*D1063,1)</f>
        <v>0</v>
      </c>
      <c r="I1063" s="21" t="e">
        <f>단가대비표!V8</f>
        <v>#NUM!</v>
      </c>
      <c r="J1063" s="24" t="e">
        <f>TRUNC(I1063*D1063,1)</f>
        <v>#NUM!</v>
      </c>
      <c r="K1063" s="21" t="e">
        <f t="shared" ref="K1063:L1066" si="147">TRUNC(E1063+G1063+I1063,1)</f>
        <v>#NUM!</v>
      </c>
      <c r="L1063" s="24" t="e">
        <f t="shared" si="147"/>
        <v>#NUM!</v>
      </c>
      <c r="M1063" s="18" t="s">
        <v>1491</v>
      </c>
      <c r="N1063" s="1" t="s">
        <v>2002</v>
      </c>
      <c r="O1063" s="1" t="s">
        <v>2005</v>
      </c>
      <c r="P1063" s="1" t="s">
        <v>64</v>
      </c>
      <c r="Q1063" s="1" t="s">
        <v>64</v>
      </c>
      <c r="R1063" s="1" t="s">
        <v>63</v>
      </c>
      <c r="AV1063" s="1" t="s">
        <v>52</v>
      </c>
      <c r="AW1063" s="1" t="s">
        <v>2006</v>
      </c>
      <c r="AX1063" s="1" t="s">
        <v>52</v>
      </c>
      <c r="AY1063" s="1" t="s">
        <v>52</v>
      </c>
      <c r="AZ1063" s="1" t="s">
        <v>52</v>
      </c>
    </row>
    <row r="1064" spans="1:52" ht="30" customHeight="1" x14ac:dyDescent="0.3">
      <c r="A1064" s="18" t="s">
        <v>1494</v>
      </c>
      <c r="B1064" s="18" t="s">
        <v>1495</v>
      </c>
      <c r="C1064" s="18" t="s">
        <v>1136</v>
      </c>
      <c r="D1064" s="19">
        <v>9.3000000000000007</v>
      </c>
      <c r="E1064" s="21" t="e">
        <f>단가대비표!O23</f>
        <v>#NUM!</v>
      </c>
      <c r="F1064" s="24" t="e">
        <f>TRUNC(E1064*D1064,1)</f>
        <v>#NUM!</v>
      </c>
      <c r="G1064" s="21">
        <f>단가대비표!P23</f>
        <v>0</v>
      </c>
      <c r="H1064" s="24">
        <f>TRUNC(G1064*D1064,1)</f>
        <v>0</v>
      </c>
      <c r="I1064" s="21">
        <f>단가대비표!V23</f>
        <v>0</v>
      </c>
      <c r="J1064" s="24">
        <f>TRUNC(I1064*D1064,1)</f>
        <v>0</v>
      </c>
      <c r="K1064" s="21" t="e">
        <f t="shared" si="147"/>
        <v>#NUM!</v>
      </c>
      <c r="L1064" s="24" t="e">
        <f t="shared" si="147"/>
        <v>#NUM!</v>
      </c>
      <c r="M1064" s="18" t="s">
        <v>52</v>
      </c>
      <c r="N1064" s="1" t="s">
        <v>2002</v>
      </c>
      <c r="O1064" s="1" t="s">
        <v>1496</v>
      </c>
      <c r="P1064" s="1" t="s">
        <v>64</v>
      </c>
      <c r="Q1064" s="1" t="s">
        <v>64</v>
      </c>
      <c r="R1064" s="1" t="s">
        <v>63</v>
      </c>
      <c r="V1064">
        <v>1</v>
      </c>
      <c r="AV1064" s="1" t="s">
        <v>52</v>
      </c>
      <c r="AW1064" s="1" t="s">
        <v>2007</v>
      </c>
      <c r="AX1064" s="1" t="s">
        <v>52</v>
      </c>
      <c r="AY1064" s="1" t="s">
        <v>52</v>
      </c>
      <c r="AZ1064" s="1" t="s">
        <v>52</v>
      </c>
    </row>
    <row r="1065" spans="1:52" ht="30" customHeight="1" x14ac:dyDescent="0.3">
      <c r="A1065" s="18" t="s">
        <v>971</v>
      </c>
      <c r="B1065" s="18" t="s">
        <v>1674</v>
      </c>
      <c r="C1065" s="18" t="s">
        <v>234</v>
      </c>
      <c r="D1065" s="19">
        <v>1</v>
      </c>
      <c r="E1065" s="21" t="e">
        <f>TRUNC(SUMIF(V1063:V1066, RIGHTB(O1065, 1), F1063:F1066)*U1065, 2)</f>
        <v>#NUM!</v>
      </c>
      <c r="F1065" s="24" t="e">
        <f>TRUNC(E1065*D1065,1)</f>
        <v>#NUM!</v>
      </c>
      <c r="G1065" s="21">
        <v>0</v>
      </c>
      <c r="H1065" s="24">
        <f>TRUNC(G1065*D1065,1)</f>
        <v>0</v>
      </c>
      <c r="I1065" s="21">
        <v>0</v>
      </c>
      <c r="J1065" s="24">
        <f>TRUNC(I1065*D1065,1)</f>
        <v>0</v>
      </c>
      <c r="K1065" s="21" t="e">
        <f t="shared" si="147"/>
        <v>#NUM!</v>
      </c>
      <c r="L1065" s="24" t="e">
        <f t="shared" si="147"/>
        <v>#NUM!</v>
      </c>
      <c r="M1065" s="18" t="s">
        <v>52</v>
      </c>
      <c r="N1065" s="1" t="s">
        <v>2002</v>
      </c>
      <c r="O1065" s="1" t="s">
        <v>713</v>
      </c>
      <c r="P1065" s="1" t="s">
        <v>64</v>
      </c>
      <c r="Q1065" s="1" t="s">
        <v>64</v>
      </c>
      <c r="R1065" s="1" t="s">
        <v>64</v>
      </c>
      <c r="S1065">
        <v>0</v>
      </c>
      <c r="T1065">
        <v>0</v>
      </c>
      <c r="U1065">
        <v>0.38</v>
      </c>
      <c r="AV1065" s="1" t="s">
        <v>52</v>
      </c>
      <c r="AW1065" s="1" t="s">
        <v>2008</v>
      </c>
      <c r="AX1065" s="1" t="s">
        <v>52</v>
      </c>
      <c r="AY1065" s="1" t="s">
        <v>52</v>
      </c>
      <c r="AZ1065" s="1" t="s">
        <v>52</v>
      </c>
    </row>
    <row r="1066" spans="1:52" ht="30" customHeight="1" x14ac:dyDescent="0.3">
      <c r="A1066" s="18" t="s">
        <v>1876</v>
      </c>
      <c r="B1066" s="18" t="s">
        <v>759</v>
      </c>
      <c r="C1066" s="18" t="s">
        <v>760</v>
      </c>
      <c r="D1066" s="19">
        <v>1</v>
      </c>
      <c r="E1066" s="21">
        <f>TRUNC(단가대비표!O145*1/8*16/12*25/20, 1)</f>
        <v>0</v>
      </c>
      <c r="F1066" s="24">
        <f>TRUNC(E1066*D1066,1)</f>
        <v>0</v>
      </c>
      <c r="G1066" s="21">
        <f>TRUNC(단가대비표!P145*1/8*16/12*25/20, 1)</f>
        <v>0</v>
      </c>
      <c r="H1066" s="24">
        <f>TRUNC(G1066*D1066,1)</f>
        <v>0</v>
      </c>
      <c r="I1066" s="21">
        <f>TRUNC(단가대비표!V145*1/8*16/12*25/20, 1)</f>
        <v>0</v>
      </c>
      <c r="J1066" s="24">
        <f>TRUNC(I1066*D1066,1)</f>
        <v>0</v>
      </c>
      <c r="K1066" s="21">
        <f t="shared" si="147"/>
        <v>0</v>
      </c>
      <c r="L1066" s="24">
        <f t="shared" si="147"/>
        <v>0</v>
      </c>
      <c r="M1066" s="18" t="s">
        <v>52</v>
      </c>
      <c r="N1066" s="1" t="s">
        <v>2002</v>
      </c>
      <c r="O1066" s="1" t="s">
        <v>1877</v>
      </c>
      <c r="P1066" s="1" t="s">
        <v>64</v>
      </c>
      <c r="Q1066" s="1" t="s">
        <v>64</v>
      </c>
      <c r="R1066" s="1" t="s">
        <v>63</v>
      </c>
      <c r="AV1066" s="1" t="s">
        <v>52</v>
      </c>
      <c r="AW1066" s="1" t="s">
        <v>2009</v>
      </c>
      <c r="AX1066" s="1" t="s">
        <v>63</v>
      </c>
      <c r="AY1066" s="1" t="s">
        <v>52</v>
      </c>
      <c r="AZ1066" s="1" t="s">
        <v>52</v>
      </c>
    </row>
    <row r="1067" spans="1:52" ht="30" customHeight="1" x14ac:dyDescent="0.3">
      <c r="A1067" s="18" t="s">
        <v>715</v>
      </c>
      <c r="B1067" s="18" t="s">
        <v>52</v>
      </c>
      <c r="C1067" s="18" t="s">
        <v>52</v>
      </c>
      <c r="D1067" s="19"/>
      <c r="E1067" s="21"/>
      <c r="F1067" s="24" t="e">
        <f>TRUNC(SUMIF(N1063:N1066, N1062, F1063:F1066),0)</f>
        <v>#NUM!</v>
      </c>
      <c r="G1067" s="21"/>
      <c r="H1067" s="24">
        <f>TRUNC(SUMIF(N1063:N1066, N1062, H1063:H1066),0)</f>
        <v>0</v>
      </c>
      <c r="I1067" s="21"/>
      <c r="J1067" s="24" t="e">
        <f>TRUNC(SUMIF(N1063:N1066, N1062, J1063:J1066),0)</f>
        <v>#NUM!</v>
      </c>
      <c r="K1067" s="21"/>
      <c r="L1067" s="24" t="e">
        <f>F1067+H1067+J1067</f>
        <v>#NUM!</v>
      </c>
      <c r="M1067" s="18" t="s">
        <v>52</v>
      </c>
      <c r="N1067" s="1" t="s">
        <v>88</v>
      </c>
      <c r="O1067" s="1" t="s">
        <v>88</v>
      </c>
      <c r="P1067" s="1" t="s">
        <v>52</v>
      </c>
      <c r="Q1067" s="1" t="s">
        <v>52</v>
      </c>
      <c r="R1067" s="1" t="s">
        <v>52</v>
      </c>
      <c r="AV1067" s="1" t="s">
        <v>52</v>
      </c>
      <c r="AW1067" s="1" t="s">
        <v>52</v>
      </c>
      <c r="AX1067" s="1" t="s">
        <v>52</v>
      </c>
      <c r="AY1067" s="1" t="s">
        <v>52</v>
      </c>
      <c r="AZ1067" s="1" t="s">
        <v>52</v>
      </c>
    </row>
  </sheetData>
  <mergeCells count="45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W2:AW3"/>
    <mergeCell ref="AO2:AO3"/>
    <mergeCell ref="AP2:AP3"/>
    <mergeCell ref="AQ2:AQ3"/>
    <mergeCell ref="AR2:AR3"/>
    <mergeCell ref="AS2:AS3"/>
    <mergeCell ref="AT2:AT3"/>
  </mergeCells>
  <phoneticPr fontId="1" type="noConversion"/>
  <pageMargins left="0.74" right="0" top="0.47" bottom="0.39370078740157483" header="0" footer="0"/>
  <pageSetup paperSize="9" scale="64" fitToHeight="0" orientation="landscape" horizontalDpi="4294967295" verticalDpi="4294967295" r:id="rId1"/>
  <headerFooter>
    <oddFooter>페이지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8DC4-1B66-40AC-BC07-AEE5CE88C2BD}">
  <dimension ref="A1:L11"/>
  <sheetViews>
    <sheetView view="pageBreakPreview" topLeftCell="B1" zoomScale="75" zoomScaleNormal="100" zoomScaleSheetLayoutView="75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F9" sqref="F9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  <col min="12" max="12" width="20.625" hidden="1" customWidth="1"/>
  </cols>
  <sheetData>
    <row r="1" spans="1:12" ht="30" customHeight="1" x14ac:dyDescent="0.3">
      <c r="A1" s="3"/>
      <c r="B1" s="2" t="s">
        <v>2010</v>
      </c>
      <c r="C1" s="3"/>
      <c r="D1" s="3"/>
      <c r="E1" s="3"/>
      <c r="F1" s="3"/>
      <c r="G1" s="3"/>
      <c r="H1" s="3"/>
      <c r="I1" s="3"/>
      <c r="J1" s="3"/>
    </row>
    <row r="2" spans="1:12" ht="30" customHeight="1" x14ac:dyDescent="0.3">
      <c r="A2" s="13"/>
      <c r="B2" s="14" t="s">
        <v>1</v>
      </c>
      <c r="C2" s="5"/>
      <c r="D2" s="5"/>
      <c r="E2" s="5"/>
      <c r="F2" s="5"/>
      <c r="G2" s="5"/>
      <c r="H2" s="5"/>
      <c r="I2" s="5"/>
      <c r="J2" s="6"/>
    </row>
    <row r="3" spans="1:12" ht="30" customHeight="1" x14ac:dyDescent="0.3">
      <c r="A3" s="7" t="s">
        <v>680</v>
      </c>
      <c r="B3" s="39" t="s">
        <v>2</v>
      </c>
      <c r="C3" s="39" t="s">
        <v>3</v>
      </c>
      <c r="D3" s="39" t="s">
        <v>4</v>
      </c>
      <c r="E3" s="39" t="s">
        <v>681</v>
      </c>
      <c r="F3" s="39" t="s">
        <v>682</v>
      </c>
      <c r="G3" s="39" t="s">
        <v>683</v>
      </c>
      <c r="H3" s="39" t="s">
        <v>684</v>
      </c>
      <c r="I3" s="39" t="s">
        <v>685</v>
      </c>
      <c r="J3" s="39" t="s">
        <v>2011</v>
      </c>
      <c r="K3" s="1" t="s">
        <v>2012</v>
      </c>
      <c r="L3" s="1" t="s">
        <v>689</v>
      </c>
    </row>
    <row r="4" spans="1:12" ht="30" customHeight="1" x14ac:dyDescent="0.3">
      <c r="A4" s="25" t="s">
        <v>663</v>
      </c>
      <c r="B4" s="25" t="s">
        <v>660</v>
      </c>
      <c r="C4" s="25" t="s">
        <v>661</v>
      </c>
      <c r="D4" s="25" t="s">
        <v>657</v>
      </c>
      <c r="E4" s="26">
        <f>단가산출서!B73</f>
        <v>0</v>
      </c>
      <c r="F4" s="26">
        <f>단가산출서!C73</f>
        <v>0</v>
      </c>
      <c r="G4" s="26">
        <f>단가산출서!D73</f>
        <v>0</v>
      </c>
      <c r="H4" s="26">
        <f>단가산출서!E73</f>
        <v>0</v>
      </c>
      <c r="I4" s="25" t="s">
        <v>662</v>
      </c>
      <c r="J4" s="25" t="s">
        <v>52</v>
      </c>
      <c r="K4" s="1" t="s">
        <v>663</v>
      </c>
      <c r="L4" s="1" t="s">
        <v>2021</v>
      </c>
    </row>
    <row r="5" spans="1:12" ht="30" customHeight="1" x14ac:dyDescent="0.3">
      <c r="A5" s="25" t="s">
        <v>947</v>
      </c>
      <c r="B5" s="25" t="s">
        <v>944</v>
      </c>
      <c r="C5" s="25" t="s">
        <v>945</v>
      </c>
      <c r="D5" s="25" t="s">
        <v>497</v>
      </c>
      <c r="E5" s="26">
        <f>단가산출서!B91</f>
        <v>0</v>
      </c>
      <c r="F5" s="26">
        <f>단가산출서!C91</f>
        <v>0</v>
      </c>
      <c r="G5" s="26">
        <f>단가산출서!D91</f>
        <v>0</v>
      </c>
      <c r="H5" s="26">
        <f>단가산출서!E91</f>
        <v>0</v>
      </c>
      <c r="I5" s="25" t="s">
        <v>946</v>
      </c>
      <c r="J5" s="25" t="s">
        <v>52</v>
      </c>
      <c r="K5" s="1" t="s">
        <v>947</v>
      </c>
      <c r="L5" s="1" t="s">
        <v>2121</v>
      </c>
    </row>
    <row r="6" spans="1:12" ht="30" customHeight="1" x14ac:dyDescent="0.3">
      <c r="A6" s="25" t="s">
        <v>952</v>
      </c>
      <c r="B6" s="25" t="s">
        <v>949</v>
      </c>
      <c r="C6" s="25" t="s">
        <v>950</v>
      </c>
      <c r="D6" s="25" t="s">
        <v>497</v>
      </c>
      <c r="E6" s="26">
        <f>단가산출서!B122</f>
        <v>0</v>
      </c>
      <c r="F6" s="26">
        <f>단가산출서!C122</f>
        <v>0</v>
      </c>
      <c r="G6" s="26">
        <f>단가산출서!D122</f>
        <v>0</v>
      </c>
      <c r="H6" s="26">
        <f>단가산출서!E122</f>
        <v>0</v>
      </c>
      <c r="I6" s="25" t="s">
        <v>951</v>
      </c>
      <c r="J6" s="25" t="s">
        <v>52</v>
      </c>
      <c r="K6" s="1" t="s">
        <v>952</v>
      </c>
      <c r="L6" s="1" t="s">
        <v>2145</v>
      </c>
    </row>
    <row r="7" spans="1:12" ht="30" customHeight="1" x14ac:dyDescent="0.3">
      <c r="A7" s="25" t="s">
        <v>957</v>
      </c>
      <c r="B7" s="25" t="s">
        <v>954</v>
      </c>
      <c r="C7" s="25" t="s">
        <v>955</v>
      </c>
      <c r="D7" s="25" t="s">
        <v>497</v>
      </c>
      <c r="E7" s="26">
        <f>단가산출서!B171</f>
        <v>0</v>
      </c>
      <c r="F7" s="26">
        <f>단가산출서!C171</f>
        <v>0</v>
      </c>
      <c r="G7" s="26">
        <f>단가산출서!D171</f>
        <v>0</v>
      </c>
      <c r="H7" s="26">
        <f>단가산출서!E171</f>
        <v>0</v>
      </c>
      <c r="I7" s="25" t="s">
        <v>956</v>
      </c>
      <c r="J7" s="25" t="s">
        <v>52</v>
      </c>
      <c r="K7" s="1" t="s">
        <v>957</v>
      </c>
      <c r="L7" s="1" t="s">
        <v>2021</v>
      </c>
    </row>
    <row r="8" spans="1:12" ht="30" customHeight="1" x14ac:dyDescent="0.3">
      <c r="A8" s="25" t="s">
        <v>1205</v>
      </c>
      <c r="B8" s="25" t="s">
        <v>1202</v>
      </c>
      <c r="C8" s="25" t="s">
        <v>1203</v>
      </c>
      <c r="D8" s="25" t="s">
        <v>60</v>
      </c>
      <c r="E8" s="26">
        <f>단가산출서!B192</f>
        <v>0</v>
      </c>
      <c r="F8" s="26">
        <f>단가산출서!C192</f>
        <v>0</v>
      </c>
      <c r="G8" s="26">
        <f>단가산출서!D192</f>
        <v>0</v>
      </c>
      <c r="H8" s="26">
        <f>단가산출서!E192</f>
        <v>0</v>
      </c>
      <c r="I8" s="25" t="s">
        <v>1204</v>
      </c>
      <c r="J8" s="25" t="s">
        <v>52</v>
      </c>
      <c r="K8" s="1" t="s">
        <v>1205</v>
      </c>
      <c r="L8" s="1" t="s">
        <v>2268</v>
      </c>
    </row>
    <row r="9" spans="1:12" ht="30" customHeight="1" x14ac:dyDescent="0.3">
      <c r="A9" s="25" t="s">
        <v>1212</v>
      </c>
      <c r="B9" s="25" t="s">
        <v>1210</v>
      </c>
      <c r="C9" s="25" t="s">
        <v>52</v>
      </c>
      <c r="D9" s="25" t="s">
        <v>74</v>
      </c>
      <c r="E9" s="26">
        <f>단가산출서!B223</f>
        <v>0</v>
      </c>
      <c r="F9" s="26">
        <f>단가산출서!C223</f>
        <v>0</v>
      </c>
      <c r="G9" s="26">
        <f>단가산출서!D223</f>
        <v>0</v>
      </c>
      <c r="H9" s="26">
        <f>단가산출서!E223</f>
        <v>0</v>
      </c>
      <c r="I9" s="25" t="s">
        <v>1211</v>
      </c>
      <c r="J9" s="25" t="s">
        <v>52</v>
      </c>
      <c r="K9" s="1" t="s">
        <v>1212</v>
      </c>
      <c r="L9" s="1" t="s">
        <v>2292</v>
      </c>
    </row>
    <row r="10" spans="1:12" ht="30" customHeight="1" x14ac:dyDescent="0.3">
      <c r="A10" s="25" t="s">
        <v>1906</v>
      </c>
      <c r="B10" s="25" t="s">
        <v>1215</v>
      </c>
      <c r="C10" s="25" t="s">
        <v>1904</v>
      </c>
      <c r="D10" s="25" t="s">
        <v>74</v>
      </c>
      <c r="E10" s="26">
        <f>단가산출서!B259</f>
        <v>0</v>
      </c>
      <c r="F10" s="26">
        <f>단가산출서!C259</f>
        <v>0</v>
      </c>
      <c r="G10" s="26">
        <f>단가산출서!D259</f>
        <v>0</v>
      </c>
      <c r="H10" s="26">
        <f>단가산출서!E259</f>
        <v>0</v>
      </c>
      <c r="I10" s="25" t="s">
        <v>1905</v>
      </c>
      <c r="J10" s="25" t="s">
        <v>52</v>
      </c>
      <c r="K10" s="1" t="s">
        <v>1906</v>
      </c>
      <c r="L10" s="1" t="s">
        <v>2330</v>
      </c>
    </row>
    <row r="11" spans="1:12" ht="30" customHeight="1" x14ac:dyDescent="0.3">
      <c r="A11" s="25" t="s">
        <v>1935</v>
      </c>
      <c r="B11" s="25" t="s">
        <v>1215</v>
      </c>
      <c r="C11" s="25" t="s">
        <v>1933</v>
      </c>
      <c r="D11" s="25" t="s">
        <v>74</v>
      </c>
      <c r="E11" s="26">
        <f>단가산출서!B295</f>
        <v>0</v>
      </c>
      <c r="F11" s="26">
        <f>단가산출서!C295</f>
        <v>0</v>
      </c>
      <c r="G11" s="26">
        <f>단가산출서!D295</f>
        <v>0</v>
      </c>
      <c r="H11" s="26">
        <f>단가산출서!E295</f>
        <v>0</v>
      </c>
      <c r="I11" s="25" t="s">
        <v>1934</v>
      </c>
      <c r="J11" s="25" t="s">
        <v>52</v>
      </c>
      <c r="K11" s="1" t="s">
        <v>1935</v>
      </c>
      <c r="L11" s="1" t="s">
        <v>2330</v>
      </c>
    </row>
  </sheetData>
  <phoneticPr fontId="1" type="noConversion"/>
  <pageMargins left="0.78740157480314965" right="0" top="0.51" bottom="0.39370078740157483" header="0" footer="0"/>
  <pageSetup paperSize="9" scale="88" fitToHeight="0" orientation="landscape" horizontalDpi="4294967295" verticalDpi="4294967295" r:id="rId1"/>
  <headerFooter>
    <oddFooter>페이지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DA1D-2954-44C1-97A7-ED7221F75313}">
  <dimension ref="A1:T295"/>
  <sheetViews>
    <sheetView view="pageBreakPreview" zoomScale="75" zoomScaleNormal="100" zoomScaleSheetLayoutView="75" workbookViewId="0">
      <pane xSplit="1" ySplit="3" topLeftCell="B264" activePane="bottomRight" state="frozen"/>
      <selection pane="topRight" activeCell="B1" sqref="B1"/>
      <selection pane="bottomLeft" activeCell="A4" sqref="A4"/>
      <selection pane="bottomRight" activeCell="B273" sqref="B273:E295"/>
    </sheetView>
  </sheetViews>
  <sheetFormatPr defaultRowHeight="16.5" x14ac:dyDescent="0.3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  <col min="13" max="14" width="6.625" hidden="1" customWidth="1"/>
    <col min="15" max="20" width="2.625" hidden="1" customWidth="1"/>
  </cols>
  <sheetData>
    <row r="1" spans="1:20" ht="30" customHeight="1" x14ac:dyDescent="0.3">
      <c r="A1" s="2" t="s">
        <v>2013</v>
      </c>
      <c r="B1" s="3"/>
      <c r="C1" s="3"/>
      <c r="D1" s="3"/>
      <c r="E1" s="3"/>
      <c r="F1" s="3"/>
    </row>
    <row r="2" spans="1:20" ht="30" customHeight="1" x14ac:dyDescent="0.3">
      <c r="A2" s="4" t="s">
        <v>1</v>
      </c>
      <c r="B2" s="5"/>
      <c r="C2" s="5"/>
      <c r="D2" s="5"/>
      <c r="E2" s="5"/>
      <c r="F2" s="6"/>
    </row>
    <row r="3" spans="1:20" ht="30" customHeight="1" x14ac:dyDescent="0.3">
      <c r="A3" s="39" t="s">
        <v>2014</v>
      </c>
      <c r="B3" s="39" t="s">
        <v>681</v>
      </c>
      <c r="C3" s="39" t="s">
        <v>682</v>
      </c>
      <c r="D3" s="39" t="s">
        <v>683</v>
      </c>
      <c r="E3" s="39" t="s">
        <v>684</v>
      </c>
      <c r="F3" s="39" t="s">
        <v>2011</v>
      </c>
      <c r="G3" s="1" t="s">
        <v>2012</v>
      </c>
      <c r="H3" s="1" t="s">
        <v>2015</v>
      </c>
      <c r="I3" s="1" t="s">
        <v>2016</v>
      </c>
      <c r="J3" s="1" t="s">
        <v>2017</v>
      </c>
      <c r="K3" s="1" t="s">
        <v>4</v>
      </c>
      <c r="L3" s="1" t="s">
        <v>5</v>
      </c>
      <c r="M3" s="1" t="s">
        <v>14</v>
      </c>
      <c r="N3" s="1" t="s">
        <v>2018</v>
      </c>
      <c r="O3" s="1" t="s">
        <v>2019</v>
      </c>
      <c r="P3" s="1" t="s">
        <v>2019</v>
      </c>
      <c r="Q3" s="1" t="s">
        <v>2019</v>
      </c>
      <c r="R3" s="1" t="s">
        <v>2019</v>
      </c>
      <c r="S3" s="1" t="s">
        <v>2019</v>
      </c>
      <c r="T3" s="1" t="s">
        <v>2020</v>
      </c>
    </row>
    <row r="4" spans="1:20" ht="20.100000000000001" customHeight="1" x14ac:dyDescent="0.3">
      <c r="A4" s="27" t="s">
        <v>2022</v>
      </c>
      <c r="B4" s="27"/>
      <c r="C4" s="27"/>
      <c r="D4" s="27"/>
      <c r="E4" s="27"/>
      <c r="F4" s="28" t="s">
        <v>52</v>
      </c>
      <c r="G4" s="1" t="s">
        <v>663</v>
      </c>
      <c r="I4" s="1" t="s">
        <v>660</v>
      </c>
      <c r="J4" s="1" t="s">
        <v>661</v>
      </c>
      <c r="K4" s="1" t="s">
        <v>657</v>
      </c>
    </row>
    <row r="5" spans="1:20" ht="20.100000000000001" customHeight="1" x14ac:dyDescent="0.3">
      <c r="A5" s="29" t="s">
        <v>52</v>
      </c>
      <c r="B5" s="30"/>
      <c r="C5" s="30"/>
      <c r="D5" s="30"/>
      <c r="E5" s="30"/>
      <c r="F5" s="29" t="s">
        <v>52</v>
      </c>
      <c r="G5" s="1" t="s">
        <v>663</v>
      </c>
      <c r="H5" s="1" t="s">
        <v>2023</v>
      </c>
      <c r="I5" s="1" t="s">
        <v>52</v>
      </c>
      <c r="J5" s="1" t="s">
        <v>52</v>
      </c>
      <c r="K5" s="1" t="s">
        <v>52</v>
      </c>
      <c r="L5">
        <v>1</v>
      </c>
      <c r="M5" s="1" t="s">
        <v>52</v>
      </c>
      <c r="O5" s="1" t="s">
        <v>52</v>
      </c>
      <c r="P5" s="1" t="s">
        <v>52</v>
      </c>
      <c r="Q5" s="1" t="s">
        <v>52</v>
      </c>
      <c r="R5" s="1" t="s">
        <v>52</v>
      </c>
      <c r="S5" s="1" t="s">
        <v>52</v>
      </c>
      <c r="T5" s="1" t="s">
        <v>52</v>
      </c>
    </row>
    <row r="6" spans="1:20" ht="20.100000000000001" customHeight="1" x14ac:dyDescent="0.3">
      <c r="A6" s="29" t="s">
        <v>2024</v>
      </c>
      <c r="B6" s="30">
        <v>0</v>
      </c>
      <c r="C6" s="30">
        <v>0</v>
      </c>
      <c r="D6" s="30">
        <v>0</v>
      </c>
      <c r="E6" s="30">
        <v>0</v>
      </c>
      <c r="F6" s="29" t="s">
        <v>52</v>
      </c>
      <c r="G6" s="1" t="s">
        <v>663</v>
      </c>
      <c r="H6" s="1" t="s">
        <v>2025</v>
      </c>
      <c r="I6" s="1" t="s">
        <v>2026</v>
      </c>
      <c r="J6" s="1" t="s">
        <v>52</v>
      </c>
      <c r="K6" s="1" t="s">
        <v>52</v>
      </c>
      <c r="M6" s="1" t="s">
        <v>52</v>
      </c>
      <c r="O6" s="1" t="s">
        <v>52</v>
      </c>
      <c r="P6" s="1" t="s">
        <v>52</v>
      </c>
      <c r="Q6" s="1" t="s">
        <v>52</v>
      </c>
      <c r="R6" s="1" t="s">
        <v>52</v>
      </c>
      <c r="S6" s="1" t="s">
        <v>52</v>
      </c>
      <c r="T6" s="1" t="s">
        <v>52</v>
      </c>
    </row>
    <row r="7" spans="1:20" ht="20.100000000000001" customHeight="1" x14ac:dyDescent="0.3">
      <c r="A7" s="29" t="s">
        <v>2027</v>
      </c>
      <c r="B7" s="30">
        <v>0</v>
      </c>
      <c r="C7" s="30">
        <v>0</v>
      </c>
      <c r="D7" s="30">
        <v>0</v>
      </c>
      <c r="E7" s="30">
        <v>0</v>
      </c>
      <c r="F7" s="29" t="s">
        <v>52</v>
      </c>
      <c r="G7" s="1" t="s">
        <v>663</v>
      </c>
      <c r="H7" s="1" t="s">
        <v>2025</v>
      </c>
      <c r="I7" s="1" t="s">
        <v>52</v>
      </c>
      <c r="J7" s="1" t="s">
        <v>52</v>
      </c>
      <c r="K7" s="1" t="s">
        <v>52</v>
      </c>
      <c r="M7" s="1" t="s">
        <v>52</v>
      </c>
      <c r="O7" s="1" t="s">
        <v>52</v>
      </c>
      <c r="P7" s="1" t="s">
        <v>52</v>
      </c>
      <c r="Q7" s="1" t="s">
        <v>52</v>
      </c>
      <c r="R7" s="1" t="s">
        <v>52</v>
      </c>
      <c r="S7" s="1" t="s">
        <v>52</v>
      </c>
      <c r="T7" s="1" t="s">
        <v>52</v>
      </c>
    </row>
    <row r="8" spans="1:20" ht="20.100000000000001" customHeight="1" x14ac:dyDescent="0.3">
      <c r="A8" s="29" t="s">
        <v>2028</v>
      </c>
      <c r="B8" s="30">
        <v>0</v>
      </c>
      <c r="C8" s="30">
        <v>0</v>
      </c>
      <c r="D8" s="30">
        <v>0</v>
      </c>
      <c r="E8" s="30">
        <v>0</v>
      </c>
      <c r="F8" s="29" t="s">
        <v>52</v>
      </c>
      <c r="G8" s="1" t="s">
        <v>663</v>
      </c>
      <c r="H8" s="1" t="s">
        <v>2025</v>
      </c>
      <c r="I8" s="1" t="s">
        <v>2029</v>
      </c>
      <c r="J8" s="1" t="s">
        <v>52</v>
      </c>
      <c r="K8" s="1" t="s">
        <v>52</v>
      </c>
      <c r="M8" s="1" t="s">
        <v>52</v>
      </c>
      <c r="O8" s="1" t="s">
        <v>52</v>
      </c>
      <c r="P8" s="1" t="s">
        <v>52</v>
      </c>
      <c r="Q8" s="1" t="s">
        <v>52</v>
      </c>
      <c r="R8" s="1" t="s">
        <v>52</v>
      </c>
      <c r="S8" s="1" t="s">
        <v>52</v>
      </c>
      <c r="T8" s="1" t="s">
        <v>52</v>
      </c>
    </row>
    <row r="9" spans="1:20" ht="20.100000000000001" customHeight="1" x14ac:dyDescent="0.3">
      <c r="A9" s="29" t="s">
        <v>2030</v>
      </c>
      <c r="B9" s="30">
        <v>0</v>
      </c>
      <c r="C9" s="30">
        <v>0</v>
      </c>
      <c r="D9" s="30">
        <v>0</v>
      </c>
      <c r="E9" s="30">
        <v>0</v>
      </c>
      <c r="F9" s="29" t="s">
        <v>52</v>
      </c>
      <c r="G9" s="1" t="s">
        <v>663</v>
      </c>
      <c r="H9" s="1" t="s">
        <v>2025</v>
      </c>
      <c r="I9" s="1" t="s">
        <v>2031</v>
      </c>
      <c r="J9" s="1" t="s">
        <v>52</v>
      </c>
      <c r="K9" s="1" t="s">
        <v>52</v>
      </c>
      <c r="M9" s="1" t="s">
        <v>52</v>
      </c>
      <c r="O9" s="1" t="s">
        <v>52</v>
      </c>
      <c r="P9" s="1" t="s">
        <v>52</v>
      </c>
      <c r="Q9" s="1" t="s">
        <v>52</v>
      </c>
      <c r="R9" s="1" t="s">
        <v>52</v>
      </c>
      <c r="S9" s="1" t="s">
        <v>52</v>
      </c>
      <c r="T9" s="1" t="s">
        <v>52</v>
      </c>
    </row>
    <row r="10" spans="1:20" ht="20.100000000000001" customHeight="1" x14ac:dyDescent="0.3">
      <c r="A10" s="29" t="s">
        <v>2032</v>
      </c>
      <c r="B10" s="30">
        <v>0</v>
      </c>
      <c r="C10" s="30">
        <v>0</v>
      </c>
      <c r="D10" s="30">
        <v>0</v>
      </c>
      <c r="E10" s="30">
        <v>0</v>
      </c>
      <c r="F10" s="29" t="s">
        <v>52</v>
      </c>
      <c r="G10" s="1" t="s">
        <v>663</v>
      </c>
      <c r="H10" s="1" t="s">
        <v>2025</v>
      </c>
      <c r="I10" s="1" t="s">
        <v>2033</v>
      </c>
      <c r="J10" s="1" t="s">
        <v>52</v>
      </c>
      <c r="K10" s="1" t="s">
        <v>52</v>
      </c>
      <c r="M10" s="1" t="s">
        <v>52</v>
      </c>
      <c r="O10" s="1" t="s">
        <v>52</v>
      </c>
      <c r="P10" s="1" t="s">
        <v>52</v>
      </c>
      <c r="Q10" s="1" t="s">
        <v>52</v>
      </c>
      <c r="R10" s="1" t="s">
        <v>52</v>
      </c>
      <c r="S10" s="1" t="s">
        <v>52</v>
      </c>
      <c r="T10" s="1" t="s">
        <v>52</v>
      </c>
    </row>
    <row r="11" spans="1:20" ht="20.100000000000001" customHeight="1" x14ac:dyDescent="0.3">
      <c r="A11" s="29" t="s">
        <v>2027</v>
      </c>
      <c r="B11" s="30">
        <v>0</v>
      </c>
      <c r="C11" s="30">
        <v>0</v>
      </c>
      <c r="D11" s="30">
        <v>0</v>
      </c>
      <c r="E11" s="30">
        <v>0</v>
      </c>
      <c r="F11" s="29" t="s">
        <v>52</v>
      </c>
      <c r="G11" s="1" t="s">
        <v>663</v>
      </c>
      <c r="H11" s="1" t="s">
        <v>2025</v>
      </c>
      <c r="I11" s="1" t="s">
        <v>52</v>
      </c>
      <c r="J11" s="1" t="s">
        <v>52</v>
      </c>
      <c r="K11" s="1" t="s">
        <v>52</v>
      </c>
      <c r="M11" s="1" t="s">
        <v>52</v>
      </c>
      <c r="O11" s="1" t="s">
        <v>52</v>
      </c>
      <c r="P11" s="1" t="s">
        <v>52</v>
      </c>
      <c r="Q11" s="1" t="s">
        <v>52</v>
      </c>
      <c r="R11" s="1" t="s">
        <v>52</v>
      </c>
      <c r="S11" s="1" t="s">
        <v>52</v>
      </c>
      <c r="T11" s="1" t="s">
        <v>52</v>
      </c>
    </row>
    <row r="12" spans="1:20" ht="20.100000000000001" customHeight="1" x14ac:dyDescent="0.3">
      <c r="A12" s="29" t="s">
        <v>2034</v>
      </c>
      <c r="B12" s="30">
        <v>0</v>
      </c>
      <c r="C12" s="30">
        <v>0</v>
      </c>
      <c r="D12" s="30">
        <v>0</v>
      </c>
      <c r="E12" s="30">
        <v>0</v>
      </c>
      <c r="F12" s="29" t="s">
        <v>52</v>
      </c>
      <c r="G12" s="1" t="s">
        <v>663</v>
      </c>
      <c r="H12" s="1" t="s">
        <v>2025</v>
      </c>
      <c r="I12" s="1" t="s">
        <v>2035</v>
      </c>
      <c r="J12" s="1" t="s">
        <v>52</v>
      </c>
      <c r="K12" s="1" t="s">
        <v>52</v>
      </c>
      <c r="M12" s="1" t="s">
        <v>52</v>
      </c>
      <c r="O12" s="1" t="s">
        <v>52</v>
      </c>
      <c r="P12" s="1" t="s">
        <v>52</v>
      </c>
      <c r="Q12" s="1" t="s">
        <v>52</v>
      </c>
      <c r="R12" s="1" t="s">
        <v>52</v>
      </c>
      <c r="S12" s="1" t="s">
        <v>52</v>
      </c>
      <c r="T12" s="1" t="s">
        <v>52</v>
      </c>
    </row>
    <row r="13" spans="1:20" ht="20.100000000000001" customHeight="1" x14ac:dyDescent="0.3">
      <c r="A13" s="29" t="s">
        <v>2036</v>
      </c>
      <c r="B13" s="30">
        <v>0</v>
      </c>
      <c r="C13" s="30">
        <v>0</v>
      </c>
      <c r="D13" s="30">
        <v>0</v>
      </c>
      <c r="E13" s="30">
        <v>0</v>
      </c>
      <c r="F13" s="29" t="s">
        <v>52</v>
      </c>
      <c r="G13" s="1" t="s">
        <v>663</v>
      </c>
      <c r="H13" s="1" t="s">
        <v>2025</v>
      </c>
      <c r="I13" s="1" t="s">
        <v>2037</v>
      </c>
      <c r="J13" s="1" t="s">
        <v>52</v>
      </c>
      <c r="K13" s="1" t="s">
        <v>52</v>
      </c>
      <c r="M13" s="1" t="s">
        <v>52</v>
      </c>
      <c r="O13" s="1" t="s">
        <v>52</v>
      </c>
      <c r="P13" s="1" t="s">
        <v>52</v>
      </c>
      <c r="Q13" s="1" t="s">
        <v>52</v>
      </c>
      <c r="R13" s="1" t="s">
        <v>52</v>
      </c>
      <c r="S13" s="1" t="s">
        <v>52</v>
      </c>
      <c r="T13" s="1" t="s">
        <v>52</v>
      </c>
    </row>
    <row r="14" spans="1:20" ht="20.100000000000001" customHeight="1" x14ac:dyDescent="0.3">
      <c r="A14" s="29" t="s">
        <v>2038</v>
      </c>
      <c r="B14" s="30">
        <v>0</v>
      </c>
      <c r="C14" s="30">
        <v>0</v>
      </c>
      <c r="D14" s="30">
        <v>0</v>
      </c>
      <c r="E14" s="30">
        <v>0</v>
      </c>
      <c r="F14" s="29" t="s">
        <v>52</v>
      </c>
      <c r="G14" s="1" t="s">
        <v>663</v>
      </c>
      <c r="H14" s="1" t="s">
        <v>2025</v>
      </c>
      <c r="I14" s="1" t="s">
        <v>2039</v>
      </c>
      <c r="J14" s="1" t="s">
        <v>52</v>
      </c>
      <c r="K14" s="1" t="s">
        <v>52</v>
      </c>
      <c r="M14" s="1" t="s">
        <v>52</v>
      </c>
      <c r="O14" s="1" t="s">
        <v>52</v>
      </c>
      <c r="P14" s="1" t="s">
        <v>52</v>
      </c>
      <c r="Q14" s="1" t="s">
        <v>52</v>
      </c>
      <c r="R14" s="1" t="s">
        <v>52</v>
      </c>
      <c r="S14" s="1" t="s">
        <v>52</v>
      </c>
      <c r="T14" s="1" t="s">
        <v>52</v>
      </c>
    </row>
    <row r="15" spans="1:20" ht="20.100000000000001" customHeight="1" x14ac:dyDescent="0.3">
      <c r="A15" s="29" t="s">
        <v>2040</v>
      </c>
      <c r="B15" s="30">
        <v>0</v>
      </c>
      <c r="C15" s="30">
        <v>0</v>
      </c>
      <c r="D15" s="30">
        <v>0</v>
      </c>
      <c r="E15" s="30">
        <v>0</v>
      </c>
      <c r="F15" s="29" t="s">
        <v>52</v>
      </c>
      <c r="G15" s="1" t="s">
        <v>663</v>
      </c>
      <c r="H15" s="1" t="s">
        <v>2025</v>
      </c>
      <c r="I15" s="1" t="s">
        <v>2041</v>
      </c>
      <c r="J15" s="1" t="s">
        <v>52</v>
      </c>
      <c r="K15" s="1" t="s">
        <v>52</v>
      </c>
      <c r="M15" s="1" t="s">
        <v>52</v>
      </c>
      <c r="O15" s="1" t="s">
        <v>52</v>
      </c>
      <c r="P15" s="1" t="s">
        <v>52</v>
      </c>
      <c r="Q15" s="1" t="s">
        <v>52</v>
      </c>
      <c r="R15" s="1" t="s">
        <v>52</v>
      </c>
      <c r="S15" s="1" t="s">
        <v>52</v>
      </c>
      <c r="T15" s="1" t="s">
        <v>52</v>
      </c>
    </row>
    <row r="16" spans="1:20" ht="20.100000000000001" customHeight="1" x14ac:dyDescent="0.3">
      <c r="A16" s="29" t="s">
        <v>2042</v>
      </c>
      <c r="B16" s="30">
        <v>0</v>
      </c>
      <c r="C16" s="30">
        <v>0</v>
      </c>
      <c r="D16" s="30">
        <v>0</v>
      </c>
      <c r="E16" s="30">
        <v>0</v>
      </c>
      <c r="F16" s="29" t="s">
        <v>52</v>
      </c>
      <c r="G16" s="1" t="s">
        <v>663</v>
      </c>
      <c r="H16" s="1" t="s">
        <v>2025</v>
      </c>
      <c r="I16" s="1" t="s">
        <v>2043</v>
      </c>
      <c r="J16" s="1" t="s">
        <v>52</v>
      </c>
      <c r="K16" s="1" t="s">
        <v>52</v>
      </c>
      <c r="M16" s="1" t="s">
        <v>52</v>
      </c>
      <c r="O16" s="1" t="s">
        <v>52</v>
      </c>
      <c r="P16" s="1" t="s">
        <v>52</v>
      </c>
      <c r="Q16" s="1" t="s">
        <v>52</v>
      </c>
      <c r="R16" s="1" t="s">
        <v>52</v>
      </c>
      <c r="S16" s="1" t="s">
        <v>52</v>
      </c>
      <c r="T16" s="1" t="s">
        <v>52</v>
      </c>
    </row>
    <row r="17" spans="1:20" ht="20.100000000000001" customHeight="1" x14ac:dyDescent="0.3">
      <c r="A17" s="29" t="s">
        <v>2044</v>
      </c>
      <c r="B17" s="30">
        <v>0</v>
      </c>
      <c r="C17" s="30">
        <v>0</v>
      </c>
      <c r="D17" s="30">
        <v>0</v>
      </c>
      <c r="E17" s="30">
        <v>0</v>
      </c>
      <c r="F17" s="29" t="s">
        <v>52</v>
      </c>
      <c r="G17" s="1" t="s">
        <v>663</v>
      </c>
      <c r="H17" s="1" t="s">
        <v>2025</v>
      </c>
      <c r="I17" s="1" t="s">
        <v>2045</v>
      </c>
      <c r="J17" s="1" t="s">
        <v>52</v>
      </c>
      <c r="K17" s="1" t="s">
        <v>52</v>
      </c>
      <c r="M17" s="1" t="s">
        <v>52</v>
      </c>
      <c r="O17" s="1" t="s">
        <v>52</v>
      </c>
      <c r="P17" s="1" t="s">
        <v>52</v>
      </c>
      <c r="Q17" s="1" t="s">
        <v>52</v>
      </c>
      <c r="R17" s="1" t="s">
        <v>52</v>
      </c>
      <c r="S17" s="1" t="s">
        <v>52</v>
      </c>
      <c r="T17" s="1" t="s">
        <v>52</v>
      </c>
    </row>
    <row r="18" spans="1:20" ht="20.100000000000001" customHeight="1" x14ac:dyDescent="0.3">
      <c r="A18" s="29" t="s">
        <v>2046</v>
      </c>
      <c r="B18" s="30">
        <v>0</v>
      </c>
      <c r="C18" s="30">
        <v>0</v>
      </c>
      <c r="D18" s="30">
        <v>0</v>
      </c>
      <c r="E18" s="30">
        <v>0</v>
      </c>
      <c r="F18" s="29" t="s">
        <v>52</v>
      </c>
      <c r="G18" s="1" t="s">
        <v>663</v>
      </c>
      <c r="H18" s="1" t="s">
        <v>2025</v>
      </c>
      <c r="I18" s="1" t="s">
        <v>2047</v>
      </c>
      <c r="J18" s="1" t="s">
        <v>52</v>
      </c>
      <c r="K18" s="1" t="s">
        <v>52</v>
      </c>
      <c r="M18" s="1" t="s">
        <v>52</v>
      </c>
      <c r="O18" s="1" t="s">
        <v>52</v>
      </c>
      <c r="P18" s="1" t="s">
        <v>52</v>
      </c>
      <c r="Q18" s="1" t="s">
        <v>52</v>
      </c>
      <c r="R18" s="1" t="s">
        <v>52</v>
      </c>
      <c r="S18" s="1" t="s">
        <v>52</v>
      </c>
      <c r="T18" s="1" t="s">
        <v>52</v>
      </c>
    </row>
    <row r="19" spans="1:20" ht="20.100000000000001" customHeight="1" x14ac:dyDescent="0.3">
      <c r="A19" s="29" t="s">
        <v>2048</v>
      </c>
      <c r="B19" s="30">
        <v>0</v>
      </c>
      <c r="C19" s="30">
        <v>0</v>
      </c>
      <c r="D19" s="30">
        <v>0</v>
      </c>
      <c r="E19" s="30">
        <v>0</v>
      </c>
      <c r="F19" s="29" t="s">
        <v>52</v>
      </c>
      <c r="G19" s="1" t="s">
        <v>663</v>
      </c>
      <c r="H19" s="1" t="s">
        <v>2025</v>
      </c>
      <c r="I19" s="1" t="s">
        <v>2049</v>
      </c>
      <c r="J19" s="1" t="s">
        <v>52</v>
      </c>
      <c r="K19" s="1" t="s">
        <v>52</v>
      </c>
      <c r="M19" s="1" t="s">
        <v>52</v>
      </c>
      <c r="O19" s="1" t="s">
        <v>52</v>
      </c>
      <c r="P19" s="1" t="s">
        <v>52</v>
      </c>
      <c r="Q19" s="1" t="s">
        <v>52</v>
      </c>
      <c r="R19" s="1" t="s">
        <v>52</v>
      </c>
      <c r="S19" s="1" t="s">
        <v>52</v>
      </c>
      <c r="T19" s="1" t="s">
        <v>52</v>
      </c>
    </row>
    <row r="20" spans="1:20" ht="20.100000000000001" customHeight="1" x14ac:dyDescent="0.3">
      <c r="A20" s="29" t="s">
        <v>2050</v>
      </c>
      <c r="B20" s="30">
        <v>0</v>
      </c>
      <c r="C20" s="30">
        <v>0</v>
      </c>
      <c r="D20" s="30">
        <v>0</v>
      </c>
      <c r="E20" s="30">
        <v>0</v>
      </c>
      <c r="F20" s="29" t="s">
        <v>52</v>
      </c>
      <c r="G20" s="1" t="s">
        <v>663</v>
      </c>
      <c r="H20" s="1" t="s">
        <v>2025</v>
      </c>
      <c r="I20" s="1" t="s">
        <v>2051</v>
      </c>
      <c r="J20" s="1" t="s">
        <v>52</v>
      </c>
      <c r="K20" s="1" t="s">
        <v>52</v>
      </c>
      <c r="M20" s="1" t="s">
        <v>52</v>
      </c>
      <c r="O20" s="1" t="s">
        <v>52</v>
      </c>
      <c r="P20" s="1" t="s">
        <v>52</v>
      </c>
      <c r="Q20" s="1" t="s">
        <v>52</v>
      </c>
      <c r="R20" s="1" t="s">
        <v>52</v>
      </c>
      <c r="S20" s="1" t="s">
        <v>52</v>
      </c>
      <c r="T20" s="1" t="s">
        <v>52</v>
      </c>
    </row>
    <row r="21" spans="1:20" ht="20.100000000000001" customHeight="1" x14ac:dyDescent="0.3">
      <c r="A21" s="29" t="s">
        <v>2052</v>
      </c>
      <c r="B21" s="30">
        <v>0</v>
      </c>
      <c r="C21" s="30">
        <v>0</v>
      </c>
      <c r="D21" s="30">
        <v>0</v>
      </c>
      <c r="E21" s="30">
        <v>0</v>
      </c>
      <c r="F21" s="29" t="s">
        <v>52</v>
      </c>
      <c r="G21" s="1" t="s">
        <v>663</v>
      </c>
      <c r="H21" s="1" t="s">
        <v>2025</v>
      </c>
      <c r="I21" s="1" t="s">
        <v>2053</v>
      </c>
      <c r="J21" s="1" t="s">
        <v>52</v>
      </c>
      <c r="K21" s="1" t="s">
        <v>52</v>
      </c>
      <c r="M21" s="1" t="s">
        <v>52</v>
      </c>
      <c r="O21" s="1" t="s">
        <v>52</v>
      </c>
      <c r="P21" s="1" t="s">
        <v>52</v>
      </c>
      <c r="Q21" s="1" t="s">
        <v>52</v>
      </c>
      <c r="R21" s="1" t="s">
        <v>52</v>
      </c>
      <c r="S21" s="1" t="s">
        <v>52</v>
      </c>
      <c r="T21" s="1" t="s">
        <v>52</v>
      </c>
    </row>
    <row r="22" spans="1:20" ht="20.100000000000001" customHeight="1" x14ac:dyDescent="0.3">
      <c r="A22" s="29" t="s">
        <v>2054</v>
      </c>
      <c r="B22" s="30">
        <v>0</v>
      </c>
      <c r="C22" s="30">
        <v>0</v>
      </c>
      <c r="D22" s="30">
        <v>0</v>
      </c>
      <c r="E22" s="30">
        <v>0</v>
      </c>
      <c r="F22" s="29" t="s">
        <v>52</v>
      </c>
      <c r="G22" s="1" t="s">
        <v>663</v>
      </c>
      <c r="H22" s="1" t="s">
        <v>2025</v>
      </c>
      <c r="I22" s="1" t="s">
        <v>2055</v>
      </c>
      <c r="J22" s="1" t="s">
        <v>52</v>
      </c>
      <c r="K22" s="1" t="s">
        <v>52</v>
      </c>
      <c r="M22" s="1" t="s">
        <v>52</v>
      </c>
      <c r="O22" s="1" t="s">
        <v>52</v>
      </c>
      <c r="P22" s="1" t="s">
        <v>52</v>
      </c>
      <c r="Q22" s="1" t="s">
        <v>52</v>
      </c>
      <c r="R22" s="1" t="s">
        <v>52</v>
      </c>
      <c r="S22" s="1" t="s">
        <v>52</v>
      </c>
      <c r="T22" s="1" t="s">
        <v>52</v>
      </c>
    </row>
    <row r="23" spans="1:20" ht="20.100000000000001" customHeight="1" x14ac:dyDescent="0.3">
      <c r="A23" s="29" t="s">
        <v>2056</v>
      </c>
      <c r="B23" s="30">
        <v>0</v>
      </c>
      <c r="C23" s="30">
        <v>0</v>
      </c>
      <c r="D23" s="30">
        <v>0</v>
      </c>
      <c r="E23" s="30">
        <v>0</v>
      </c>
      <c r="F23" s="29" t="s">
        <v>52</v>
      </c>
      <c r="G23" s="1" t="s">
        <v>663</v>
      </c>
      <c r="H23" s="1" t="s">
        <v>2025</v>
      </c>
      <c r="I23" s="1" t="s">
        <v>2057</v>
      </c>
      <c r="J23" s="1" t="s">
        <v>52</v>
      </c>
      <c r="K23" s="1" t="s">
        <v>52</v>
      </c>
      <c r="M23" s="1" t="s">
        <v>52</v>
      </c>
      <c r="O23" s="1" t="s">
        <v>52</v>
      </c>
      <c r="P23" s="1" t="s">
        <v>52</v>
      </c>
      <c r="Q23" s="1" t="s">
        <v>52</v>
      </c>
      <c r="R23" s="1" t="s">
        <v>52</v>
      </c>
      <c r="S23" s="1" t="s">
        <v>52</v>
      </c>
      <c r="T23" s="1" t="s">
        <v>52</v>
      </c>
    </row>
    <row r="24" spans="1:20" ht="20.100000000000001" customHeight="1" x14ac:dyDescent="0.3">
      <c r="A24" s="29" t="s">
        <v>2027</v>
      </c>
      <c r="B24" s="30">
        <v>0</v>
      </c>
      <c r="C24" s="30">
        <v>0</v>
      </c>
      <c r="D24" s="30">
        <v>0</v>
      </c>
      <c r="E24" s="30">
        <v>0</v>
      </c>
      <c r="F24" s="29" t="s">
        <v>52</v>
      </c>
      <c r="G24" s="1" t="s">
        <v>663</v>
      </c>
      <c r="H24" s="1" t="s">
        <v>2025</v>
      </c>
      <c r="I24" s="1" t="s">
        <v>2027</v>
      </c>
      <c r="J24" s="1" t="s">
        <v>52</v>
      </c>
      <c r="K24" s="1" t="s">
        <v>52</v>
      </c>
      <c r="M24" s="1" t="s">
        <v>52</v>
      </c>
      <c r="O24" s="1" t="s">
        <v>52</v>
      </c>
      <c r="P24" s="1" t="s">
        <v>52</v>
      </c>
      <c r="Q24" s="1" t="s">
        <v>52</v>
      </c>
      <c r="R24" s="1" t="s">
        <v>52</v>
      </c>
      <c r="S24" s="1" t="s">
        <v>52</v>
      </c>
      <c r="T24" s="1" t="s">
        <v>52</v>
      </c>
    </row>
    <row r="25" spans="1:20" ht="20.100000000000001" customHeight="1" x14ac:dyDescent="0.3">
      <c r="A25" s="29" t="s">
        <v>2058</v>
      </c>
      <c r="B25" s="30">
        <v>0</v>
      </c>
      <c r="C25" s="30">
        <v>0</v>
      </c>
      <c r="D25" s="30">
        <v>0</v>
      </c>
      <c r="E25" s="30">
        <v>0</v>
      </c>
      <c r="F25" s="29" t="s">
        <v>52</v>
      </c>
      <c r="G25" s="1" t="s">
        <v>663</v>
      </c>
      <c r="H25" s="1" t="s">
        <v>2025</v>
      </c>
      <c r="I25" s="1" t="s">
        <v>2059</v>
      </c>
      <c r="J25" s="1" t="s">
        <v>52</v>
      </c>
      <c r="K25" s="1" t="s">
        <v>52</v>
      </c>
      <c r="M25" s="1" t="s">
        <v>52</v>
      </c>
      <c r="O25" s="1" t="s">
        <v>52</v>
      </c>
      <c r="P25" s="1" t="s">
        <v>52</v>
      </c>
      <c r="Q25" s="1" t="s">
        <v>52</v>
      </c>
      <c r="R25" s="1" t="s">
        <v>52</v>
      </c>
      <c r="S25" s="1" t="s">
        <v>52</v>
      </c>
      <c r="T25" s="1" t="s">
        <v>52</v>
      </c>
    </row>
    <row r="26" spans="1:20" ht="20.100000000000001" customHeight="1" x14ac:dyDescent="0.3">
      <c r="A26" s="29" t="s">
        <v>2060</v>
      </c>
      <c r="B26" s="30">
        <v>0</v>
      </c>
      <c r="C26" s="30">
        <v>0</v>
      </c>
      <c r="D26" s="30">
        <v>0</v>
      </c>
      <c r="E26" s="30">
        <v>0</v>
      </c>
      <c r="F26" s="29" t="s">
        <v>52</v>
      </c>
      <c r="G26" s="1" t="s">
        <v>663</v>
      </c>
      <c r="H26" s="1" t="s">
        <v>2025</v>
      </c>
      <c r="I26" s="1" t="s">
        <v>2061</v>
      </c>
      <c r="J26" s="1" t="s">
        <v>52</v>
      </c>
      <c r="K26" s="1" t="s">
        <v>52</v>
      </c>
      <c r="M26" s="1" t="s">
        <v>52</v>
      </c>
      <c r="O26" s="1" t="s">
        <v>52</v>
      </c>
      <c r="P26" s="1" t="s">
        <v>52</v>
      </c>
      <c r="Q26" s="1" t="s">
        <v>52</v>
      </c>
      <c r="R26" s="1" t="s">
        <v>52</v>
      </c>
      <c r="S26" s="1" t="s">
        <v>52</v>
      </c>
      <c r="T26" s="1" t="s">
        <v>52</v>
      </c>
    </row>
    <row r="27" spans="1:20" ht="20.100000000000001" customHeight="1" x14ac:dyDescent="0.3">
      <c r="A27" s="29" t="s">
        <v>2062</v>
      </c>
      <c r="B27" s="30">
        <v>0</v>
      </c>
      <c r="C27" s="30">
        <v>0</v>
      </c>
      <c r="D27" s="30">
        <v>0</v>
      </c>
      <c r="E27" s="30">
        <v>0</v>
      </c>
      <c r="F27" s="29" t="s">
        <v>52</v>
      </c>
      <c r="G27" s="1" t="s">
        <v>663</v>
      </c>
      <c r="H27" s="1" t="s">
        <v>2025</v>
      </c>
      <c r="I27" s="1" t="s">
        <v>2063</v>
      </c>
      <c r="J27" s="1" t="s">
        <v>52</v>
      </c>
      <c r="K27" s="1" t="s">
        <v>52</v>
      </c>
      <c r="M27" s="1" t="s">
        <v>52</v>
      </c>
      <c r="O27" s="1" t="s">
        <v>52</v>
      </c>
      <c r="P27" s="1" t="s">
        <v>52</v>
      </c>
      <c r="Q27" s="1" t="s">
        <v>52</v>
      </c>
      <c r="R27" s="1" t="s">
        <v>52</v>
      </c>
      <c r="S27" s="1" t="s">
        <v>52</v>
      </c>
      <c r="T27" s="1" t="s">
        <v>52</v>
      </c>
    </row>
    <row r="28" spans="1:20" ht="20.100000000000001" customHeight="1" x14ac:dyDescent="0.3">
      <c r="A28" s="29" t="s">
        <v>2064</v>
      </c>
      <c r="B28" s="30">
        <v>0</v>
      </c>
      <c r="C28" s="30">
        <v>0</v>
      </c>
      <c r="D28" s="30">
        <v>0</v>
      </c>
      <c r="E28" s="30">
        <v>0</v>
      </c>
      <c r="F28" s="29" t="s">
        <v>52</v>
      </c>
      <c r="G28" s="1" t="s">
        <v>663</v>
      </c>
      <c r="H28" s="1" t="s">
        <v>2025</v>
      </c>
      <c r="I28" s="1" t="s">
        <v>2065</v>
      </c>
      <c r="J28" s="1" t="s">
        <v>52</v>
      </c>
      <c r="K28" s="1" t="s">
        <v>52</v>
      </c>
      <c r="M28" s="1" t="s">
        <v>52</v>
      </c>
      <c r="O28" s="1" t="s">
        <v>52</v>
      </c>
      <c r="P28" s="1" t="s">
        <v>52</v>
      </c>
      <c r="Q28" s="1" t="s">
        <v>52</v>
      </c>
      <c r="R28" s="1" t="s">
        <v>52</v>
      </c>
      <c r="S28" s="1" t="s">
        <v>52</v>
      </c>
      <c r="T28" s="1" t="s">
        <v>52</v>
      </c>
    </row>
    <row r="29" spans="1:20" ht="20.100000000000001" customHeight="1" x14ac:dyDescent="0.3">
      <c r="A29" s="29" t="s">
        <v>2066</v>
      </c>
      <c r="B29" s="30">
        <v>0</v>
      </c>
      <c r="C29" s="30">
        <v>0</v>
      </c>
      <c r="D29" s="30">
        <v>0</v>
      </c>
      <c r="E29" s="30">
        <v>0</v>
      </c>
      <c r="F29" s="29" t="s">
        <v>52</v>
      </c>
      <c r="G29" s="1" t="s">
        <v>663</v>
      </c>
      <c r="H29" s="1" t="s">
        <v>2025</v>
      </c>
      <c r="I29" s="1" t="s">
        <v>2067</v>
      </c>
      <c r="J29" s="1" t="s">
        <v>52</v>
      </c>
      <c r="K29" s="1" t="s">
        <v>52</v>
      </c>
      <c r="M29" s="1" t="s">
        <v>52</v>
      </c>
      <c r="O29" s="1" t="s">
        <v>52</v>
      </c>
      <c r="P29" s="1" t="s">
        <v>52</v>
      </c>
      <c r="Q29" s="1" t="s">
        <v>52</v>
      </c>
      <c r="R29" s="1" t="s">
        <v>52</v>
      </c>
      <c r="S29" s="1" t="s">
        <v>52</v>
      </c>
      <c r="T29" s="1" t="s">
        <v>52</v>
      </c>
    </row>
    <row r="30" spans="1:20" ht="20.100000000000001" customHeight="1" x14ac:dyDescent="0.3">
      <c r="A30" s="29" t="s">
        <v>2068</v>
      </c>
      <c r="B30" s="30">
        <v>0</v>
      </c>
      <c r="C30" s="30">
        <v>0</v>
      </c>
      <c r="D30" s="30">
        <v>0</v>
      </c>
      <c r="E30" s="30">
        <v>0</v>
      </c>
      <c r="F30" s="29" t="s">
        <v>52</v>
      </c>
      <c r="G30" s="1" t="s">
        <v>663</v>
      </c>
      <c r="H30" s="1" t="s">
        <v>2025</v>
      </c>
      <c r="I30" s="1" t="s">
        <v>2069</v>
      </c>
      <c r="J30" s="1" t="s">
        <v>52</v>
      </c>
      <c r="K30" s="1" t="s">
        <v>52</v>
      </c>
      <c r="M30" s="1" t="s">
        <v>52</v>
      </c>
      <c r="O30" s="1" t="s">
        <v>52</v>
      </c>
      <c r="P30" s="1" t="s">
        <v>52</v>
      </c>
      <c r="Q30" s="1" t="s">
        <v>52</v>
      </c>
      <c r="R30" s="1" t="s">
        <v>52</v>
      </c>
      <c r="S30" s="1" t="s">
        <v>52</v>
      </c>
      <c r="T30" s="1" t="s">
        <v>52</v>
      </c>
    </row>
    <row r="31" spans="1:20" ht="20.100000000000001" customHeight="1" x14ac:dyDescent="0.3">
      <c r="A31" s="29" t="s">
        <v>2027</v>
      </c>
      <c r="B31" s="30">
        <v>0</v>
      </c>
      <c r="C31" s="30">
        <v>0</v>
      </c>
      <c r="D31" s="30">
        <v>0</v>
      </c>
      <c r="E31" s="30">
        <v>0</v>
      </c>
      <c r="F31" s="29" t="s">
        <v>52</v>
      </c>
      <c r="G31" s="1" t="s">
        <v>663</v>
      </c>
      <c r="H31" s="1" t="s">
        <v>2025</v>
      </c>
      <c r="I31" s="1" t="s">
        <v>52</v>
      </c>
      <c r="J31" s="1" t="s">
        <v>52</v>
      </c>
      <c r="K31" s="1" t="s">
        <v>52</v>
      </c>
      <c r="M31" s="1" t="s">
        <v>52</v>
      </c>
      <c r="O31" s="1" t="s">
        <v>52</v>
      </c>
      <c r="P31" s="1" t="s">
        <v>52</v>
      </c>
      <c r="Q31" s="1" t="s">
        <v>52</v>
      </c>
      <c r="R31" s="1" t="s">
        <v>52</v>
      </c>
      <c r="S31" s="1" t="s">
        <v>52</v>
      </c>
      <c r="T31" s="1" t="s">
        <v>52</v>
      </c>
    </row>
    <row r="32" spans="1:20" ht="20.100000000000001" customHeight="1" x14ac:dyDescent="0.3">
      <c r="A32" s="29" t="s">
        <v>2070</v>
      </c>
      <c r="B32" s="30">
        <v>0</v>
      </c>
      <c r="C32" s="30">
        <v>0</v>
      </c>
      <c r="D32" s="30">
        <v>0</v>
      </c>
      <c r="E32" s="30">
        <v>0</v>
      </c>
      <c r="F32" s="29" t="s">
        <v>52</v>
      </c>
      <c r="G32" s="1" t="s">
        <v>663</v>
      </c>
      <c r="H32" s="1" t="s">
        <v>2025</v>
      </c>
      <c r="I32" s="1" t="s">
        <v>2071</v>
      </c>
      <c r="J32" s="1" t="s">
        <v>52</v>
      </c>
      <c r="K32" s="1" t="s">
        <v>52</v>
      </c>
      <c r="M32" s="1" t="s">
        <v>52</v>
      </c>
      <c r="O32" s="1" t="s">
        <v>52</v>
      </c>
      <c r="P32" s="1" t="s">
        <v>52</v>
      </c>
      <c r="Q32" s="1" t="s">
        <v>52</v>
      </c>
      <c r="R32" s="1" t="s">
        <v>52</v>
      </c>
      <c r="S32" s="1" t="s">
        <v>52</v>
      </c>
      <c r="T32" s="1" t="s">
        <v>52</v>
      </c>
    </row>
    <row r="33" spans="1:20" ht="20.100000000000001" customHeight="1" x14ac:dyDescent="0.3">
      <c r="A33" s="29" t="s">
        <v>2072</v>
      </c>
      <c r="B33" s="30">
        <v>0</v>
      </c>
      <c r="C33" s="30">
        <v>0</v>
      </c>
      <c r="D33" s="30">
        <v>0</v>
      </c>
      <c r="E33" s="30">
        <v>0</v>
      </c>
      <c r="F33" s="29" t="s">
        <v>52</v>
      </c>
      <c r="G33" s="1" t="s">
        <v>663</v>
      </c>
      <c r="H33" s="1" t="s">
        <v>2025</v>
      </c>
      <c r="I33" s="1" t="s">
        <v>2073</v>
      </c>
      <c r="J33" s="1" t="s">
        <v>52</v>
      </c>
      <c r="K33" s="1" t="s">
        <v>52</v>
      </c>
      <c r="M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 t="s">
        <v>52</v>
      </c>
      <c r="T33" s="1" t="s">
        <v>52</v>
      </c>
    </row>
    <row r="34" spans="1:20" ht="20.100000000000001" customHeight="1" x14ac:dyDescent="0.3">
      <c r="A34" s="29" t="s">
        <v>2074</v>
      </c>
      <c r="B34" s="30">
        <v>0</v>
      </c>
      <c r="C34" s="30">
        <v>0</v>
      </c>
      <c r="D34" s="30">
        <v>0</v>
      </c>
      <c r="E34" s="30">
        <v>0</v>
      </c>
      <c r="F34" s="29" t="s">
        <v>52</v>
      </c>
      <c r="G34" s="1" t="s">
        <v>663</v>
      </c>
      <c r="H34" s="1" t="s">
        <v>2025</v>
      </c>
      <c r="I34" s="1" t="s">
        <v>2075</v>
      </c>
      <c r="J34" s="1" t="s">
        <v>52</v>
      </c>
      <c r="K34" s="1" t="s">
        <v>52</v>
      </c>
      <c r="M34" s="1" t="s">
        <v>52</v>
      </c>
      <c r="O34" s="1" t="s">
        <v>52</v>
      </c>
      <c r="P34" s="1" t="s">
        <v>52</v>
      </c>
      <c r="Q34" s="1" t="s">
        <v>52</v>
      </c>
      <c r="R34" s="1" t="s">
        <v>52</v>
      </c>
      <c r="S34" s="1" t="s">
        <v>52</v>
      </c>
      <c r="T34" s="1" t="s">
        <v>52</v>
      </c>
    </row>
    <row r="35" spans="1:20" ht="20.100000000000001" customHeight="1" x14ac:dyDescent="0.3">
      <c r="A35" s="29" t="s">
        <v>2076</v>
      </c>
      <c r="B35" s="30">
        <v>0</v>
      </c>
      <c r="C35" s="30">
        <v>0</v>
      </c>
      <c r="D35" s="30">
        <v>0</v>
      </c>
      <c r="E35" s="30">
        <v>0</v>
      </c>
      <c r="F35" s="29" t="s">
        <v>52</v>
      </c>
      <c r="G35" s="1" t="s">
        <v>663</v>
      </c>
      <c r="H35" s="1" t="s">
        <v>2025</v>
      </c>
      <c r="I35" s="1" t="s">
        <v>2077</v>
      </c>
      <c r="J35" s="1" t="s">
        <v>52</v>
      </c>
      <c r="K35" s="1" t="s">
        <v>52</v>
      </c>
      <c r="M35" s="1" t="s">
        <v>52</v>
      </c>
      <c r="O35" s="1" t="s">
        <v>52</v>
      </c>
      <c r="P35" s="1" t="s">
        <v>52</v>
      </c>
      <c r="Q35" s="1" t="s">
        <v>52</v>
      </c>
      <c r="R35" s="1" t="s">
        <v>52</v>
      </c>
      <c r="S35" s="1" t="s">
        <v>52</v>
      </c>
      <c r="T35" s="1" t="s">
        <v>52</v>
      </c>
    </row>
    <row r="36" spans="1:20" ht="20.100000000000001" customHeight="1" x14ac:dyDescent="0.3">
      <c r="A36" s="29" t="s">
        <v>2078</v>
      </c>
      <c r="B36" s="30">
        <v>0</v>
      </c>
      <c r="C36" s="30">
        <v>0</v>
      </c>
      <c r="D36" s="30">
        <v>0</v>
      </c>
      <c r="E36" s="30">
        <v>0</v>
      </c>
      <c r="F36" s="29" t="s">
        <v>52</v>
      </c>
      <c r="G36" s="1" t="s">
        <v>663</v>
      </c>
      <c r="H36" s="1" t="s">
        <v>2025</v>
      </c>
      <c r="I36" s="1" t="s">
        <v>2079</v>
      </c>
      <c r="J36" s="1" t="s">
        <v>52</v>
      </c>
      <c r="K36" s="1" t="s">
        <v>52</v>
      </c>
      <c r="M36" s="1" t="s">
        <v>52</v>
      </c>
      <c r="O36" s="1" t="s">
        <v>52</v>
      </c>
      <c r="P36" s="1" t="s">
        <v>52</v>
      </c>
      <c r="Q36" s="1" t="s">
        <v>52</v>
      </c>
      <c r="R36" s="1" t="s">
        <v>52</v>
      </c>
      <c r="S36" s="1" t="s">
        <v>52</v>
      </c>
      <c r="T36" s="1" t="s">
        <v>52</v>
      </c>
    </row>
    <row r="37" spans="1:20" ht="20.100000000000001" customHeight="1" x14ac:dyDescent="0.3">
      <c r="A37" s="29" t="s">
        <v>2080</v>
      </c>
      <c r="B37" s="30">
        <v>0</v>
      </c>
      <c r="C37" s="30">
        <v>0</v>
      </c>
      <c r="D37" s="30">
        <v>0</v>
      </c>
      <c r="E37" s="30">
        <v>0</v>
      </c>
      <c r="F37" s="29" t="s">
        <v>52</v>
      </c>
      <c r="G37" s="1" t="s">
        <v>663</v>
      </c>
      <c r="H37" s="1" t="s">
        <v>2025</v>
      </c>
      <c r="I37" s="1" t="s">
        <v>2081</v>
      </c>
      <c r="J37" s="1" t="s">
        <v>52</v>
      </c>
      <c r="K37" s="1" t="s">
        <v>52</v>
      </c>
      <c r="M37" s="1" t="s">
        <v>52</v>
      </c>
      <c r="O37" s="1" t="s">
        <v>52</v>
      </c>
      <c r="P37" s="1" t="s">
        <v>52</v>
      </c>
      <c r="Q37" s="1" t="s">
        <v>52</v>
      </c>
      <c r="R37" s="1" t="s">
        <v>52</v>
      </c>
      <c r="S37" s="1" t="s">
        <v>52</v>
      </c>
      <c r="T37" s="1" t="s">
        <v>52</v>
      </c>
    </row>
    <row r="38" spans="1:20" ht="20.100000000000001" customHeight="1" x14ac:dyDescent="0.3">
      <c r="A38" s="29" t="s">
        <v>2082</v>
      </c>
      <c r="B38" s="30">
        <v>0</v>
      </c>
      <c r="C38" s="30">
        <v>0</v>
      </c>
      <c r="D38" s="30">
        <v>0</v>
      </c>
      <c r="E38" s="30">
        <v>0</v>
      </c>
      <c r="F38" s="29" t="s">
        <v>52</v>
      </c>
      <c r="G38" s="1" t="s">
        <v>663</v>
      </c>
      <c r="H38" s="1" t="s">
        <v>2025</v>
      </c>
      <c r="I38" s="1" t="s">
        <v>2083</v>
      </c>
      <c r="J38" s="1" t="s">
        <v>52</v>
      </c>
      <c r="K38" s="1" t="s">
        <v>52</v>
      </c>
      <c r="M38" s="1" t="s">
        <v>52</v>
      </c>
      <c r="O38" s="1" t="s">
        <v>52</v>
      </c>
      <c r="P38" s="1" t="s">
        <v>52</v>
      </c>
      <c r="Q38" s="1" t="s">
        <v>52</v>
      </c>
      <c r="R38" s="1" t="s">
        <v>52</v>
      </c>
      <c r="S38" s="1" t="s">
        <v>52</v>
      </c>
      <c r="T38" s="1" t="s">
        <v>52</v>
      </c>
    </row>
    <row r="39" spans="1:20" ht="20.100000000000001" customHeight="1" x14ac:dyDescent="0.3">
      <c r="A39" s="29" t="s">
        <v>2084</v>
      </c>
      <c r="B39" s="30">
        <v>0</v>
      </c>
      <c r="C39" s="30">
        <v>0</v>
      </c>
      <c r="D39" s="30">
        <v>0</v>
      </c>
      <c r="E39" s="30">
        <v>0</v>
      </c>
      <c r="F39" s="29" t="s">
        <v>52</v>
      </c>
      <c r="G39" s="1" t="s">
        <v>663</v>
      </c>
      <c r="H39" s="1" t="s">
        <v>2025</v>
      </c>
      <c r="I39" s="1" t="s">
        <v>2085</v>
      </c>
      <c r="J39" s="1" t="s">
        <v>52</v>
      </c>
      <c r="K39" s="1" t="s">
        <v>52</v>
      </c>
      <c r="M39" s="1" t="s">
        <v>52</v>
      </c>
      <c r="O39" s="1" t="s">
        <v>52</v>
      </c>
      <c r="P39" s="1" t="s">
        <v>52</v>
      </c>
      <c r="Q39" s="1" t="s">
        <v>52</v>
      </c>
      <c r="R39" s="1" t="s">
        <v>52</v>
      </c>
      <c r="S39" s="1" t="s">
        <v>52</v>
      </c>
      <c r="T39" s="1" t="s">
        <v>52</v>
      </c>
    </row>
    <row r="40" spans="1:20" ht="20.100000000000001" customHeight="1" x14ac:dyDescent="0.3">
      <c r="A40" s="29" t="s">
        <v>2086</v>
      </c>
      <c r="B40" s="30">
        <v>0</v>
      </c>
      <c r="C40" s="30">
        <v>0</v>
      </c>
      <c r="D40" s="30">
        <v>0</v>
      </c>
      <c r="E40" s="30">
        <v>0</v>
      </c>
      <c r="F40" s="29" t="s">
        <v>52</v>
      </c>
      <c r="G40" s="1" t="s">
        <v>663</v>
      </c>
      <c r="H40" s="1" t="s">
        <v>2025</v>
      </c>
      <c r="I40" s="1" t="s">
        <v>2087</v>
      </c>
      <c r="J40" s="1" t="s">
        <v>52</v>
      </c>
      <c r="K40" s="1" t="s">
        <v>52</v>
      </c>
      <c r="M40" s="1" t="s">
        <v>52</v>
      </c>
      <c r="O40" s="1" t="s">
        <v>52</v>
      </c>
      <c r="P40" s="1" t="s">
        <v>52</v>
      </c>
      <c r="Q40" s="1" t="s">
        <v>52</v>
      </c>
      <c r="R40" s="1" t="s">
        <v>52</v>
      </c>
      <c r="S40" s="1" t="s">
        <v>52</v>
      </c>
      <c r="T40" s="1" t="s">
        <v>52</v>
      </c>
    </row>
    <row r="41" spans="1:20" ht="20.100000000000001" customHeight="1" x14ac:dyDescent="0.3">
      <c r="A41" s="29" t="s">
        <v>2027</v>
      </c>
      <c r="B41" s="30">
        <v>0</v>
      </c>
      <c r="C41" s="30">
        <v>0</v>
      </c>
      <c r="D41" s="30">
        <v>0</v>
      </c>
      <c r="E41" s="30">
        <v>0</v>
      </c>
      <c r="F41" s="29" t="s">
        <v>52</v>
      </c>
      <c r="G41" s="1" t="s">
        <v>663</v>
      </c>
      <c r="H41" s="1" t="s">
        <v>2025</v>
      </c>
      <c r="I41" s="1" t="s">
        <v>2027</v>
      </c>
      <c r="J41" s="1" t="s">
        <v>52</v>
      </c>
      <c r="K41" s="1" t="s">
        <v>52</v>
      </c>
      <c r="M41" s="1" t="s">
        <v>52</v>
      </c>
      <c r="O41" s="1" t="s">
        <v>52</v>
      </c>
      <c r="P41" s="1" t="s">
        <v>52</v>
      </c>
      <c r="Q41" s="1" t="s">
        <v>52</v>
      </c>
      <c r="R41" s="1" t="s">
        <v>52</v>
      </c>
      <c r="S41" s="1" t="s">
        <v>52</v>
      </c>
      <c r="T41" s="1" t="s">
        <v>52</v>
      </c>
    </row>
    <row r="42" spans="1:20" ht="20.100000000000001" customHeight="1" x14ac:dyDescent="0.3">
      <c r="A42" s="29" t="s">
        <v>2088</v>
      </c>
      <c r="B42" s="30">
        <v>0</v>
      </c>
      <c r="C42" s="30">
        <v>0</v>
      </c>
      <c r="D42" s="30">
        <v>0</v>
      </c>
      <c r="E42" s="30">
        <v>0</v>
      </c>
      <c r="F42" s="29" t="s">
        <v>52</v>
      </c>
      <c r="G42" s="1" t="s">
        <v>663</v>
      </c>
      <c r="H42" s="1" t="s">
        <v>2025</v>
      </c>
      <c r="I42" s="1" t="s">
        <v>2089</v>
      </c>
      <c r="J42" s="1" t="s">
        <v>52</v>
      </c>
      <c r="K42" s="1" t="s">
        <v>52</v>
      </c>
      <c r="M42" s="1" t="s">
        <v>52</v>
      </c>
      <c r="O42" s="1" t="s">
        <v>52</v>
      </c>
      <c r="P42" s="1" t="s">
        <v>52</v>
      </c>
      <c r="Q42" s="1" t="s">
        <v>52</v>
      </c>
      <c r="R42" s="1" t="s">
        <v>52</v>
      </c>
      <c r="S42" s="1" t="s">
        <v>52</v>
      </c>
      <c r="T42" s="1" t="s">
        <v>52</v>
      </c>
    </row>
    <row r="43" spans="1:20" ht="20.100000000000001" customHeight="1" x14ac:dyDescent="0.3">
      <c r="A43" s="29" t="s">
        <v>2090</v>
      </c>
      <c r="B43" s="30">
        <v>0</v>
      </c>
      <c r="C43" s="30">
        <v>0</v>
      </c>
      <c r="D43" s="30">
        <v>0</v>
      </c>
      <c r="E43" s="30">
        <v>0</v>
      </c>
      <c r="F43" s="29" t="s">
        <v>52</v>
      </c>
      <c r="G43" s="1" t="s">
        <v>663</v>
      </c>
      <c r="H43" s="1" t="s">
        <v>2025</v>
      </c>
      <c r="I43" s="1" t="s">
        <v>2091</v>
      </c>
      <c r="J43" s="1" t="s">
        <v>52</v>
      </c>
      <c r="K43" s="1" t="s">
        <v>52</v>
      </c>
      <c r="M43" s="1" t="s">
        <v>52</v>
      </c>
      <c r="O43" s="1" t="s">
        <v>52</v>
      </c>
      <c r="P43" s="1" t="s">
        <v>52</v>
      </c>
      <c r="Q43" s="1" t="s">
        <v>52</v>
      </c>
      <c r="R43" s="1" t="s">
        <v>52</v>
      </c>
      <c r="S43" s="1" t="s">
        <v>52</v>
      </c>
      <c r="T43" s="1" t="s">
        <v>52</v>
      </c>
    </row>
    <row r="44" spans="1:20" ht="20.100000000000001" customHeight="1" x14ac:dyDescent="0.3">
      <c r="A44" s="29" t="s">
        <v>2092</v>
      </c>
      <c r="B44" s="30">
        <v>0</v>
      </c>
      <c r="C44" s="30">
        <v>0</v>
      </c>
      <c r="D44" s="30">
        <v>0</v>
      </c>
      <c r="E44" s="30">
        <v>0</v>
      </c>
      <c r="F44" s="29" t="s">
        <v>52</v>
      </c>
      <c r="G44" s="1" t="s">
        <v>663</v>
      </c>
      <c r="H44" s="1" t="s">
        <v>2025</v>
      </c>
      <c r="I44" s="1" t="s">
        <v>2093</v>
      </c>
      <c r="J44" s="1" t="s">
        <v>52</v>
      </c>
      <c r="K44" s="1" t="s">
        <v>52</v>
      </c>
      <c r="M44" s="1" t="s">
        <v>52</v>
      </c>
      <c r="O44" s="1" t="s">
        <v>52</v>
      </c>
      <c r="P44" s="1" t="s">
        <v>52</v>
      </c>
      <c r="Q44" s="1" t="s">
        <v>52</v>
      </c>
      <c r="R44" s="1" t="s">
        <v>52</v>
      </c>
      <c r="S44" s="1" t="s">
        <v>52</v>
      </c>
      <c r="T44" s="1" t="s">
        <v>52</v>
      </c>
    </row>
    <row r="45" spans="1:20" ht="20.100000000000001" customHeight="1" x14ac:dyDescent="0.3">
      <c r="A45" s="29" t="s">
        <v>2094</v>
      </c>
      <c r="B45" s="30">
        <v>0</v>
      </c>
      <c r="C45" s="30">
        <v>0</v>
      </c>
      <c r="D45" s="30">
        <v>0</v>
      </c>
      <c r="E45" s="30">
        <v>0</v>
      </c>
      <c r="F45" s="29" t="s">
        <v>52</v>
      </c>
      <c r="G45" s="1" t="s">
        <v>663</v>
      </c>
      <c r="H45" s="1" t="s">
        <v>2025</v>
      </c>
      <c r="I45" s="1" t="s">
        <v>2095</v>
      </c>
      <c r="J45" s="1" t="s">
        <v>52</v>
      </c>
      <c r="K45" s="1" t="s">
        <v>52</v>
      </c>
      <c r="M45" s="1" t="s">
        <v>52</v>
      </c>
      <c r="O45" s="1" t="s">
        <v>52</v>
      </c>
      <c r="P45" s="1" t="s">
        <v>52</v>
      </c>
      <c r="Q45" s="1" t="s">
        <v>52</v>
      </c>
      <c r="R45" s="1" t="s">
        <v>52</v>
      </c>
      <c r="S45" s="1" t="s">
        <v>52</v>
      </c>
      <c r="T45" s="1" t="s">
        <v>52</v>
      </c>
    </row>
    <row r="46" spans="1:20" ht="20.100000000000001" customHeight="1" x14ac:dyDescent="0.3">
      <c r="A46" s="29" t="s">
        <v>2096</v>
      </c>
      <c r="B46" s="30">
        <v>0</v>
      </c>
      <c r="C46" s="30">
        <v>0</v>
      </c>
      <c r="D46" s="30">
        <v>0</v>
      </c>
      <c r="E46" s="30">
        <v>0</v>
      </c>
      <c r="F46" s="29" t="s">
        <v>52</v>
      </c>
      <c r="G46" s="1" t="s">
        <v>663</v>
      </c>
      <c r="H46" s="1" t="s">
        <v>2025</v>
      </c>
      <c r="I46" s="1" t="s">
        <v>2097</v>
      </c>
      <c r="J46" s="1" t="s">
        <v>52</v>
      </c>
      <c r="K46" s="1" t="s">
        <v>52</v>
      </c>
      <c r="M46" s="1" t="s">
        <v>52</v>
      </c>
      <c r="O46" s="1" t="s">
        <v>52</v>
      </c>
      <c r="P46" s="1" t="s">
        <v>52</v>
      </c>
      <c r="Q46" s="1" t="s">
        <v>52</v>
      </c>
      <c r="R46" s="1" t="s">
        <v>52</v>
      </c>
      <c r="S46" s="1" t="s">
        <v>52</v>
      </c>
      <c r="T46" s="1" t="s">
        <v>52</v>
      </c>
    </row>
    <row r="47" spans="1:20" ht="20.100000000000001" customHeight="1" x14ac:dyDescent="0.3">
      <c r="A47" s="29" t="s">
        <v>2098</v>
      </c>
      <c r="B47" s="30">
        <v>0</v>
      </c>
      <c r="C47" s="30">
        <v>0</v>
      </c>
      <c r="D47" s="30">
        <v>0</v>
      </c>
      <c r="E47" s="30">
        <v>0</v>
      </c>
      <c r="F47" s="29" t="s">
        <v>52</v>
      </c>
      <c r="G47" s="1" t="s">
        <v>663</v>
      </c>
      <c r="H47" s="1" t="s">
        <v>2025</v>
      </c>
      <c r="I47" s="1" t="s">
        <v>2099</v>
      </c>
      <c r="J47" s="1" t="s">
        <v>52</v>
      </c>
      <c r="K47" s="1" t="s">
        <v>52</v>
      </c>
      <c r="M47" s="1" t="s">
        <v>52</v>
      </c>
      <c r="O47" s="1" t="s">
        <v>52</v>
      </c>
      <c r="P47" s="1" t="s">
        <v>52</v>
      </c>
      <c r="Q47" s="1" t="s">
        <v>52</v>
      </c>
      <c r="R47" s="1" t="s">
        <v>52</v>
      </c>
      <c r="S47" s="1" t="s">
        <v>52</v>
      </c>
      <c r="T47" s="1" t="s">
        <v>52</v>
      </c>
    </row>
    <row r="48" spans="1:20" ht="20.100000000000001" customHeight="1" x14ac:dyDescent="0.3">
      <c r="A48" s="29" t="s">
        <v>2027</v>
      </c>
      <c r="B48" s="30">
        <v>0</v>
      </c>
      <c r="C48" s="30">
        <v>0</v>
      </c>
      <c r="D48" s="30">
        <v>0</v>
      </c>
      <c r="E48" s="30">
        <v>0</v>
      </c>
      <c r="F48" s="29" t="s">
        <v>52</v>
      </c>
      <c r="G48" s="1" t="s">
        <v>663</v>
      </c>
      <c r="H48" s="1" t="s">
        <v>2025</v>
      </c>
      <c r="I48" s="1" t="s">
        <v>2027</v>
      </c>
      <c r="J48" s="1" t="s">
        <v>52</v>
      </c>
      <c r="K48" s="1" t="s">
        <v>52</v>
      </c>
      <c r="M48" s="1" t="s">
        <v>52</v>
      </c>
      <c r="O48" s="1" t="s">
        <v>52</v>
      </c>
      <c r="P48" s="1" t="s">
        <v>52</v>
      </c>
      <c r="Q48" s="1" t="s">
        <v>52</v>
      </c>
      <c r="R48" s="1" t="s">
        <v>52</v>
      </c>
      <c r="S48" s="1" t="s">
        <v>52</v>
      </c>
      <c r="T48" s="1" t="s">
        <v>52</v>
      </c>
    </row>
    <row r="49" spans="1:20" ht="20.100000000000001" customHeight="1" x14ac:dyDescent="0.3">
      <c r="A49" s="29" t="s">
        <v>2100</v>
      </c>
      <c r="B49" s="30">
        <v>0</v>
      </c>
      <c r="C49" s="30">
        <v>0</v>
      </c>
      <c r="D49" s="30">
        <v>0</v>
      </c>
      <c r="E49" s="30">
        <v>0</v>
      </c>
      <c r="F49" s="29" t="s">
        <v>52</v>
      </c>
      <c r="G49" s="1" t="s">
        <v>663</v>
      </c>
      <c r="H49" s="1" t="s">
        <v>2025</v>
      </c>
      <c r="I49" s="1" t="s">
        <v>2101</v>
      </c>
      <c r="J49" s="1" t="s">
        <v>52</v>
      </c>
      <c r="K49" s="1" t="s">
        <v>52</v>
      </c>
      <c r="M49" s="1" t="s">
        <v>52</v>
      </c>
      <c r="O49" s="1" t="s">
        <v>52</v>
      </c>
      <c r="P49" s="1" t="s">
        <v>52</v>
      </c>
      <c r="Q49" s="1" t="s">
        <v>52</v>
      </c>
      <c r="R49" s="1" t="s">
        <v>52</v>
      </c>
      <c r="S49" s="1" t="s">
        <v>52</v>
      </c>
      <c r="T49" s="1" t="s">
        <v>52</v>
      </c>
    </row>
    <row r="50" spans="1:20" ht="20.100000000000001" customHeight="1" x14ac:dyDescent="0.3">
      <c r="A50" s="29" t="s">
        <v>2102</v>
      </c>
      <c r="B50" s="30">
        <v>0</v>
      </c>
      <c r="C50" s="30">
        <v>0</v>
      </c>
      <c r="D50" s="30">
        <v>0</v>
      </c>
      <c r="E50" s="30">
        <v>0</v>
      </c>
      <c r="F50" s="29" t="s">
        <v>52</v>
      </c>
      <c r="G50" s="1" t="s">
        <v>663</v>
      </c>
      <c r="H50" s="1" t="s">
        <v>2025</v>
      </c>
      <c r="I50" s="1" t="s">
        <v>2103</v>
      </c>
      <c r="J50" s="1" t="s">
        <v>52</v>
      </c>
      <c r="K50" s="1" t="s">
        <v>52</v>
      </c>
      <c r="M50" s="1" t="s">
        <v>52</v>
      </c>
      <c r="O50" s="1" t="s">
        <v>52</v>
      </c>
      <c r="P50" s="1" t="s">
        <v>52</v>
      </c>
      <c r="Q50" s="1" t="s">
        <v>52</v>
      </c>
      <c r="R50" s="1" t="s">
        <v>52</v>
      </c>
      <c r="S50" s="1" t="s">
        <v>52</v>
      </c>
      <c r="T50" s="1" t="s">
        <v>52</v>
      </c>
    </row>
    <row r="51" spans="1:20" ht="20.100000000000001" customHeight="1" x14ac:dyDescent="0.3">
      <c r="A51" s="29" t="s">
        <v>2104</v>
      </c>
      <c r="B51" s="30">
        <v>0</v>
      </c>
      <c r="C51" s="30">
        <v>0</v>
      </c>
      <c r="D51" s="30">
        <v>0</v>
      </c>
      <c r="E51" s="30">
        <v>0</v>
      </c>
      <c r="F51" s="29" t="s">
        <v>52</v>
      </c>
      <c r="G51" s="1" t="s">
        <v>663</v>
      </c>
      <c r="H51" s="1" t="s">
        <v>2025</v>
      </c>
      <c r="I51" s="1" t="s">
        <v>2105</v>
      </c>
      <c r="J51" s="1" t="s">
        <v>52</v>
      </c>
      <c r="K51" s="1" t="s">
        <v>52</v>
      </c>
      <c r="M51" s="1" t="s">
        <v>52</v>
      </c>
      <c r="O51" s="1" t="s">
        <v>52</v>
      </c>
      <c r="P51" s="1" t="s">
        <v>52</v>
      </c>
      <c r="Q51" s="1" t="s">
        <v>52</v>
      </c>
      <c r="R51" s="1" t="s">
        <v>52</v>
      </c>
      <c r="S51" s="1" t="s">
        <v>52</v>
      </c>
      <c r="T51" s="1" t="s">
        <v>52</v>
      </c>
    </row>
    <row r="52" spans="1:20" ht="20.100000000000001" customHeight="1" x14ac:dyDescent="0.3">
      <c r="A52" s="29" t="s">
        <v>2106</v>
      </c>
      <c r="B52" s="30">
        <v>0</v>
      </c>
      <c r="C52" s="30">
        <v>0</v>
      </c>
      <c r="D52" s="30"/>
      <c r="E52" s="30"/>
      <c r="F52" s="29" t="s">
        <v>52</v>
      </c>
      <c r="G52" s="1" t="s">
        <v>663</v>
      </c>
      <c r="H52" s="1" t="s">
        <v>2025</v>
      </c>
      <c r="I52" s="1" t="s">
        <v>2107</v>
      </c>
      <c r="J52" s="1" t="s">
        <v>52</v>
      </c>
      <c r="K52" s="1" t="s">
        <v>52</v>
      </c>
      <c r="M52" s="1" t="s">
        <v>52</v>
      </c>
      <c r="O52" s="1" t="s">
        <v>52</v>
      </c>
      <c r="P52" s="1" t="s">
        <v>52</v>
      </c>
      <c r="Q52" s="1" t="s">
        <v>52</v>
      </c>
      <c r="R52" s="1" t="s">
        <v>52</v>
      </c>
      <c r="S52" s="1" t="s">
        <v>52</v>
      </c>
      <c r="T52" s="1" t="s">
        <v>52</v>
      </c>
    </row>
    <row r="53" spans="1:20" ht="20.100000000000001" customHeight="1" x14ac:dyDescent="0.3">
      <c r="A53" s="29" t="s">
        <v>2108</v>
      </c>
      <c r="B53" s="30">
        <v>0</v>
      </c>
      <c r="C53" s="30">
        <v>0</v>
      </c>
      <c r="D53" s="30"/>
      <c r="E53" s="30"/>
      <c r="F53" s="29" t="s">
        <v>52</v>
      </c>
      <c r="G53" s="1" t="s">
        <v>663</v>
      </c>
      <c r="H53" s="1" t="s">
        <v>2025</v>
      </c>
      <c r="I53" s="1" t="s">
        <v>2109</v>
      </c>
      <c r="J53" s="1" t="s">
        <v>52</v>
      </c>
      <c r="K53" s="1" t="s">
        <v>52</v>
      </c>
      <c r="M53" s="1" t="s">
        <v>52</v>
      </c>
      <c r="O53" s="1" t="s">
        <v>52</v>
      </c>
      <c r="P53" s="1" t="s">
        <v>52</v>
      </c>
      <c r="Q53" s="1" t="s">
        <v>52</v>
      </c>
      <c r="R53" s="1" t="s">
        <v>52</v>
      </c>
      <c r="S53" s="1" t="s">
        <v>52</v>
      </c>
      <c r="T53" s="1" t="s">
        <v>52</v>
      </c>
    </row>
    <row r="54" spans="1:20" ht="20.100000000000001" customHeight="1" x14ac:dyDescent="0.3">
      <c r="A54" s="29" t="s">
        <v>2110</v>
      </c>
      <c r="B54" s="30">
        <v>0</v>
      </c>
      <c r="C54" s="30">
        <v>0</v>
      </c>
      <c r="D54" s="30"/>
      <c r="E54" s="30"/>
      <c r="F54" s="29" t="s">
        <v>52</v>
      </c>
      <c r="G54" s="1" t="s">
        <v>663</v>
      </c>
      <c r="H54" s="1" t="s">
        <v>2025</v>
      </c>
      <c r="I54" s="1" t="s">
        <v>2111</v>
      </c>
      <c r="J54" s="1" t="s">
        <v>52</v>
      </c>
      <c r="K54" s="1" t="s">
        <v>52</v>
      </c>
      <c r="M54" s="1" t="s">
        <v>52</v>
      </c>
      <c r="O54" s="1" t="s">
        <v>52</v>
      </c>
      <c r="P54" s="1" t="s">
        <v>52</v>
      </c>
      <c r="Q54" s="1" t="s">
        <v>52</v>
      </c>
      <c r="R54" s="1" t="s">
        <v>52</v>
      </c>
      <c r="S54" s="1" t="s">
        <v>52</v>
      </c>
      <c r="T54" s="1" t="s">
        <v>52</v>
      </c>
    </row>
    <row r="55" spans="1:20" ht="20.100000000000001" customHeight="1" x14ac:dyDescent="0.3">
      <c r="A55" s="29" t="s">
        <v>2112</v>
      </c>
      <c r="B55" s="30">
        <v>0</v>
      </c>
      <c r="C55" s="30">
        <v>0</v>
      </c>
      <c r="D55" s="30"/>
      <c r="E55" s="30"/>
      <c r="F55" s="29" t="s">
        <v>52</v>
      </c>
      <c r="G55" s="1" t="s">
        <v>663</v>
      </c>
      <c r="H55" s="1" t="s">
        <v>2025</v>
      </c>
      <c r="I55" s="1" t="s">
        <v>2113</v>
      </c>
      <c r="J55" s="1" t="s">
        <v>52</v>
      </c>
      <c r="K55" s="1" t="s">
        <v>52</v>
      </c>
      <c r="M55" s="1" t="s">
        <v>52</v>
      </c>
      <c r="O55" s="1" t="s">
        <v>52</v>
      </c>
      <c r="P55" s="1" t="s">
        <v>52</v>
      </c>
      <c r="Q55" s="1" t="s">
        <v>52</v>
      </c>
      <c r="R55" s="1" t="s">
        <v>52</v>
      </c>
      <c r="S55" s="1" t="s">
        <v>52</v>
      </c>
      <c r="T55" s="1" t="s">
        <v>52</v>
      </c>
    </row>
    <row r="56" spans="1:20" ht="20.100000000000001" customHeight="1" x14ac:dyDescent="0.3">
      <c r="A56" s="29" t="s">
        <v>2027</v>
      </c>
      <c r="B56" s="30">
        <v>0</v>
      </c>
      <c r="C56" s="30">
        <v>0</v>
      </c>
      <c r="D56" s="30">
        <v>0</v>
      </c>
      <c r="E56" s="30">
        <v>0</v>
      </c>
      <c r="F56" s="29" t="s">
        <v>52</v>
      </c>
      <c r="G56" s="1" t="s">
        <v>663</v>
      </c>
      <c r="H56" s="1" t="s">
        <v>2025</v>
      </c>
      <c r="I56" s="1" t="s">
        <v>52</v>
      </c>
      <c r="J56" s="1" t="s">
        <v>52</v>
      </c>
      <c r="K56" s="1" t="s">
        <v>52</v>
      </c>
      <c r="M56" s="1" t="s">
        <v>52</v>
      </c>
      <c r="O56" s="1" t="s">
        <v>52</v>
      </c>
      <c r="P56" s="1" t="s">
        <v>52</v>
      </c>
      <c r="Q56" s="1" t="s">
        <v>52</v>
      </c>
      <c r="R56" s="1" t="s">
        <v>52</v>
      </c>
      <c r="S56" s="1" t="s">
        <v>52</v>
      </c>
      <c r="T56" s="1" t="s">
        <v>52</v>
      </c>
    </row>
    <row r="57" spans="1:20" ht="20.100000000000001" customHeight="1" x14ac:dyDescent="0.3">
      <c r="A57" s="29" t="s">
        <v>2114</v>
      </c>
      <c r="B57" s="30">
        <v>0</v>
      </c>
      <c r="C57" s="30">
        <v>0</v>
      </c>
      <c r="D57" s="30">
        <v>0</v>
      </c>
      <c r="E57" s="30">
        <v>0</v>
      </c>
      <c r="F57" s="29" t="s">
        <v>52</v>
      </c>
      <c r="G57" s="1" t="s">
        <v>663</v>
      </c>
      <c r="H57" s="1" t="s">
        <v>2025</v>
      </c>
      <c r="I57" s="1" t="s">
        <v>2115</v>
      </c>
      <c r="J57" s="1" t="s">
        <v>52</v>
      </c>
      <c r="K57" s="1" t="s">
        <v>52</v>
      </c>
      <c r="M57" s="1" t="s">
        <v>52</v>
      </c>
      <c r="O57" s="1" t="s">
        <v>52</v>
      </c>
      <c r="P57" s="1" t="s">
        <v>52</v>
      </c>
      <c r="Q57" s="1" t="s">
        <v>52</v>
      </c>
      <c r="R57" s="1" t="s">
        <v>52</v>
      </c>
      <c r="S57" s="1" t="s">
        <v>52</v>
      </c>
      <c r="T57" s="1" t="s">
        <v>52</v>
      </c>
    </row>
    <row r="58" spans="1:20" ht="20.100000000000001" customHeight="1" x14ac:dyDescent="0.3">
      <c r="A58" s="29" t="s">
        <v>2036</v>
      </c>
      <c r="B58" s="30">
        <v>0</v>
      </c>
      <c r="C58" s="30">
        <v>0</v>
      </c>
      <c r="D58" s="30">
        <v>0</v>
      </c>
      <c r="E58" s="30">
        <v>0</v>
      </c>
      <c r="F58" s="29" t="s">
        <v>52</v>
      </c>
      <c r="G58" s="1" t="s">
        <v>663</v>
      </c>
      <c r="H58" s="1" t="s">
        <v>2025</v>
      </c>
      <c r="I58" s="1" t="s">
        <v>2037</v>
      </c>
      <c r="J58" s="1" t="s">
        <v>52</v>
      </c>
      <c r="K58" s="1" t="s">
        <v>52</v>
      </c>
      <c r="M58" s="1" t="s">
        <v>52</v>
      </c>
      <c r="O58" s="1" t="s">
        <v>52</v>
      </c>
      <c r="P58" s="1" t="s">
        <v>52</v>
      </c>
      <c r="Q58" s="1" t="s">
        <v>52</v>
      </c>
      <c r="R58" s="1" t="s">
        <v>52</v>
      </c>
      <c r="S58" s="1" t="s">
        <v>52</v>
      </c>
      <c r="T58" s="1" t="s">
        <v>52</v>
      </c>
    </row>
    <row r="59" spans="1:20" ht="20.100000000000001" customHeight="1" x14ac:dyDescent="0.3">
      <c r="A59" s="29" t="s">
        <v>2038</v>
      </c>
      <c r="B59" s="30">
        <v>0</v>
      </c>
      <c r="C59" s="30">
        <v>0</v>
      </c>
      <c r="D59" s="30">
        <v>0</v>
      </c>
      <c r="E59" s="30">
        <v>0</v>
      </c>
      <c r="F59" s="29" t="s">
        <v>52</v>
      </c>
      <c r="G59" s="1" t="s">
        <v>663</v>
      </c>
      <c r="H59" s="1" t="s">
        <v>2025</v>
      </c>
      <c r="I59" s="1" t="s">
        <v>2039</v>
      </c>
      <c r="J59" s="1" t="s">
        <v>52</v>
      </c>
      <c r="K59" s="1" t="s">
        <v>52</v>
      </c>
      <c r="M59" s="1" t="s">
        <v>52</v>
      </c>
      <c r="O59" s="1" t="s">
        <v>52</v>
      </c>
      <c r="P59" s="1" t="s">
        <v>52</v>
      </c>
      <c r="Q59" s="1" t="s">
        <v>52</v>
      </c>
      <c r="R59" s="1" t="s">
        <v>52</v>
      </c>
      <c r="S59" s="1" t="s">
        <v>52</v>
      </c>
      <c r="T59" s="1" t="s">
        <v>52</v>
      </c>
    </row>
    <row r="60" spans="1:20" ht="20.100000000000001" customHeight="1" x14ac:dyDescent="0.3">
      <c r="A60" s="29" t="s">
        <v>2040</v>
      </c>
      <c r="B60" s="30">
        <v>0</v>
      </c>
      <c r="C60" s="30">
        <v>0</v>
      </c>
      <c r="D60" s="30">
        <v>0</v>
      </c>
      <c r="E60" s="30">
        <v>0</v>
      </c>
      <c r="F60" s="29" t="s">
        <v>52</v>
      </c>
      <c r="G60" s="1" t="s">
        <v>663</v>
      </c>
      <c r="H60" s="1" t="s">
        <v>2025</v>
      </c>
      <c r="I60" s="1" t="s">
        <v>2041</v>
      </c>
      <c r="J60" s="1" t="s">
        <v>52</v>
      </c>
      <c r="K60" s="1" t="s">
        <v>52</v>
      </c>
      <c r="M60" s="1" t="s">
        <v>52</v>
      </c>
      <c r="O60" s="1" t="s">
        <v>52</v>
      </c>
      <c r="P60" s="1" t="s">
        <v>52</v>
      </c>
      <c r="Q60" s="1" t="s">
        <v>52</v>
      </c>
      <c r="R60" s="1" t="s">
        <v>52</v>
      </c>
      <c r="S60" s="1" t="s">
        <v>52</v>
      </c>
      <c r="T60" s="1" t="s">
        <v>52</v>
      </c>
    </row>
    <row r="61" spans="1:20" ht="20.100000000000001" customHeight="1" x14ac:dyDescent="0.3">
      <c r="A61" s="29" t="s">
        <v>2042</v>
      </c>
      <c r="B61" s="30">
        <v>0</v>
      </c>
      <c r="C61" s="30">
        <v>0</v>
      </c>
      <c r="D61" s="30">
        <v>0</v>
      </c>
      <c r="E61" s="30">
        <v>0</v>
      </c>
      <c r="F61" s="29" t="s">
        <v>52</v>
      </c>
      <c r="G61" s="1" t="s">
        <v>663</v>
      </c>
      <c r="H61" s="1" t="s">
        <v>2025</v>
      </c>
      <c r="I61" s="1" t="s">
        <v>2043</v>
      </c>
      <c r="J61" s="1" t="s">
        <v>52</v>
      </c>
      <c r="K61" s="1" t="s">
        <v>52</v>
      </c>
      <c r="M61" s="1" t="s">
        <v>52</v>
      </c>
      <c r="O61" s="1" t="s">
        <v>52</v>
      </c>
      <c r="P61" s="1" t="s">
        <v>52</v>
      </c>
      <c r="Q61" s="1" t="s">
        <v>52</v>
      </c>
      <c r="R61" s="1" t="s">
        <v>52</v>
      </c>
      <c r="S61" s="1" t="s">
        <v>52</v>
      </c>
      <c r="T61" s="1" t="s">
        <v>52</v>
      </c>
    </row>
    <row r="62" spans="1:20" ht="20.100000000000001" customHeight="1" x14ac:dyDescent="0.3">
      <c r="A62" s="29" t="s">
        <v>2044</v>
      </c>
      <c r="B62" s="30">
        <v>0</v>
      </c>
      <c r="C62" s="30">
        <v>0</v>
      </c>
      <c r="D62" s="30">
        <v>0</v>
      </c>
      <c r="E62" s="30">
        <v>0</v>
      </c>
      <c r="F62" s="29" t="s">
        <v>52</v>
      </c>
      <c r="G62" s="1" t="s">
        <v>663</v>
      </c>
      <c r="H62" s="1" t="s">
        <v>2025</v>
      </c>
      <c r="I62" s="1" t="s">
        <v>2045</v>
      </c>
      <c r="J62" s="1" t="s">
        <v>52</v>
      </c>
      <c r="K62" s="1" t="s">
        <v>52</v>
      </c>
      <c r="M62" s="1" t="s">
        <v>52</v>
      </c>
      <c r="O62" s="1" t="s">
        <v>52</v>
      </c>
      <c r="P62" s="1" t="s">
        <v>52</v>
      </c>
      <c r="Q62" s="1" t="s">
        <v>52</v>
      </c>
      <c r="R62" s="1" t="s">
        <v>52</v>
      </c>
      <c r="S62" s="1" t="s">
        <v>52</v>
      </c>
      <c r="T62" s="1" t="s">
        <v>52</v>
      </c>
    </row>
    <row r="63" spans="1:20" ht="20.100000000000001" customHeight="1" x14ac:dyDescent="0.3">
      <c r="A63" s="29" t="s">
        <v>2046</v>
      </c>
      <c r="B63" s="30">
        <v>0</v>
      </c>
      <c r="C63" s="30">
        <v>0</v>
      </c>
      <c r="D63" s="30">
        <v>0</v>
      </c>
      <c r="E63" s="30">
        <v>0</v>
      </c>
      <c r="F63" s="29" t="s">
        <v>52</v>
      </c>
      <c r="G63" s="1" t="s">
        <v>663</v>
      </c>
      <c r="H63" s="1" t="s">
        <v>2025</v>
      </c>
      <c r="I63" s="1" t="s">
        <v>2047</v>
      </c>
      <c r="J63" s="1" t="s">
        <v>52</v>
      </c>
      <c r="K63" s="1" t="s">
        <v>52</v>
      </c>
      <c r="M63" s="1" t="s">
        <v>52</v>
      </c>
      <c r="O63" s="1" t="s">
        <v>52</v>
      </c>
      <c r="P63" s="1" t="s">
        <v>52</v>
      </c>
      <c r="Q63" s="1" t="s">
        <v>52</v>
      </c>
      <c r="R63" s="1" t="s">
        <v>52</v>
      </c>
      <c r="S63" s="1" t="s">
        <v>52</v>
      </c>
      <c r="T63" s="1" t="s">
        <v>52</v>
      </c>
    </row>
    <row r="64" spans="1:20" ht="20.100000000000001" customHeight="1" x14ac:dyDescent="0.3">
      <c r="A64" s="29" t="s">
        <v>2048</v>
      </c>
      <c r="B64" s="30">
        <v>0</v>
      </c>
      <c r="C64" s="30">
        <v>0</v>
      </c>
      <c r="D64" s="30">
        <v>0</v>
      </c>
      <c r="E64" s="30">
        <v>0</v>
      </c>
      <c r="F64" s="29" t="s">
        <v>52</v>
      </c>
      <c r="G64" s="1" t="s">
        <v>663</v>
      </c>
      <c r="H64" s="1" t="s">
        <v>2025</v>
      </c>
      <c r="I64" s="1" t="s">
        <v>2049</v>
      </c>
      <c r="J64" s="1" t="s">
        <v>52</v>
      </c>
      <c r="K64" s="1" t="s">
        <v>52</v>
      </c>
      <c r="M64" s="1" t="s">
        <v>52</v>
      </c>
      <c r="O64" s="1" t="s">
        <v>52</v>
      </c>
      <c r="P64" s="1" t="s">
        <v>52</v>
      </c>
      <c r="Q64" s="1" t="s">
        <v>52</v>
      </c>
      <c r="R64" s="1" t="s">
        <v>52</v>
      </c>
      <c r="S64" s="1" t="s">
        <v>52</v>
      </c>
      <c r="T64" s="1" t="s">
        <v>52</v>
      </c>
    </row>
    <row r="65" spans="1:20" ht="20.100000000000001" customHeight="1" x14ac:dyDescent="0.3">
      <c r="A65" s="29" t="s">
        <v>2050</v>
      </c>
      <c r="B65" s="30">
        <v>0</v>
      </c>
      <c r="C65" s="30">
        <v>0</v>
      </c>
      <c r="D65" s="30">
        <v>0</v>
      </c>
      <c r="E65" s="30">
        <v>0</v>
      </c>
      <c r="F65" s="29" t="s">
        <v>52</v>
      </c>
      <c r="G65" s="1" t="s">
        <v>663</v>
      </c>
      <c r="H65" s="1" t="s">
        <v>2025</v>
      </c>
      <c r="I65" s="1" t="s">
        <v>2051</v>
      </c>
      <c r="J65" s="1" t="s">
        <v>52</v>
      </c>
      <c r="K65" s="1" t="s">
        <v>52</v>
      </c>
      <c r="M65" s="1" t="s">
        <v>52</v>
      </c>
      <c r="O65" s="1" t="s">
        <v>52</v>
      </c>
      <c r="P65" s="1" t="s">
        <v>52</v>
      </c>
      <c r="Q65" s="1" t="s">
        <v>52</v>
      </c>
      <c r="R65" s="1" t="s">
        <v>52</v>
      </c>
      <c r="S65" s="1" t="s">
        <v>52</v>
      </c>
      <c r="T65" s="1" t="s">
        <v>52</v>
      </c>
    </row>
    <row r="66" spans="1:20" ht="20.100000000000001" customHeight="1" x14ac:dyDescent="0.3">
      <c r="A66" s="29" t="s">
        <v>2052</v>
      </c>
      <c r="B66" s="30">
        <v>0</v>
      </c>
      <c r="C66" s="30">
        <v>0</v>
      </c>
      <c r="D66" s="30">
        <v>0</v>
      </c>
      <c r="E66" s="30">
        <v>0</v>
      </c>
      <c r="F66" s="29" t="s">
        <v>52</v>
      </c>
      <c r="G66" s="1" t="s">
        <v>663</v>
      </c>
      <c r="H66" s="1" t="s">
        <v>2025</v>
      </c>
      <c r="I66" s="1" t="s">
        <v>2053</v>
      </c>
      <c r="J66" s="1" t="s">
        <v>52</v>
      </c>
      <c r="K66" s="1" t="s">
        <v>52</v>
      </c>
      <c r="M66" s="1" t="s">
        <v>52</v>
      </c>
      <c r="O66" s="1" t="s">
        <v>52</v>
      </c>
      <c r="P66" s="1" t="s">
        <v>52</v>
      </c>
      <c r="Q66" s="1" t="s">
        <v>52</v>
      </c>
      <c r="R66" s="1" t="s">
        <v>52</v>
      </c>
      <c r="S66" s="1" t="s">
        <v>52</v>
      </c>
      <c r="T66" s="1" t="s">
        <v>52</v>
      </c>
    </row>
    <row r="67" spans="1:20" ht="20.100000000000001" customHeight="1" x14ac:dyDescent="0.3">
      <c r="A67" s="29" t="s">
        <v>2054</v>
      </c>
      <c r="B67" s="30">
        <v>0</v>
      </c>
      <c r="C67" s="30">
        <v>0</v>
      </c>
      <c r="D67" s="30">
        <v>0</v>
      </c>
      <c r="E67" s="30">
        <v>0</v>
      </c>
      <c r="F67" s="29" t="s">
        <v>52</v>
      </c>
      <c r="G67" s="1" t="s">
        <v>663</v>
      </c>
      <c r="H67" s="1" t="s">
        <v>2025</v>
      </c>
      <c r="I67" s="1" t="s">
        <v>2055</v>
      </c>
      <c r="J67" s="1" t="s">
        <v>52</v>
      </c>
      <c r="K67" s="1" t="s">
        <v>52</v>
      </c>
      <c r="M67" s="1" t="s">
        <v>52</v>
      </c>
      <c r="O67" s="1" t="s">
        <v>52</v>
      </c>
      <c r="P67" s="1" t="s">
        <v>52</v>
      </c>
      <c r="Q67" s="1" t="s">
        <v>52</v>
      </c>
      <c r="R67" s="1" t="s">
        <v>52</v>
      </c>
      <c r="S67" s="1" t="s">
        <v>52</v>
      </c>
      <c r="T67" s="1" t="s">
        <v>52</v>
      </c>
    </row>
    <row r="68" spans="1:20" ht="20.100000000000001" customHeight="1" x14ac:dyDescent="0.3">
      <c r="A68" s="29" t="s">
        <v>2056</v>
      </c>
      <c r="B68" s="30">
        <v>0</v>
      </c>
      <c r="C68" s="30">
        <v>0</v>
      </c>
      <c r="D68" s="30">
        <v>0</v>
      </c>
      <c r="E68" s="30">
        <v>0</v>
      </c>
      <c r="F68" s="29" t="s">
        <v>52</v>
      </c>
      <c r="G68" s="1" t="s">
        <v>663</v>
      </c>
      <c r="H68" s="1" t="s">
        <v>2025</v>
      </c>
      <c r="I68" s="1" t="s">
        <v>2057</v>
      </c>
      <c r="J68" s="1" t="s">
        <v>52</v>
      </c>
      <c r="K68" s="1" t="s">
        <v>52</v>
      </c>
      <c r="M68" s="1" t="s">
        <v>52</v>
      </c>
      <c r="O68" s="1" t="s">
        <v>52</v>
      </c>
      <c r="P68" s="1" t="s">
        <v>52</v>
      </c>
      <c r="Q68" s="1" t="s">
        <v>52</v>
      </c>
      <c r="R68" s="1" t="s">
        <v>52</v>
      </c>
      <c r="S68" s="1" t="s">
        <v>52</v>
      </c>
      <c r="T68" s="1" t="s">
        <v>52</v>
      </c>
    </row>
    <row r="69" spans="1:20" ht="20.100000000000001" customHeight="1" x14ac:dyDescent="0.3">
      <c r="A69" s="29" t="s">
        <v>2027</v>
      </c>
      <c r="B69" s="30">
        <v>0</v>
      </c>
      <c r="C69" s="30">
        <v>0</v>
      </c>
      <c r="D69" s="30">
        <v>0</v>
      </c>
      <c r="E69" s="30">
        <v>0</v>
      </c>
      <c r="F69" s="29" t="s">
        <v>52</v>
      </c>
      <c r="G69" s="1" t="s">
        <v>663</v>
      </c>
      <c r="H69" s="1" t="s">
        <v>2025</v>
      </c>
      <c r="I69" s="1" t="s">
        <v>2027</v>
      </c>
      <c r="J69" s="1" t="s">
        <v>52</v>
      </c>
      <c r="K69" s="1" t="s">
        <v>52</v>
      </c>
      <c r="M69" s="1" t="s">
        <v>52</v>
      </c>
      <c r="O69" s="1" t="s">
        <v>52</v>
      </c>
      <c r="P69" s="1" t="s">
        <v>52</v>
      </c>
      <c r="Q69" s="1" t="s">
        <v>52</v>
      </c>
      <c r="R69" s="1" t="s">
        <v>52</v>
      </c>
      <c r="S69" s="1" t="s">
        <v>52</v>
      </c>
      <c r="T69" s="1" t="s">
        <v>52</v>
      </c>
    </row>
    <row r="70" spans="1:20" ht="20.100000000000001" customHeight="1" x14ac:dyDescent="0.3">
      <c r="A70" s="29" t="s">
        <v>2116</v>
      </c>
      <c r="B70" s="30">
        <v>0</v>
      </c>
      <c r="C70" s="30">
        <v>0</v>
      </c>
      <c r="D70" s="30">
        <v>0</v>
      </c>
      <c r="E70" s="30">
        <v>0</v>
      </c>
      <c r="F70" s="29" t="s">
        <v>52</v>
      </c>
      <c r="G70" s="1" t="s">
        <v>663</v>
      </c>
      <c r="H70" s="1" t="s">
        <v>2025</v>
      </c>
      <c r="I70" s="1" t="s">
        <v>2117</v>
      </c>
      <c r="J70" s="1" t="s">
        <v>52</v>
      </c>
      <c r="K70" s="1" t="s">
        <v>52</v>
      </c>
      <c r="M70" s="1" t="s">
        <v>52</v>
      </c>
      <c r="O70" s="1" t="s">
        <v>52</v>
      </c>
      <c r="P70" s="1" t="s">
        <v>52</v>
      </c>
      <c r="Q70" s="1" t="s">
        <v>52</v>
      </c>
      <c r="R70" s="1" t="s">
        <v>52</v>
      </c>
      <c r="S70" s="1" t="s">
        <v>52</v>
      </c>
      <c r="T70" s="1" t="s">
        <v>52</v>
      </c>
    </row>
    <row r="71" spans="1:20" ht="20.100000000000001" customHeight="1" x14ac:dyDescent="0.3">
      <c r="A71" s="29" t="s">
        <v>2118</v>
      </c>
      <c r="B71" s="30">
        <v>0</v>
      </c>
      <c r="C71" s="30">
        <v>0</v>
      </c>
      <c r="D71" s="30"/>
      <c r="E71" s="30"/>
      <c r="F71" s="29" t="s">
        <v>52</v>
      </c>
      <c r="G71" s="1" t="s">
        <v>663</v>
      </c>
      <c r="H71" s="1" t="s">
        <v>2025</v>
      </c>
      <c r="I71" s="1" t="s">
        <v>2119</v>
      </c>
      <c r="J71" s="1" t="s">
        <v>52</v>
      </c>
      <c r="K71" s="1" t="s">
        <v>52</v>
      </c>
      <c r="M71" s="1" t="s">
        <v>52</v>
      </c>
      <c r="O71" s="1" t="s">
        <v>52</v>
      </c>
      <c r="P71" s="1" t="s">
        <v>52</v>
      </c>
      <c r="Q71" s="1" t="s">
        <v>52</v>
      </c>
      <c r="R71" s="1" t="s">
        <v>52</v>
      </c>
      <c r="S71" s="1" t="s">
        <v>52</v>
      </c>
      <c r="T71" s="1" t="s">
        <v>52</v>
      </c>
    </row>
    <row r="72" spans="1:20" ht="20.100000000000001" customHeight="1" x14ac:dyDescent="0.3">
      <c r="A72" s="29" t="s">
        <v>2112</v>
      </c>
      <c r="B72" s="30">
        <v>0</v>
      </c>
      <c r="C72" s="30">
        <v>0</v>
      </c>
      <c r="D72" s="30"/>
      <c r="E72" s="30"/>
      <c r="F72" s="29" t="s">
        <v>52</v>
      </c>
      <c r="G72" s="1" t="s">
        <v>663</v>
      </c>
      <c r="H72" s="1" t="s">
        <v>2025</v>
      </c>
      <c r="I72" s="1" t="s">
        <v>2113</v>
      </c>
      <c r="J72" s="1" t="s">
        <v>52</v>
      </c>
      <c r="K72" s="1" t="s">
        <v>52</v>
      </c>
      <c r="M72" s="1" t="s">
        <v>52</v>
      </c>
      <c r="O72" s="1" t="s">
        <v>52</v>
      </c>
      <c r="P72" s="1" t="s">
        <v>52</v>
      </c>
      <c r="Q72" s="1" t="s">
        <v>52</v>
      </c>
      <c r="R72" s="1" t="s">
        <v>52</v>
      </c>
      <c r="S72" s="1" t="s">
        <v>52</v>
      </c>
      <c r="T72" s="1" t="s">
        <v>52</v>
      </c>
    </row>
    <row r="73" spans="1:20" ht="20.100000000000001" customHeight="1" x14ac:dyDescent="0.3">
      <c r="A73" s="29" t="s">
        <v>2120</v>
      </c>
      <c r="B73" s="31">
        <v>0</v>
      </c>
      <c r="C73" s="31">
        <v>0</v>
      </c>
      <c r="D73" s="31"/>
      <c r="E73" s="31"/>
      <c r="F73" s="32"/>
    </row>
    <row r="74" spans="1:20" ht="20.100000000000001" customHeight="1" x14ac:dyDescent="0.3">
      <c r="A74" s="32"/>
      <c r="B74" s="32"/>
      <c r="C74" s="32"/>
      <c r="D74" s="32"/>
      <c r="E74" s="32"/>
      <c r="F74" s="32"/>
    </row>
    <row r="75" spans="1:20" ht="20.100000000000001" customHeight="1" x14ac:dyDescent="0.3">
      <c r="A75" s="32" t="s">
        <v>2122</v>
      </c>
      <c r="B75" s="32"/>
      <c r="C75" s="32"/>
      <c r="D75" s="32"/>
      <c r="E75" s="32"/>
      <c r="F75" s="29" t="s">
        <v>52</v>
      </c>
      <c r="G75" s="1" t="s">
        <v>947</v>
      </c>
      <c r="I75" s="1" t="s">
        <v>944</v>
      </c>
      <c r="J75" s="1" t="s">
        <v>945</v>
      </c>
      <c r="K75" s="1" t="s">
        <v>497</v>
      </c>
    </row>
    <row r="76" spans="1:20" ht="20.100000000000001" customHeight="1" x14ac:dyDescent="0.3">
      <c r="A76" s="29" t="s">
        <v>52</v>
      </c>
      <c r="B76" s="30"/>
      <c r="C76" s="30"/>
      <c r="D76" s="30"/>
      <c r="E76" s="30"/>
      <c r="F76" s="29" t="s">
        <v>52</v>
      </c>
      <c r="G76" s="1" t="s">
        <v>947</v>
      </c>
      <c r="H76" s="1" t="s">
        <v>2023</v>
      </c>
      <c r="I76" s="1" t="s">
        <v>52</v>
      </c>
      <c r="J76" s="1" t="s">
        <v>52</v>
      </c>
      <c r="K76" s="1" t="s">
        <v>52</v>
      </c>
      <c r="L76">
        <v>1</v>
      </c>
      <c r="M76" s="1" t="s">
        <v>52</v>
      </c>
      <c r="O76" s="1" t="s">
        <v>52</v>
      </c>
      <c r="P76" s="1" t="s">
        <v>52</v>
      </c>
      <c r="Q76" s="1" t="s">
        <v>52</v>
      </c>
      <c r="R76" s="1" t="s">
        <v>52</v>
      </c>
      <c r="S76" s="1" t="s">
        <v>52</v>
      </c>
      <c r="T76" s="1" t="s">
        <v>52</v>
      </c>
    </row>
    <row r="77" spans="1:20" ht="20.100000000000001" customHeight="1" x14ac:dyDescent="0.3">
      <c r="A77" s="29" t="s">
        <v>2123</v>
      </c>
      <c r="B77" s="30">
        <v>0</v>
      </c>
      <c r="C77" s="30">
        <v>0</v>
      </c>
      <c r="D77" s="30">
        <v>0</v>
      </c>
      <c r="E77" s="30">
        <v>0</v>
      </c>
      <c r="F77" s="29" t="s">
        <v>52</v>
      </c>
      <c r="G77" s="1" t="s">
        <v>947</v>
      </c>
      <c r="H77" s="1" t="s">
        <v>2025</v>
      </c>
      <c r="I77" s="1" t="s">
        <v>2124</v>
      </c>
      <c r="J77" s="1" t="s">
        <v>52</v>
      </c>
      <c r="K77" s="1" t="s">
        <v>52</v>
      </c>
      <c r="M77" s="1" t="s">
        <v>52</v>
      </c>
      <c r="O77" s="1" t="s">
        <v>52</v>
      </c>
      <c r="P77" s="1" t="s">
        <v>52</v>
      </c>
      <c r="Q77" s="1" t="s">
        <v>52</v>
      </c>
      <c r="R77" s="1" t="s">
        <v>52</v>
      </c>
      <c r="S77" s="1" t="s">
        <v>52</v>
      </c>
      <c r="T77" s="1" t="s">
        <v>52</v>
      </c>
    </row>
    <row r="78" spans="1:20" ht="20.100000000000001" customHeight="1" x14ac:dyDescent="0.3">
      <c r="A78" s="29" t="s">
        <v>2027</v>
      </c>
      <c r="B78" s="30">
        <v>0</v>
      </c>
      <c r="C78" s="30">
        <v>0</v>
      </c>
      <c r="D78" s="30">
        <v>0</v>
      </c>
      <c r="E78" s="30">
        <v>0</v>
      </c>
      <c r="F78" s="29" t="s">
        <v>52</v>
      </c>
      <c r="G78" s="1" t="s">
        <v>947</v>
      </c>
      <c r="H78" s="1" t="s">
        <v>2025</v>
      </c>
      <c r="I78" s="1" t="s">
        <v>2027</v>
      </c>
      <c r="J78" s="1" t="s">
        <v>52</v>
      </c>
      <c r="K78" s="1" t="s">
        <v>52</v>
      </c>
      <c r="M78" s="1" t="s">
        <v>52</v>
      </c>
      <c r="O78" s="1" t="s">
        <v>52</v>
      </c>
      <c r="P78" s="1" t="s">
        <v>52</v>
      </c>
      <c r="Q78" s="1" t="s">
        <v>52</v>
      </c>
      <c r="R78" s="1" t="s">
        <v>52</v>
      </c>
      <c r="S78" s="1" t="s">
        <v>52</v>
      </c>
      <c r="T78" s="1" t="s">
        <v>52</v>
      </c>
    </row>
    <row r="79" spans="1:20" ht="20.100000000000001" customHeight="1" x14ac:dyDescent="0.3">
      <c r="A79" s="29" t="s">
        <v>2125</v>
      </c>
      <c r="B79" s="30">
        <v>0</v>
      </c>
      <c r="C79" s="30">
        <v>0</v>
      </c>
      <c r="D79" s="30">
        <v>0</v>
      </c>
      <c r="E79" s="30">
        <v>0</v>
      </c>
      <c r="F79" s="29" t="s">
        <v>52</v>
      </c>
      <c r="G79" s="1" t="s">
        <v>947</v>
      </c>
      <c r="H79" s="1" t="s">
        <v>2025</v>
      </c>
      <c r="I79" s="1" t="s">
        <v>2126</v>
      </c>
      <c r="J79" s="1" t="s">
        <v>52</v>
      </c>
      <c r="K79" s="1" t="s">
        <v>52</v>
      </c>
      <c r="M79" s="1" t="s">
        <v>52</v>
      </c>
      <c r="O79" s="1" t="s">
        <v>52</v>
      </c>
      <c r="P79" s="1" t="s">
        <v>52</v>
      </c>
      <c r="Q79" s="1" t="s">
        <v>52</v>
      </c>
      <c r="R79" s="1" t="s">
        <v>52</v>
      </c>
      <c r="S79" s="1" t="s">
        <v>52</v>
      </c>
      <c r="T79" s="1" t="s">
        <v>52</v>
      </c>
    </row>
    <row r="80" spans="1:20" ht="20.100000000000001" customHeight="1" x14ac:dyDescent="0.3">
      <c r="A80" s="29" t="s">
        <v>2127</v>
      </c>
      <c r="B80" s="30">
        <v>0</v>
      </c>
      <c r="C80" s="30">
        <v>0</v>
      </c>
      <c r="D80" s="30">
        <v>0</v>
      </c>
      <c r="E80" s="30">
        <v>0</v>
      </c>
      <c r="F80" s="29" t="s">
        <v>52</v>
      </c>
      <c r="G80" s="1" t="s">
        <v>947</v>
      </c>
      <c r="H80" s="1" t="s">
        <v>2025</v>
      </c>
      <c r="I80" s="1" t="s">
        <v>2128</v>
      </c>
      <c r="J80" s="1" t="s">
        <v>52</v>
      </c>
      <c r="K80" s="1" t="s">
        <v>52</v>
      </c>
      <c r="M80" s="1" t="s">
        <v>52</v>
      </c>
      <c r="O80" s="1" t="s">
        <v>52</v>
      </c>
      <c r="P80" s="1" t="s">
        <v>52</v>
      </c>
      <c r="Q80" s="1" t="s">
        <v>52</v>
      </c>
      <c r="R80" s="1" t="s">
        <v>52</v>
      </c>
      <c r="S80" s="1" t="s">
        <v>52</v>
      </c>
      <c r="T80" s="1" t="s">
        <v>52</v>
      </c>
    </row>
    <row r="81" spans="1:20" ht="20.100000000000001" customHeight="1" x14ac:dyDescent="0.3">
      <c r="A81" s="29" t="s">
        <v>2129</v>
      </c>
      <c r="B81" s="30">
        <v>0</v>
      </c>
      <c r="C81" s="30">
        <v>0</v>
      </c>
      <c r="D81" s="30">
        <v>0</v>
      </c>
      <c r="E81" s="30">
        <v>0</v>
      </c>
      <c r="F81" s="29" t="s">
        <v>52</v>
      </c>
      <c r="G81" s="1" t="s">
        <v>947</v>
      </c>
      <c r="H81" s="1" t="s">
        <v>2025</v>
      </c>
      <c r="I81" s="1" t="s">
        <v>2130</v>
      </c>
      <c r="J81" s="1" t="s">
        <v>52</v>
      </c>
      <c r="K81" s="1" t="s">
        <v>52</v>
      </c>
      <c r="M81" s="1" t="s">
        <v>52</v>
      </c>
      <c r="O81" s="1" t="s">
        <v>52</v>
      </c>
      <c r="P81" s="1" t="s">
        <v>52</v>
      </c>
      <c r="Q81" s="1" t="s">
        <v>52</v>
      </c>
      <c r="R81" s="1" t="s">
        <v>52</v>
      </c>
      <c r="S81" s="1" t="s">
        <v>52</v>
      </c>
      <c r="T81" s="1" t="s">
        <v>52</v>
      </c>
    </row>
    <row r="82" spans="1:20" ht="20.100000000000001" customHeight="1" x14ac:dyDescent="0.3">
      <c r="A82" s="29" t="s">
        <v>2131</v>
      </c>
      <c r="B82" s="30">
        <v>0</v>
      </c>
      <c r="C82" s="30">
        <v>0</v>
      </c>
      <c r="D82" s="30">
        <v>0</v>
      </c>
      <c r="E82" s="30">
        <v>0</v>
      </c>
      <c r="F82" s="29" t="s">
        <v>52</v>
      </c>
      <c r="G82" s="1" t="s">
        <v>947</v>
      </c>
      <c r="H82" s="1" t="s">
        <v>2025</v>
      </c>
      <c r="I82" s="1" t="s">
        <v>2132</v>
      </c>
      <c r="J82" s="1" t="s">
        <v>52</v>
      </c>
      <c r="K82" s="1" t="s">
        <v>52</v>
      </c>
      <c r="M82" s="1" t="s">
        <v>52</v>
      </c>
      <c r="O82" s="1" t="s">
        <v>52</v>
      </c>
      <c r="P82" s="1" t="s">
        <v>52</v>
      </c>
      <c r="Q82" s="1" t="s">
        <v>52</v>
      </c>
      <c r="R82" s="1" t="s">
        <v>52</v>
      </c>
      <c r="S82" s="1" t="s">
        <v>52</v>
      </c>
      <c r="T82" s="1" t="s">
        <v>52</v>
      </c>
    </row>
    <row r="83" spans="1:20" ht="20.100000000000001" customHeight="1" x14ac:dyDescent="0.3">
      <c r="A83" s="29" t="s">
        <v>2133</v>
      </c>
      <c r="B83" s="30">
        <v>0</v>
      </c>
      <c r="C83" s="30">
        <v>0</v>
      </c>
      <c r="D83" s="30">
        <v>0</v>
      </c>
      <c r="E83" s="30">
        <v>0</v>
      </c>
      <c r="F83" s="29" t="s">
        <v>52</v>
      </c>
      <c r="G83" s="1" t="s">
        <v>947</v>
      </c>
      <c r="H83" s="1" t="s">
        <v>2025</v>
      </c>
      <c r="I83" s="1" t="s">
        <v>2134</v>
      </c>
      <c r="J83" s="1" t="s">
        <v>52</v>
      </c>
      <c r="K83" s="1" t="s">
        <v>52</v>
      </c>
      <c r="M83" s="1" t="s">
        <v>52</v>
      </c>
      <c r="O83" s="1" t="s">
        <v>52</v>
      </c>
      <c r="P83" s="1" t="s">
        <v>52</v>
      </c>
      <c r="Q83" s="1" t="s">
        <v>52</v>
      </c>
      <c r="R83" s="1" t="s">
        <v>52</v>
      </c>
      <c r="S83" s="1" t="s">
        <v>52</v>
      </c>
      <c r="T83" s="1" t="s">
        <v>52</v>
      </c>
    </row>
    <row r="84" spans="1:20" ht="20.100000000000001" customHeight="1" x14ac:dyDescent="0.3">
      <c r="A84" s="29" t="s">
        <v>2135</v>
      </c>
      <c r="B84" s="30">
        <v>0</v>
      </c>
      <c r="C84" s="30">
        <v>0</v>
      </c>
      <c r="D84" s="30">
        <v>0</v>
      </c>
      <c r="E84" s="30">
        <v>0</v>
      </c>
      <c r="F84" s="29" t="s">
        <v>52</v>
      </c>
      <c r="G84" s="1" t="s">
        <v>947</v>
      </c>
      <c r="H84" s="1" t="s">
        <v>2025</v>
      </c>
      <c r="I84" s="1" t="s">
        <v>2136</v>
      </c>
      <c r="J84" s="1" t="s">
        <v>52</v>
      </c>
      <c r="K84" s="1" t="s">
        <v>52</v>
      </c>
      <c r="M84" s="1" t="s">
        <v>52</v>
      </c>
      <c r="O84" s="1" t="s">
        <v>52</v>
      </c>
      <c r="P84" s="1" t="s">
        <v>52</v>
      </c>
      <c r="Q84" s="1" t="s">
        <v>52</v>
      </c>
      <c r="R84" s="1" t="s">
        <v>52</v>
      </c>
      <c r="S84" s="1" t="s">
        <v>52</v>
      </c>
      <c r="T84" s="1" t="s">
        <v>52</v>
      </c>
    </row>
    <row r="85" spans="1:20" ht="20.100000000000001" customHeight="1" x14ac:dyDescent="0.3">
      <c r="A85" s="29" t="s">
        <v>2137</v>
      </c>
      <c r="B85" s="30">
        <v>0</v>
      </c>
      <c r="C85" s="30">
        <v>0</v>
      </c>
      <c r="D85" s="30">
        <v>0</v>
      </c>
      <c r="E85" s="30">
        <v>0</v>
      </c>
      <c r="F85" s="29" t="s">
        <v>52</v>
      </c>
      <c r="G85" s="1" t="s">
        <v>947</v>
      </c>
      <c r="H85" s="1" t="s">
        <v>2025</v>
      </c>
      <c r="I85" s="1" t="s">
        <v>2138</v>
      </c>
      <c r="J85" s="1" t="s">
        <v>52</v>
      </c>
      <c r="K85" s="1" t="s">
        <v>52</v>
      </c>
      <c r="M85" s="1" t="s">
        <v>52</v>
      </c>
      <c r="O85" s="1" t="s">
        <v>52</v>
      </c>
      <c r="P85" s="1" t="s">
        <v>52</v>
      </c>
      <c r="Q85" s="1" t="s">
        <v>52</v>
      </c>
      <c r="R85" s="1" t="s">
        <v>52</v>
      </c>
      <c r="S85" s="1" t="s">
        <v>52</v>
      </c>
      <c r="T85" s="1" t="s">
        <v>52</v>
      </c>
    </row>
    <row r="86" spans="1:20" ht="20.100000000000001" customHeight="1" x14ac:dyDescent="0.3">
      <c r="A86" s="29" t="s">
        <v>2027</v>
      </c>
      <c r="B86" s="30">
        <v>0</v>
      </c>
      <c r="C86" s="30">
        <v>0</v>
      </c>
      <c r="D86" s="30">
        <v>0</v>
      </c>
      <c r="E86" s="30">
        <v>0</v>
      </c>
      <c r="F86" s="29" t="s">
        <v>52</v>
      </c>
      <c r="G86" s="1" t="s">
        <v>947</v>
      </c>
      <c r="H86" s="1" t="s">
        <v>2025</v>
      </c>
      <c r="I86" s="1" t="s">
        <v>52</v>
      </c>
      <c r="J86" s="1" t="s">
        <v>52</v>
      </c>
      <c r="K86" s="1" t="s">
        <v>52</v>
      </c>
      <c r="M86" s="1" t="s">
        <v>52</v>
      </c>
      <c r="O86" s="1" t="s">
        <v>52</v>
      </c>
      <c r="P86" s="1" t="s">
        <v>52</v>
      </c>
      <c r="Q86" s="1" t="s">
        <v>52</v>
      </c>
      <c r="R86" s="1" t="s">
        <v>52</v>
      </c>
      <c r="S86" s="1" t="s">
        <v>52</v>
      </c>
      <c r="T86" s="1" t="s">
        <v>52</v>
      </c>
    </row>
    <row r="87" spans="1:20" ht="20.100000000000001" customHeight="1" x14ac:dyDescent="0.3">
      <c r="A87" s="29" t="s">
        <v>2139</v>
      </c>
      <c r="B87" s="30"/>
      <c r="C87" s="30"/>
      <c r="D87" s="30"/>
      <c r="E87" s="30"/>
      <c r="F87" s="29" t="s">
        <v>52</v>
      </c>
      <c r="G87" s="1" t="s">
        <v>947</v>
      </c>
      <c r="H87" s="1" t="s">
        <v>2025</v>
      </c>
      <c r="I87" s="1" t="s">
        <v>2140</v>
      </c>
      <c r="J87" s="1" t="s">
        <v>52</v>
      </c>
      <c r="K87" s="1" t="s">
        <v>52</v>
      </c>
      <c r="M87" s="1" t="s">
        <v>52</v>
      </c>
      <c r="O87" s="1" t="s">
        <v>52</v>
      </c>
      <c r="P87" s="1" t="s">
        <v>52</v>
      </c>
      <c r="Q87" s="1" t="s">
        <v>52</v>
      </c>
      <c r="R87" s="1" t="s">
        <v>52</v>
      </c>
      <c r="S87" s="1" t="s">
        <v>52</v>
      </c>
      <c r="T87" s="1" t="s">
        <v>52</v>
      </c>
    </row>
    <row r="88" spans="1:20" ht="20.100000000000001" customHeight="1" x14ac:dyDescent="0.3">
      <c r="A88" s="29" t="s">
        <v>2141</v>
      </c>
      <c r="B88" s="30"/>
      <c r="C88" s="30"/>
      <c r="D88" s="30"/>
      <c r="E88" s="30"/>
      <c r="F88" s="29" t="s">
        <v>52</v>
      </c>
      <c r="G88" s="1" t="s">
        <v>947</v>
      </c>
      <c r="H88" s="1" t="s">
        <v>2025</v>
      </c>
      <c r="I88" s="1" t="s">
        <v>2142</v>
      </c>
      <c r="J88" s="1" t="s">
        <v>52</v>
      </c>
      <c r="K88" s="1" t="s">
        <v>52</v>
      </c>
      <c r="M88" s="1" t="s">
        <v>52</v>
      </c>
      <c r="O88" s="1" t="s">
        <v>52</v>
      </c>
      <c r="P88" s="1" t="s">
        <v>52</v>
      </c>
      <c r="Q88" s="1" t="s">
        <v>52</v>
      </c>
      <c r="R88" s="1" t="s">
        <v>52</v>
      </c>
      <c r="S88" s="1" t="s">
        <v>52</v>
      </c>
      <c r="T88" s="1" t="s">
        <v>52</v>
      </c>
    </row>
    <row r="89" spans="1:20" ht="20.100000000000001" customHeight="1" x14ac:dyDescent="0.3">
      <c r="A89" s="29" t="s">
        <v>2143</v>
      </c>
      <c r="B89" s="30"/>
      <c r="C89" s="30"/>
      <c r="D89" s="30"/>
      <c r="E89" s="30"/>
      <c r="F89" s="29" t="s">
        <v>52</v>
      </c>
      <c r="G89" s="1" t="s">
        <v>947</v>
      </c>
      <c r="H89" s="1" t="s">
        <v>2025</v>
      </c>
      <c r="I89" s="1" t="s">
        <v>2144</v>
      </c>
      <c r="J89" s="1" t="s">
        <v>52</v>
      </c>
      <c r="K89" s="1" t="s">
        <v>52</v>
      </c>
      <c r="M89" s="1" t="s">
        <v>52</v>
      </c>
      <c r="O89" s="1" t="s">
        <v>52</v>
      </c>
      <c r="P89" s="1" t="s">
        <v>52</v>
      </c>
      <c r="Q89" s="1" t="s">
        <v>52</v>
      </c>
      <c r="R89" s="1" t="s">
        <v>52</v>
      </c>
      <c r="S89" s="1" t="s">
        <v>52</v>
      </c>
      <c r="T89" s="1" t="s">
        <v>52</v>
      </c>
    </row>
    <row r="90" spans="1:20" ht="20.100000000000001" customHeight="1" x14ac:dyDescent="0.3">
      <c r="A90" s="29" t="s">
        <v>2112</v>
      </c>
      <c r="B90" s="30"/>
      <c r="C90" s="30"/>
      <c r="D90" s="30"/>
      <c r="E90" s="30"/>
      <c r="F90" s="29" t="s">
        <v>52</v>
      </c>
      <c r="G90" s="1" t="s">
        <v>947</v>
      </c>
      <c r="H90" s="1" t="s">
        <v>2025</v>
      </c>
      <c r="I90" s="1" t="s">
        <v>2113</v>
      </c>
      <c r="J90" s="1" t="s">
        <v>52</v>
      </c>
      <c r="K90" s="1" t="s">
        <v>52</v>
      </c>
      <c r="M90" s="1" t="s">
        <v>52</v>
      </c>
      <c r="O90" s="1" t="s">
        <v>52</v>
      </c>
      <c r="P90" s="1" t="s">
        <v>52</v>
      </c>
      <c r="Q90" s="1" t="s">
        <v>52</v>
      </c>
      <c r="R90" s="1" t="s">
        <v>52</v>
      </c>
      <c r="S90" s="1" t="s">
        <v>52</v>
      </c>
      <c r="T90" s="1" t="s">
        <v>52</v>
      </c>
    </row>
    <row r="91" spans="1:20" ht="20.100000000000001" customHeight="1" x14ac:dyDescent="0.3">
      <c r="A91" s="29" t="s">
        <v>2120</v>
      </c>
      <c r="B91" s="31"/>
      <c r="C91" s="31"/>
      <c r="D91" s="31"/>
      <c r="E91" s="31"/>
      <c r="F91" s="32"/>
    </row>
    <row r="92" spans="1:20" ht="20.100000000000001" customHeight="1" x14ac:dyDescent="0.3">
      <c r="A92" s="32"/>
      <c r="B92" s="32"/>
      <c r="C92" s="32"/>
      <c r="D92" s="32"/>
      <c r="E92" s="32"/>
      <c r="F92" s="32"/>
    </row>
    <row r="93" spans="1:20" ht="20.100000000000001" customHeight="1" x14ac:dyDescent="0.3">
      <c r="A93" s="32" t="s">
        <v>2146</v>
      </c>
      <c r="B93" s="32"/>
      <c r="C93" s="32"/>
      <c r="D93" s="32"/>
      <c r="E93" s="32"/>
      <c r="F93" s="29" t="s">
        <v>52</v>
      </c>
      <c r="G93" s="1" t="s">
        <v>952</v>
      </c>
      <c r="I93" s="1" t="s">
        <v>949</v>
      </c>
      <c r="J93" s="1" t="s">
        <v>950</v>
      </c>
      <c r="K93" s="1" t="s">
        <v>497</v>
      </c>
    </row>
    <row r="94" spans="1:20" ht="20.100000000000001" customHeight="1" x14ac:dyDescent="0.3">
      <c r="A94" s="29" t="s">
        <v>52</v>
      </c>
      <c r="B94" s="30"/>
      <c r="C94" s="30"/>
      <c r="D94" s="30"/>
      <c r="E94" s="30"/>
      <c r="F94" s="29" t="s">
        <v>52</v>
      </c>
      <c r="G94" s="1" t="s">
        <v>952</v>
      </c>
      <c r="H94" s="1" t="s">
        <v>2023</v>
      </c>
      <c r="I94" s="1" t="s">
        <v>52</v>
      </c>
      <c r="J94" s="1" t="s">
        <v>52</v>
      </c>
      <c r="K94" s="1" t="s">
        <v>497</v>
      </c>
      <c r="L94">
        <v>1</v>
      </c>
      <c r="M94" s="1" t="s">
        <v>52</v>
      </c>
      <c r="O94" s="1" t="s">
        <v>52</v>
      </c>
      <c r="P94" s="1" t="s">
        <v>52</v>
      </c>
      <c r="Q94" s="1" t="s">
        <v>52</v>
      </c>
      <c r="R94" s="1" t="s">
        <v>52</v>
      </c>
      <c r="S94" s="1" t="s">
        <v>52</v>
      </c>
      <c r="T94" s="1" t="s">
        <v>52</v>
      </c>
    </row>
    <row r="95" spans="1:20" ht="20.100000000000001" customHeight="1" x14ac:dyDescent="0.3">
      <c r="A95" s="29" t="s">
        <v>2147</v>
      </c>
      <c r="B95" s="30">
        <v>0</v>
      </c>
      <c r="C95" s="30">
        <v>0</v>
      </c>
      <c r="D95" s="30">
        <v>0</v>
      </c>
      <c r="E95" s="30">
        <v>0</v>
      </c>
      <c r="F95" s="29" t="s">
        <v>52</v>
      </c>
      <c r="G95" s="1" t="s">
        <v>952</v>
      </c>
      <c r="H95" s="1" t="s">
        <v>2025</v>
      </c>
      <c r="I95" s="1" t="s">
        <v>2148</v>
      </c>
      <c r="J95" s="1" t="s">
        <v>52</v>
      </c>
      <c r="K95" s="1" t="s">
        <v>52</v>
      </c>
      <c r="M95" s="1" t="s">
        <v>52</v>
      </c>
      <c r="O95" s="1" t="s">
        <v>52</v>
      </c>
      <c r="P95" s="1" t="s">
        <v>52</v>
      </c>
      <c r="Q95" s="1" t="s">
        <v>52</v>
      </c>
      <c r="R95" s="1" t="s">
        <v>52</v>
      </c>
      <c r="S95" s="1" t="s">
        <v>52</v>
      </c>
      <c r="T95" s="1" t="s">
        <v>52</v>
      </c>
    </row>
    <row r="96" spans="1:20" ht="20.100000000000001" customHeight="1" x14ac:dyDescent="0.3">
      <c r="A96" s="29" t="s">
        <v>2149</v>
      </c>
      <c r="B96" s="30">
        <v>0</v>
      </c>
      <c r="C96" s="30">
        <v>0</v>
      </c>
      <c r="D96" s="30">
        <v>0</v>
      </c>
      <c r="E96" s="30">
        <v>0</v>
      </c>
      <c r="F96" s="29" t="s">
        <v>52</v>
      </c>
      <c r="G96" s="1" t="s">
        <v>952</v>
      </c>
      <c r="H96" s="1" t="s">
        <v>2025</v>
      </c>
      <c r="I96" s="1" t="s">
        <v>2150</v>
      </c>
      <c r="J96" s="1" t="s">
        <v>52</v>
      </c>
      <c r="K96" s="1" t="s">
        <v>52</v>
      </c>
      <c r="M96" s="1" t="s">
        <v>52</v>
      </c>
      <c r="O96" s="1" t="s">
        <v>52</v>
      </c>
      <c r="P96" s="1" t="s">
        <v>52</v>
      </c>
      <c r="Q96" s="1" t="s">
        <v>52</v>
      </c>
      <c r="R96" s="1" t="s">
        <v>52</v>
      </c>
      <c r="S96" s="1" t="s">
        <v>52</v>
      </c>
      <c r="T96" s="1" t="s">
        <v>52</v>
      </c>
    </row>
    <row r="97" spans="1:20" ht="20.100000000000001" customHeight="1" x14ac:dyDescent="0.3">
      <c r="A97" s="29" t="s">
        <v>2151</v>
      </c>
      <c r="B97" s="30">
        <v>0</v>
      </c>
      <c r="C97" s="30">
        <v>0</v>
      </c>
      <c r="D97" s="30">
        <v>0</v>
      </c>
      <c r="E97" s="30">
        <v>0</v>
      </c>
      <c r="F97" s="29" t="s">
        <v>52</v>
      </c>
      <c r="G97" s="1" t="s">
        <v>952</v>
      </c>
      <c r="H97" s="1" t="s">
        <v>2025</v>
      </c>
      <c r="I97" s="1" t="s">
        <v>2152</v>
      </c>
      <c r="J97" s="1" t="s">
        <v>52</v>
      </c>
      <c r="K97" s="1" t="s">
        <v>52</v>
      </c>
      <c r="M97" s="1" t="s">
        <v>52</v>
      </c>
      <c r="O97" s="1" t="s">
        <v>52</v>
      </c>
      <c r="P97" s="1" t="s">
        <v>52</v>
      </c>
      <c r="Q97" s="1" t="s">
        <v>52</v>
      </c>
      <c r="R97" s="1" t="s">
        <v>52</v>
      </c>
      <c r="S97" s="1" t="s">
        <v>52</v>
      </c>
      <c r="T97" s="1" t="s">
        <v>52</v>
      </c>
    </row>
    <row r="98" spans="1:20" ht="20.100000000000001" customHeight="1" x14ac:dyDescent="0.3">
      <c r="A98" s="29" t="s">
        <v>2153</v>
      </c>
      <c r="B98" s="30">
        <v>0</v>
      </c>
      <c r="C98" s="30">
        <v>0</v>
      </c>
      <c r="D98" s="30">
        <v>0</v>
      </c>
      <c r="E98" s="30">
        <v>0</v>
      </c>
      <c r="F98" s="29" t="s">
        <v>52</v>
      </c>
      <c r="G98" s="1" t="s">
        <v>952</v>
      </c>
      <c r="H98" s="1" t="s">
        <v>2025</v>
      </c>
      <c r="I98" s="1" t="s">
        <v>2154</v>
      </c>
      <c r="J98" s="1" t="s">
        <v>52</v>
      </c>
      <c r="K98" s="1" t="s">
        <v>52</v>
      </c>
      <c r="M98" s="1" t="s">
        <v>52</v>
      </c>
      <c r="O98" s="1" t="s">
        <v>52</v>
      </c>
      <c r="P98" s="1" t="s">
        <v>52</v>
      </c>
      <c r="Q98" s="1" t="s">
        <v>52</v>
      </c>
      <c r="R98" s="1" t="s">
        <v>52</v>
      </c>
      <c r="S98" s="1" t="s">
        <v>52</v>
      </c>
      <c r="T98" s="1" t="s">
        <v>52</v>
      </c>
    </row>
    <row r="99" spans="1:20" ht="20.100000000000001" customHeight="1" x14ac:dyDescent="0.3">
      <c r="A99" s="29" t="s">
        <v>2155</v>
      </c>
      <c r="B99" s="30">
        <v>0</v>
      </c>
      <c r="C99" s="30">
        <v>0</v>
      </c>
      <c r="D99" s="30">
        <v>0</v>
      </c>
      <c r="E99" s="30">
        <v>0</v>
      </c>
      <c r="F99" s="29" t="s">
        <v>52</v>
      </c>
      <c r="G99" s="1" t="s">
        <v>952</v>
      </c>
      <c r="H99" s="1" t="s">
        <v>2025</v>
      </c>
      <c r="I99" s="1" t="s">
        <v>2156</v>
      </c>
      <c r="J99" s="1" t="s">
        <v>52</v>
      </c>
      <c r="K99" s="1" t="s">
        <v>52</v>
      </c>
      <c r="M99" s="1" t="s">
        <v>52</v>
      </c>
      <c r="O99" s="1" t="s">
        <v>52</v>
      </c>
      <c r="P99" s="1" t="s">
        <v>52</v>
      </c>
      <c r="Q99" s="1" t="s">
        <v>52</v>
      </c>
      <c r="R99" s="1" t="s">
        <v>52</v>
      </c>
      <c r="S99" s="1" t="s">
        <v>52</v>
      </c>
      <c r="T99" s="1" t="s">
        <v>52</v>
      </c>
    </row>
    <row r="100" spans="1:20" ht="20.100000000000001" customHeight="1" x14ac:dyDescent="0.3">
      <c r="A100" s="29" t="s">
        <v>2157</v>
      </c>
      <c r="B100" s="30">
        <v>0</v>
      </c>
      <c r="C100" s="30">
        <v>0</v>
      </c>
      <c r="D100" s="30">
        <v>0</v>
      </c>
      <c r="E100" s="30">
        <v>0</v>
      </c>
      <c r="F100" s="29" t="s">
        <v>52</v>
      </c>
      <c r="G100" s="1" t="s">
        <v>952</v>
      </c>
      <c r="H100" s="1" t="s">
        <v>2025</v>
      </c>
      <c r="I100" s="1" t="s">
        <v>2158</v>
      </c>
      <c r="J100" s="1" t="s">
        <v>52</v>
      </c>
      <c r="K100" s="1" t="s">
        <v>52</v>
      </c>
      <c r="M100" s="1" t="s">
        <v>52</v>
      </c>
      <c r="O100" s="1" t="s">
        <v>52</v>
      </c>
      <c r="P100" s="1" t="s">
        <v>52</v>
      </c>
      <c r="Q100" s="1" t="s">
        <v>52</v>
      </c>
      <c r="R100" s="1" t="s">
        <v>52</v>
      </c>
      <c r="S100" s="1" t="s">
        <v>52</v>
      </c>
      <c r="T100" s="1" t="s">
        <v>52</v>
      </c>
    </row>
    <row r="101" spans="1:20" ht="20.100000000000001" customHeight="1" x14ac:dyDescent="0.3">
      <c r="A101" s="29" t="s">
        <v>2159</v>
      </c>
      <c r="B101" s="30">
        <v>0</v>
      </c>
      <c r="C101" s="30">
        <v>0</v>
      </c>
      <c r="D101" s="30">
        <v>0</v>
      </c>
      <c r="E101" s="30">
        <v>0</v>
      </c>
      <c r="F101" s="29" t="s">
        <v>52</v>
      </c>
      <c r="G101" s="1" t="s">
        <v>952</v>
      </c>
      <c r="H101" s="1" t="s">
        <v>2025</v>
      </c>
      <c r="I101" s="1" t="s">
        <v>2160</v>
      </c>
      <c r="J101" s="1" t="s">
        <v>52</v>
      </c>
      <c r="K101" s="1" t="s">
        <v>52</v>
      </c>
      <c r="M101" s="1" t="s">
        <v>52</v>
      </c>
      <c r="O101" s="1" t="s">
        <v>52</v>
      </c>
      <c r="P101" s="1" t="s">
        <v>52</v>
      </c>
      <c r="Q101" s="1" t="s">
        <v>52</v>
      </c>
      <c r="R101" s="1" t="s">
        <v>52</v>
      </c>
      <c r="S101" s="1" t="s">
        <v>52</v>
      </c>
      <c r="T101" s="1" t="s">
        <v>52</v>
      </c>
    </row>
    <row r="102" spans="1:20" ht="20.100000000000001" customHeight="1" x14ac:dyDescent="0.3">
      <c r="A102" s="29" t="s">
        <v>2161</v>
      </c>
      <c r="B102" s="30">
        <v>0</v>
      </c>
      <c r="C102" s="30">
        <v>0</v>
      </c>
      <c r="D102" s="30">
        <v>0</v>
      </c>
      <c r="E102" s="30">
        <v>0</v>
      </c>
      <c r="F102" s="29" t="s">
        <v>52</v>
      </c>
      <c r="G102" s="1" t="s">
        <v>952</v>
      </c>
      <c r="H102" s="1" t="s">
        <v>2025</v>
      </c>
      <c r="I102" s="1" t="s">
        <v>2162</v>
      </c>
      <c r="J102" s="1" t="s">
        <v>52</v>
      </c>
      <c r="K102" s="1" t="s">
        <v>52</v>
      </c>
      <c r="M102" s="1" t="s">
        <v>52</v>
      </c>
      <c r="O102" s="1" t="s">
        <v>52</v>
      </c>
      <c r="P102" s="1" t="s">
        <v>52</v>
      </c>
      <c r="Q102" s="1" t="s">
        <v>52</v>
      </c>
      <c r="R102" s="1" t="s">
        <v>52</v>
      </c>
      <c r="S102" s="1" t="s">
        <v>52</v>
      </c>
      <c r="T102" s="1" t="s">
        <v>52</v>
      </c>
    </row>
    <row r="103" spans="1:20" ht="20.100000000000001" customHeight="1" x14ac:dyDescent="0.3">
      <c r="A103" s="29" t="s">
        <v>2163</v>
      </c>
      <c r="B103" s="30">
        <v>0</v>
      </c>
      <c r="C103" s="30">
        <v>0</v>
      </c>
      <c r="D103" s="30">
        <v>0</v>
      </c>
      <c r="E103" s="30">
        <v>0</v>
      </c>
      <c r="F103" s="29" t="s">
        <v>52</v>
      </c>
      <c r="G103" s="1" t="s">
        <v>952</v>
      </c>
      <c r="H103" s="1" t="s">
        <v>2025</v>
      </c>
      <c r="I103" s="1" t="s">
        <v>2138</v>
      </c>
      <c r="J103" s="1" t="s">
        <v>52</v>
      </c>
      <c r="K103" s="1" t="s">
        <v>52</v>
      </c>
      <c r="M103" s="1" t="s">
        <v>52</v>
      </c>
      <c r="O103" s="1" t="s">
        <v>52</v>
      </c>
      <c r="P103" s="1" t="s">
        <v>52</v>
      </c>
      <c r="Q103" s="1" t="s">
        <v>52</v>
      </c>
      <c r="R103" s="1" t="s">
        <v>52</v>
      </c>
      <c r="S103" s="1" t="s">
        <v>52</v>
      </c>
      <c r="T103" s="1" t="s">
        <v>52</v>
      </c>
    </row>
    <row r="104" spans="1:20" ht="20.100000000000001" customHeight="1" x14ac:dyDescent="0.3">
      <c r="A104" s="29" t="s">
        <v>2164</v>
      </c>
      <c r="B104" s="30"/>
      <c r="C104" s="30"/>
      <c r="D104" s="30"/>
      <c r="E104" s="30"/>
      <c r="F104" s="29" t="s">
        <v>52</v>
      </c>
      <c r="G104" s="1" t="s">
        <v>952</v>
      </c>
      <c r="H104" s="1" t="s">
        <v>2025</v>
      </c>
      <c r="I104" s="1" t="s">
        <v>2140</v>
      </c>
      <c r="J104" s="1" t="s">
        <v>52</v>
      </c>
      <c r="K104" s="1" t="s">
        <v>52</v>
      </c>
      <c r="M104" s="1" t="s">
        <v>52</v>
      </c>
      <c r="O104" s="1" t="s">
        <v>52</v>
      </c>
      <c r="P104" s="1" t="s">
        <v>52</v>
      </c>
      <c r="Q104" s="1" t="s">
        <v>52</v>
      </c>
      <c r="R104" s="1" t="s">
        <v>52</v>
      </c>
      <c r="S104" s="1" t="s">
        <v>52</v>
      </c>
      <c r="T104" s="1" t="s">
        <v>52</v>
      </c>
    </row>
    <row r="105" spans="1:20" ht="20.100000000000001" customHeight="1" x14ac:dyDescent="0.3">
      <c r="A105" s="29" t="s">
        <v>2165</v>
      </c>
      <c r="B105" s="30"/>
      <c r="C105" s="30"/>
      <c r="D105" s="30"/>
      <c r="E105" s="30"/>
      <c r="F105" s="29" t="s">
        <v>52</v>
      </c>
      <c r="G105" s="1" t="s">
        <v>952</v>
      </c>
      <c r="H105" s="1" t="s">
        <v>2025</v>
      </c>
      <c r="I105" s="1" t="s">
        <v>2142</v>
      </c>
      <c r="J105" s="1" t="s">
        <v>52</v>
      </c>
      <c r="K105" s="1" t="s">
        <v>52</v>
      </c>
      <c r="M105" s="1" t="s">
        <v>52</v>
      </c>
      <c r="O105" s="1" t="s">
        <v>52</v>
      </c>
      <c r="P105" s="1" t="s">
        <v>52</v>
      </c>
      <c r="Q105" s="1" t="s">
        <v>52</v>
      </c>
      <c r="R105" s="1" t="s">
        <v>52</v>
      </c>
      <c r="S105" s="1" t="s">
        <v>52</v>
      </c>
      <c r="T105" s="1" t="s">
        <v>52</v>
      </c>
    </row>
    <row r="106" spans="1:20" ht="20.100000000000001" customHeight="1" x14ac:dyDescent="0.3">
      <c r="A106" s="29" t="s">
        <v>2166</v>
      </c>
      <c r="B106" s="30"/>
      <c r="C106" s="30"/>
      <c r="D106" s="30"/>
      <c r="E106" s="30"/>
      <c r="F106" s="29" t="s">
        <v>52</v>
      </c>
      <c r="G106" s="1" t="s">
        <v>952</v>
      </c>
      <c r="H106" s="1" t="s">
        <v>2025</v>
      </c>
      <c r="I106" s="1" t="s">
        <v>2144</v>
      </c>
      <c r="J106" s="1" t="s">
        <v>52</v>
      </c>
      <c r="K106" s="1" t="s">
        <v>52</v>
      </c>
      <c r="M106" s="1" t="s">
        <v>52</v>
      </c>
      <c r="O106" s="1" t="s">
        <v>52</v>
      </c>
      <c r="P106" s="1" t="s">
        <v>52</v>
      </c>
      <c r="Q106" s="1" t="s">
        <v>52</v>
      </c>
      <c r="R106" s="1" t="s">
        <v>52</v>
      </c>
      <c r="S106" s="1" t="s">
        <v>52</v>
      </c>
      <c r="T106" s="1" t="s">
        <v>52</v>
      </c>
    </row>
    <row r="107" spans="1:20" ht="20.100000000000001" customHeight="1" x14ac:dyDescent="0.3">
      <c r="A107" s="29" t="s">
        <v>2112</v>
      </c>
      <c r="B107" s="30"/>
      <c r="C107" s="30"/>
      <c r="D107" s="30"/>
      <c r="E107" s="30"/>
      <c r="F107" s="29" t="s">
        <v>52</v>
      </c>
      <c r="G107" s="1" t="s">
        <v>952</v>
      </c>
      <c r="H107" s="1" t="s">
        <v>2025</v>
      </c>
      <c r="I107" s="1" t="s">
        <v>2113</v>
      </c>
      <c r="J107" s="1" t="s">
        <v>52</v>
      </c>
      <c r="K107" s="1" t="s">
        <v>52</v>
      </c>
      <c r="M107" s="1" t="s">
        <v>52</v>
      </c>
      <c r="O107" s="1" t="s">
        <v>52</v>
      </c>
      <c r="P107" s="1" t="s">
        <v>52</v>
      </c>
      <c r="Q107" s="1" t="s">
        <v>52</v>
      </c>
      <c r="R107" s="1" t="s">
        <v>52</v>
      </c>
      <c r="S107" s="1" t="s">
        <v>52</v>
      </c>
      <c r="T107" s="1" t="s">
        <v>52</v>
      </c>
    </row>
    <row r="108" spans="1:20" ht="20.100000000000001" customHeight="1" x14ac:dyDescent="0.3">
      <c r="A108" s="29" t="s">
        <v>2027</v>
      </c>
      <c r="B108" s="30">
        <v>0</v>
      </c>
      <c r="C108" s="30">
        <v>0</v>
      </c>
      <c r="D108" s="30">
        <v>0</v>
      </c>
      <c r="E108" s="30">
        <v>0</v>
      </c>
      <c r="F108" s="29" t="s">
        <v>52</v>
      </c>
      <c r="G108" s="1" t="s">
        <v>952</v>
      </c>
      <c r="H108" s="1" t="s">
        <v>2025</v>
      </c>
      <c r="I108" s="1" t="s">
        <v>52</v>
      </c>
      <c r="J108" s="1" t="s">
        <v>52</v>
      </c>
      <c r="K108" s="1" t="s">
        <v>52</v>
      </c>
      <c r="M108" s="1" t="s">
        <v>52</v>
      </c>
      <c r="O108" s="1" t="s">
        <v>52</v>
      </c>
      <c r="P108" s="1" t="s">
        <v>52</v>
      </c>
      <c r="Q108" s="1" t="s">
        <v>52</v>
      </c>
      <c r="R108" s="1" t="s">
        <v>52</v>
      </c>
      <c r="S108" s="1" t="s">
        <v>52</v>
      </c>
      <c r="T108" s="1" t="s">
        <v>52</v>
      </c>
    </row>
    <row r="109" spans="1:20" ht="20.100000000000001" customHeight="1" x14ac:dyDescent="0.3">
      <c r="A109" s="29" t="s">
        <v>2167</v>
      </c>
      <c r="B109" s="30">
        <v>0</v>
      </c>
      <c r="C109" s="30">
        <v>0</v>
      </c>
      <c r="D109" s="30">
        <v>0</v>
      </c>
      <c r="E109" s="30">
        <v>0</v>
      </c>
      <c r="F109" s="29" t="s">
        <v>52</v>
      </c>
      <c r="G109" s="1" t="s">
        <v>952</v>
      </c>
      <c r="H109" s="1" t="s">
        <v>2025</v>
      </c>
      <c r="I109" s="1" t="s">
        <v>2168</v>
      </c>
      <c r="J109" s="1" t="s">
        <v>52</v>
      </c>
      <c r="K109" s="1" t="s">
        <v>52</v>
      </c>
      <c r="M109" s="1" t="s">
        <v>52</v>
      </c>
      <c r="O109" s="1" t="s">
        <v>52</v>
      </c>
      <c r="P109" s="1" t="s">
        <v>52</v>
      </c>
      <c r="Q109" s="1" t="s">
        <v>52</v>
      </c>
      <c r="R109" s="1" t="s">
        <v>52</v>
      </c>
      <c r="S109" s="1" t="s">
        <v>52</v>
      </c>
      <c r="T109" s="1" t="s">
        <v>52</v>
      </c>
    </row>
    <row r="110" spans="1:20" ht="20.100000000000001" customHeight="1" x14ac:dyDescent="0.3">
      <c r="A110" s="29" t="s">
        <v>2169</v>
      </c>
      <c r="B110" s="30">
        <v>0</v>
      </c>
      <c r="C110" s="30">
        <v>0</v>
      </c>
      <c r="D110" s="30">
        <v>0</v>
      </c>
      <c r="E110" s="30">
        <v>0</v>
      </c>
      <c r="F110" s="29" t="s">
        <v>52</v>
      </c>
      <c r="G110" s="1" t="s">
        <v>952</v>
      </c>
      <c r="H110" s="1" t="s">
        <v>2025</v>
      </c>
      <c r="I110" s="1" t="s">
        <v>2170</v>
      </c>
      <c r="J110" s="1" t="s">
        <v>52</v>
      </c>
      <c r="K110" s="1" t="s">
        <v>52</v>
      </c>
      <c r="M110" s="1" t="s">
        <v>52</v>
      </c>
      <c r="O110" s="1" t="s">
        <v>52</v>
      </c>
      <c r="P110" s="1" t="s">
        <v>52</v>
      </c>
      <c r="Q110" s="1" t="s">
        <v>52</v>
      </c>
      <c r="R110" s="1" t="s">
        <v>52</v>
      </c>
      <c r="S110" s="1" t="s">
        <v>52</v>
      </c>
      <c r="T110" s="1" t="s">
        <v>52</v>
      </c>
    </row>
    <row r="111" spans="1:20" ht="20.100000000000001" customHeight="1" x14ac:dyDescent="0.3">
      <c r="A111" s="29" t="s">
        <v>2171</v>
      </c>
      <c r="B111" s="30">
        <v>0</v>
      </c>
      <c r="C111" s="30">
        <v>0</v>
      </c>
      <c r="D111" s="30">
        <v>0</v>
      </c>
      <c r="E111" s="30">
        <v>0</v>
      </c>
      <c r="F111" s="29" t="s">
        <v>52</v>
      </c>
      <c r="G111" s="1" t="s">
        <v>952</v>
      </c>
      <c r="H111" s="1" t="s">
        <v>2025</v>
      </c>
      <c r="I111" s="1" t="s">
        <v>2172</v>
      </c>
      <c r="J111" s="1" t="s">
        <v>52</v>
      </c>
      <c r="K111" s="1" t="s">
        <v>52</v>
      </c>
      <c r="M111" s="1" t="s">
        <v>52</v>
      </c>
      <c r="O111" s="1" t="s">
        <v>52</v>
      </c>
      <c r="P111" s="1" t="s">
        <v>52</v>
      </c>
      <c r="Q111" s="1" t="s">
        <v>52</v>
      </c>
      <c r="R111" s="1" t="s">
        <v>52</v>
      </c>
      <c r="S111" s="1" t="s">
        <v>52</v>
      </c>
      <c r="T111" s="1" t="s">
        <v>52</v>
      </c>
    </row>
    <row r="112" spans="1:20" ht="20.100000000000001" customHeight="1" x14ac:dyDescent="0.3">
      <c r="A112" s="29" t="s">
        <v>2173</v>
      </c>
      <c r="B112" s="30">
        <v>0</v>
      </c>
      <c r="C112" s="30">
        <v>0</v>
      </c>
      <c r="D112" s="30">
        <v>0</v>
      </c>
      <c r="E112" s="30">
        <v>0</v>
      </c>
      <c r="F112" s="29" t="s">
        <v>52</v>
      </c>
      <c r="G112" s="1" t="s">
        <v>952</v>
      </c>
      <c r="H112" s="1" t="s">
        <v>2025</v>
      </c>
      <c r="I112" s="1" t="s">
        <v>2174</v>
      </c>
      <c r="J112" s="1" t="s">
        <v>52</v>
      </c>
      <c r="K112" s="1" t="s">
        <v>52</v>
      </c>
      <c r="M112" s="1" t="s">
        <v>52</v>
      </c>
      <c r="O112" s="1" t="s">
        <v>52</v>
      </c>
      <c r="P112" s="1" t="s">
        <v>52</v>
      </c>
      <c r="Q112" s="1" t="s">
        <v>52</v>
      </c>
      <c r="R112" s="1" t="s">
        <v>52</v>
      </c>
      <c r="S112" s="1" t="s">
        <v>52</v>
      </c>
      <c r="T112" s="1" t="s">
        <v>52</v>
      </c>
    </row>
    <row r="113" spans="1:20" ht="20.100000000000001" customHeight="1" x14ac:dyDescent="0.3">
      <c r="A113" s="29" t="s">
        <v>2153</v>
      </c>
      <c r="B113" s="30">
        <v>0</v>
      </c>
      <c r="C113" s="30">
        <v>0</v>
      </c>
      <c r="D113" s="30">
        <v>0</v>
      </c>
      <c r="E113" s="30">
        <v>0</v>
      </c>
      <c r="F113" s="29" t="s">
        <v>52</v>
      </c>
      <c r="G113" s="1" t="s">
        <v>952</v>
      </c>
      <c r="H113" s="1" t="s">
        <v>2025</v>
      </c>
      <c r="I113" s="1" t="s">
        <v>2154</v>
      </c>
      <c r="J113" s="1" t="s">
        <v>52</v>
      </c>
      <c r="K113" s="1" t="s">
        <v>52</v>
      </c>
      <c r="M113" s="1" t="s">
        <v>52</v>
      </c>
      <c r="O113" s="1" t="s">
        <v>52</v>
      </c>
      <c r="P113" s="1" t="s">
        <v>52</v>
      </c>
      <c r="Q113" s="1" t="s">
        <v>52</v>
      </c>
      <c r="R113" s="1" t="s">
        <v>52</v>
      </c>
      <c r="S113" s="1" t="s">
        <v>52</v>
      </c>
      <c r="T113" s="1" t="s">
        <v>52</v>
      </c>
    </row>
    <row r="114" spans="1:20" ht="20.100000000000001" customHeight="1" x14ac:dyDescent="0.3">
      <c r="A114" s="29" t="s">
        <v>2175</v>
      </c>
      <c r="B114" s="30">
        <v>0</v>
      </c>
      <c r="C114" s="30">
        <v>0</v>
      </c>
      <c r="D114" s="30">
        <v>0</v>
      </c>
      <c r="E114" s="30">
        <v>0</v>
      </c>
      <c r="F114" s="29" t="s">
        <v>52</v>
      </c>
      <c r="G114" s="1" t="s">
        <v>952</v>
      </c>
      <c r="H114" s="1" t="s">
        <v>2025</v>
      </c>
      <c r="I114" s="1" t="s">
        <v>2176</v>
      </c>
      <c r="J114" s="1" t="s">
        <v>52</v>
      </c>
      <c r="K114" s="1" t="s">
        <v>52</v>
      </c>
      <c r="M114" s="1" t="s">
        <v>52</v>
      </c>
      <c r="O114" s="1" t="s">
        <v>52</v>
      </c>
      <c r="P114" s="1" t="s">
        <v>52</v>
      </c>
      <c r="Q114" s="1" t="s">
        <v>52</v>
      </c>
      <c r="R114" s="1" t="s">
        <v>52</v>
      </c>
      <c r="S114" s="1" t="s">
        <v>52</v>
      </c>
      <c r="T114" s="1" t="s">
        <v>52</v>
      </c>
    </row>
    <row r="115" spans="1:20" ht="20.100000000000001" customHeight="1" x14ac:dyDescent="0.3">
      <c r="A115" s="29" t="s">
        <v>2177</v>
      </c>
      <c r="B115" s="30">
        <v>0</v>
      </c>
      <c r="C115" s="30">
        <v>0</v>
      </c>
      <c r="D115" s="30">
        <v>0</v>
      </c>
      <c r="E115" s="30">
        <v>0</v>
      </c>
      <c r="F115" s="29" t="s">
        <v>52</v>
      </c>
      <c r="G115" s="1" t="s">
        <v>952</v>
      </c>
      <c r="H115" s="1" t="s">
        <v>2025</v>
      </c>
      <c r="I115" s="1" t="s">
        <v>2178</v>
      </c>
      <c r="J115" s="1" t="s">
        <v>52</v>
      </c>
      <c r="K115" s="1" t="s">
        <v>52</v>
      </c>
      <c r="M115" s="1" t="s">
        <v>52</v>
      </c>
      <c r="O115" s="1" t="s">
        <v>52</v>
      </c>
      <c r="P115" s="1" t="s">
        <v>52</v>
      </c>
      <c r="Q115" s="1" t="s">
        <v>52</v>
      </c>
      <c r="R115" s="1" t="s">
        <v>52</v>
      </c>
      <c r="S115" s="1" t="s">
        <v>52</v>
      </c>
      <c r="T115" s="1" t="s">
        <v>52</v>
      </c>
    </row>
    <row r="116" spans="1:20" ht="20.100000000000001" customHeight="1" x14ac:dyDescent="0.3">
      <c r="A116" s="29" t="s">
        <v>2179</v>
      </c>
      <c r="B116" s="30">
        <v>0</v>
      </c>
      <c r="C116" s="30">
        <v>0</v>
      </c>
      <c r="D116" s="30">
        <v>0</v>
      </c>
      <c r="E116" s="30">
        <v>0</v>
      </c>
      <c r="F116" s="29" t="s">
        <v>52</v>
      </c>
      <c r="G116" s="1" t="s">
        <v>952</v>
      </c>
      <c r="H116" s="1" t="s">
        <v>2025</v>
      </c>
      <c r="I116" s="1" t="s">
        <v>2180</v>
      </c>
      <c r="J116" s="1" t="s">
        <v>52</v>
      </c>
      <c r="K116" s="1" t="s">
        <v>52</v>
      </c>
      <c r="M116" s="1" t="s">
        <v>52</v>
      </c>
      <c r="O116" s="1" t="s">
        <v>52</v>
      </c>
      <c r="P116" s="1" t="s">
        <v>52</v>
      </c>
      <c r="Q116" s="1" t="s">
        <v>52</v>
      </c>
      <c r="R116" s="1" t="s">
        <v>52</v>
      </c>
      <c r="S116" s="1" t="s">
        <v>52</v>
      </c>
      <c r="T116" s="1" t="s">
        <v>52</v>
      </c>
    </row>
    <row r="117" spans="1:20" ht="20.100000000000001" customHeight="1" x14ac:dyDescent="0.3">
      <c r="A117" s="29" t="s">
        <v>2181</v>
      </c>
      <c r="B117" s="30">
        <v>0</v>
      </c>
      <c r="C117" s="30">
        <v>0</v>
      </c>
      <c r="D117" s="30">
        <v>0</v>
      </c>
      <c r="E117" s="30">
        <v>0</v>
      </c>
      <c r="F117" s="29" t="s">
        <v>52</v>
      </c>
      <c r="G117" s="1" t="s">
        <v>952</v>
      </c>
      <c r="H117" s="1" t="s">
        <v>2025</v>
      </c>
      <c r="I117" s="1" t="s">
        <v>2182</v>
      </c>
      <c r="J117" s="1" t="s">
        <v>52</v>
      </c>
      <c r="K117" s="1" t="s">
        <v>52</v>
      </c>
      <c r="M117" s="1" t="s">
        <v>52</v>
      </c>
      <c r="O117" s="1" t="s">
        <v>52</v>
      </c>
      <c r="P117" s="1" t="s">
        <v>52</v>
      </c>
      <c r="Q117" s="1" t="s">
        <v>52</v>
      </c>
      <c r="R117" s="1" t="s">
        <v>52</v>
      </c>
      <c r="S117" s="1" t="s">
        <v>52</v>
      </c>
      <c r="T117" s="1" t="s">
        <v>52</v>
      </c>
    </row>
    <row r="118" spans="1:20" ht="20.100000000000001" customHeight="1" x14ac:dyDescent="0.3">
      <c r="A118" s="29" t="s">
        <v>2183</v>
      </c>
      <c r="B118" s="30"/>
      <c r="C118" s="30"/>
      <c r="D118" s="30"/>
      <c r="E118" s="30"/>
      <c r="F118" s="29" t="s">
        <v>52</v>
      </c>
      <c r="G118" s="1" t="s">
        <v>952</v>
      </c>
      <c r="H118" s="1" t="s">
        <v>2025</v>
      </c>
      <c r="I118" s="1" t="s">
        <v>2184</v>
      </c>
      <c r="J118" s="1" t="s">
        <v>52</v>
      </c>
      <c r="K118" s="1" t="s">
        <v>52</v>
      </c>
      <c r="M118" s="1" t="s">
        <v>52</v>
      </c>
      <c r="O118" s="1" t="s">
        <v>52</v>
      </c>
      <c r="P118" s="1" t="s">
        <v>52</v>
      </c>
      <c r="Q118" s="1" t="s">
        <v>52</v>
      </c>
      <c r="R118" s="1" t="s">
        <v>52</v>
      </c>
      <c r="S118" s="1" t="s">
        <v>52</v>
      </c>
      <c r="T118" s="1" t="s">
        <v>52</v>
      </c>
    </row>
    <row r="119" spans="1:20" ht="20.100000000000001" customHeight="1" x14ac:dyDescent="0.3">
      <c r="A119" s="29" t="s">
        <v>2185</v>
      </c>
      <c r="B119" s="30"/>
      <c r="C119" s="30"/>
      <c r="D119" s="30"/>
      <c r="E119" s="30"/>
      <c r="F119" s="29" t="s">
        <v>52</v>
      </c>
      <c r="G119" s="1" t="s">
        <v>952</v>
      </c>
      <c r="H119" s="1" t="s">
        <v>2025</v>
      </c>
      <c r="I119" s="1" t="s">
        <v>2186</v>
      </c>
      <c r="J119" s="1" t="s">
        <v>52</v>
      </c>
      <c r="K119" s="1" t="s">
        <v>52</v>
      </c>
      <c r="M119" s="1" t="s">
        <v>52</v>
      </c>
      <c r="O119" s="1" t="s">
        <v>52</v>
      </c>
      <c r="P119" s="1" t="s">
        <v>52</v>
      </c>
      <c r="Q119" s="1" t="s">
        <v>52</v>
      </c>
      <c r="R119" s="1" t="s">
        <v>52</v>
      </c>
      <c r="S119" s="1" t="s">
        <v>52</v>
      </c>
      <c r="T119" s="1" t="s">
        <v>52</v>
      </c>
    </row>
    <row r="120" spans="1:20" ht="20.100000000000001" customHeight="1" x14ac:dyDescent="0.3">
      <c r="A120" s="29" t="s">
        <v>2187</v>
      </c>
      <c r="B120" s="30"/>
      <c r="C120" s="30"/>
      <c r="D120" s="30"/>
      <c r="E120" s="30"/>
      <c r="F120" s="29" t="s">
        <v>52</v>
      </c>
      <c r="G120" s="1" t="s">
        <v>952</v>
      </c>
      <c r="H120" s="1" t="s">
        <v>2025</v>
      </c>
      <c r="I120" s="1" t="s">
        <v>2188</v>
      </c>
      <c r="J120" s="1" t="s">
        <v>52</v>
      </c>
      <c r="K120" s="1" t="s">
        <v>52</v>
      </c>
      <c r="M120" s="1" t="s">
        <v>52</v>
      </c>
      <c r="O120" s="1" t="s">
        <v>52</v>
      </c>
      <c r="P120" s="1" t="s">
        <v>52</v>
      </c>
      <c r="Q120" s="1" t="s">
        <v>52</v>
      </c>
      <c r="R120" s="1" t="s">
        <v>52</v>
      </c>
      <c r="S120" s="1" t="s">
        <v>52</v>
      </c>
      <c r="T120" s="1" t="s">
        <v>52</v>
      </c>
    </row>
    <row r="121" spans="1:20" ht="20.100000000000001" customHeight="1" x14ac:dyDescent="0.3">
      <c r="A121" s="29" t="s">
        <v>2112</v>
      </c>
      <c r="B121" s="30"/>
      <c r="C121" s="30"/>
      <c r="D121" s="30"/>
      <c r="E121" s="30"/>
      <c r="F121" s="29" t="s">
        <v>52</v>
      </c>
      <c r="G121" s="1" t="s">
        <v>952</v>
      </c>
      <c r="H121" s="1" t="s">
        <v>2025</v>
      </c>
      <c r="I121" s="1" t="s">
        <v>2113</v>
      </c>
      <c r="J121" s="1" t="s">
        <v>52</v>
      </c>
      <c r="K121" s="1" t="s">
        <v>52</v>
      </c>
      <c r="M121" s="1" t="s">
        <v>52</v>
      </c>
      <c r="O121" s="1" t="s">
        <v>52</v>
      </c>
      <c r="P121" s="1" t="s">
        <v>52</v>
      </c>
      <c r="Q121" s="1" t="s">
        <v>52</v>
      </c>
      <c r="R121" s="1" t="s">
        <v>52</v>
      </c>
      <c r="S121" s="1" t="s">
        <v>52</v>
      </c>
      <c r="T121" s="1" t="s">
        <v>52</v>
      </c>
    </row>
    <row r="122" spans="1:20" ht="20.100000000000001" customHeight="1" x14ac:dyDescent="0.3">
      <c r="A122" s="29" t="s">
        <v>2120</v>
      </c>
      <c r="B122" s="31"/>
      <c r="C122" s="31"/>
      <c r="D122" s="31"/>
      <c r="E122" s="31"/>
      <c r="F122" s="32"/>
    </row>
    <row r="123" spans="1:20" ht="20.100000000000001" customHeight="1" x14ac:dyDescent="0.3">
      <c r="A123" s="32"/>
      <c r="B123" s="32"/>
      <c r="C123" s="32"/>
      <c r="D123" s="32"/>
      <c r="E123" s="32"/>
      <c r="F123" s="32"/>
    </row>
    <row r="124" spans="1:20" ht="20.100000000000001" customHeight="1" x14ac:dyDescent="0.3">
      <c r="A124" s="32" t="s">
        <v>2189</v>
      </c>
      <c r="B124" s="32"/>
      <c r="C124" s="32"/>
      <c r="D124" s="32"/>
      <c r="E124" s="32"/>
      <c r="F124" s="29" t="s">
        <v>52</v>
      </c>
      <c r="G124" s="1" t="s">
        <v>957</v>
      </c>
      <c r="I124" s="1" t="s">
        <v>954</v>
      </c>
      <c r="J124" s="1" t="s">
        <v>955</v>
      </c>
      <c r="K124" s="1" t="s">
        <v>497</v>
      </c>
    </row>
    <row r="125" spans="1:20" ht="20.100000000000001" customHeight="1" x14ac:dyDescent="0.3">
      <c r="A125" s="29" t="s">
        <v>52</v>
      </c>
      <c r="B125" s="30"/>
      <c r="C125" s="30"/>
      <c r="D125" s="30"/>
      <c r="E125" s="30"/>
      <c r="F125" s="29" t="s">
        <v>52</v>
      </c>
      <c r="G125" s="1" t="s">
        <v>957</v>
      </c>
      <c r="H125" s="1" t="s">
        <v>2023</v>
      </c>
      <c r="I125" s="1" t="s">
        <v>52</v>
      </c>
      <c r="J125" s="1" t="s">
        <v>52</v>
      </c>
      <c r="K125" s="1" t="s">
        <v>497</v>
      </c>
      <c r="L125">
        <v>1</v>
      </c>
      <c r="M125" s="1" t="s">
        <v>52</v>
      </c>
      <c r="O125" s="1" t="s">
        <v>52</v>
      </c>
      <c r="P125" s="1" t="s">
        <v>52</v>
      </c>
      <c r="Q125" s="1" t="s">
        <v>52</v>
      </c>
      <c r="R125" s="1" t="s">
        <v>52</v>
      </c>
      <c r="S125" s="1" t="s">
        <v>52</v>
      </c>
      <c r="T125" s="1" t="s">
        <v>52</v>
      </c>
    </row>
    <row r="126" spans="1:20" ht="20.100000000000001" customHeight="1" x14ac:dyDescent="0.3">
      <c r="A126" s="29" t="s">
        <v>2190</v>
      </c>
      <c r="B126" s="30">
        <v>0</v>
      </c>
      <c r="C126" s="30">
        <v>0</v>
      </c>
      <c r="D126" s="30">
        <v>0</v>
      </c>
      <c r="E126" s="30">
        <v>0</v>
      </c>
      <c r="F126" s="29" t="s">
        <v>52</v>
      </c>
      <c r="G126" s="1" t="s">
        <v>957</v>
      </c>
      <c r="H126" s="1" t="s">
        <v>2025</v>
      </c>
      <c r="I126" s="1" t="s">
        <v>2191</v>
      </c>
      <c r="J126" s="1" t="s">
        <v>52</v>
      </c>
      <c r="K126" s="1" t="s">
        <v>52</v>
      </c>
      <c r="M126" s="1" t="s">
        <v>52</v>
      </c>
      <c r="O126" s="1" t="s">
        <v>52</v>
      </c>
      <c r="P126" s="1" t="s">
        <v>52</v>
      </c>
      <c r="Q126" s="1" t="s">
        <v>52</v>
      </c>
      <c r="R126" s="1" t="s">
        <v>52</v>
      </c>
      <c r="S126" s="1" t="s">
        <v>52</v>
      </c>
      <c r="T126" s="1" t="s">
        <v>52</v>
      </c>
    </row>
    <row r="127" spans="1:20" ht="20.100000000000001" customHeight="1" x14ac:dyDescent="0.3">
      <c r="A127" s="29" t="s">
        <v>2192</v>
      </c>
      <c r="B127" s="30">
        <v>0</v>
      </c>
      <c r="C127" s="30">
        <v>0</v>
      </c>
      <c r="D127" s="30">
        <v>0</v>
      </c>
      <c r="E127" s="30">
        <v>0</v>
      </c>
      <c r="F127" s="29" t="s">
        <v>52</v>
      </c>
      <c r="G127" s="1" t="s">
        <v>957</v>
      </c>
      <c r="H127" s="1" t="s">
        <v>2025</v>
      </c>
      <c r="I127" s="1" t="s">
        <v>2193</v>
      </c>
      <c r="J127" s="1" t="s">
        <v>52</v>
      </c>
      <c r="K127" s="1" t="s">
        <v>52</v>
      </c>
      <c r="M127" s="1" t="s">
        <v>52</v>
      </c>
      <c r="O127" s="1" t="s">
        <v>52</v>
      </c>
      <c r="P127" s="1" t="s">
        <v>52</v>
      </c>
      <c r="Q127" s="1" t="s">
        <v>52</v>
      </c>
      <c r="R127" s="1" t="s">
        <v>52</v>
      </c>
      <c r="S127" s="1" t="s">
        <v>52</v>
      </c>
      <c r="T127" s="1" t="s">
        <v>52</v>
      </c>
    </row>
    <row r="128" spans="1:20" ht="20.100000000000001" customHeight="1" x14ac:dyDescent="0.3">
      <c r="A128" s="29" t="s">
        <v>2194</v>
      </c>
      <c r="B128" s="30">
        <v>0</v>
      </c>
      <c r="C128" s="30">
        <v>0</v>
      </c>
      <c r="D128" s="30">
        <v>0</v>
      </c>
      <c r="E128" s="30">
        <v>0</v>
      </c>
      <c r="F128" s="29" t="s">
        <v>52</v>
      </c>
      <c r="G128" s="1" t="s">
        <v>957</v>
      </c>
      <c r="H128" s="1" t="s">
        <v>2025</v>
      </c>
      <c r="I128" s="1" t="s">
        <v>2195</v>
      </c>
      <c r="J128" s="1" t="s">
        <v>52</v>
      </c>
      <c r="K128" s="1" t="s">
        <v>52</v>
      </c>
      <c r="M128" s="1" t="s">
        <v>52</v>
      </c>
      <c r="O128" s="1" t="s">
        <v>52</v>
      </c>
      <c r="P128" s="1" t="s">
        <v>52</v>
      </c>
      <c r="Q128" s="1" t="s">
        <v>52</v>
      </c>
      <c r="R128" s="1" t="s">
        <v>52</v>
      </c>
      <c r="S128" s="1" t="s">
        <v>52</v>
      </c>
      <c r="T128" s="1" t="s">
        <v>52</v>
      </c>
    </row>
    <row r="129" spans="1:20" ht="20.100000000000001" customHeight="1" x14ac:dyDescent="0.3">
      <c r="A129" s="29" t="s">
        <v>2196</v>
      </c>
      <c r="B129" s="30">
        <v>0</v>
      </c>
      <c r="C129" s="30">
        <v>0</v>
      </c>
      <c r="D129" s="30">
        <v>0</v>
      </c>
      <c r="E129" s="30">
        <v>0</v>
      </c>
      <c r="F129" s="29" t="s">
        <v>52</v>
      </c>
      <c r="G129" s="1" t="s">
        <v>957</v>
      </c>
      <c r="H129" s="1" t="s">
        <v>2025</v>
      </c>
      <c r="I129" s="1" t="s">
        <v>2197</v>
      </c>
      <c r="J129" s="1" t="s">
        <v>52</v>
      </c>
      <c r="K129" s="1" t="s">
        <v>52</v>
      </c>
      <c r="M129" s="1" t="s">
        <v>52</v>
      </c>
      <c r="O129" s="1" t="s">
        <v>52</v>
      </c>
      <c r="P129" s="1" t="s">
        <v>52</v>
      </c>
      <c r="Q129" s="1" t="s">
        <v>52</v>
      </c>
      <c r="R129" s="1" t="s">
        <v>52</v>
      </c>
      <c r="S129" s="1" t="s">
        <v>52</v>
      </c>
      <c r="T129" s="1" t="s">
        <v>52</v>
      </c>
    </row>
    <row r="130" spans="1:20" ht="20.100000000000001" customHeight="1" x14ac:dyDescent="0.3">
      <c r="A130" s="29" t="s">
        <v>2027</v>
      </c>
      <c r="B130" s="30">
        <v>0</v>
      </c>
      <c r="C130" s="30">
        <v>0</v>
      </c>
      <c r="D130" s="30">
        <v>0</v>
      </c>
      <c r="E130" s="30">
        <v>0</v>
      </c>
      <c r="F130" s="29" t="s">
        <v>52</v>
      </c>
      <c r="G130" s="1" t="s">
        <v>957</v>
      </c>
      <c r="H130" s="1" t="s">
        <v>2025</v>
      </c>
      <c r="I130" s="1" t="s">
        <v>52</v>
      </c>
      <c r="J130" s="1" t="s">
        <v>52</v>
      </c>
      <c r="K130" s="1" t="s">
        <v>52</v>
      </c>
      <c r="M130" s="1" t="s">
        <v>52</v>
      </c>
      <c r="O130" s="1" t="s">
        <v>52</v>
      </c>
      <c r="P130" s="1" t="s">
        <v>52</v>
      </c>
      <c r="Q130" s="1" t="s">
        <v>52</v>
      </c>
      <c r="R130" s="1" t="s">
        <v>52</v>
      </c>
      <c r="S130" s="1" t="s">
        <v>52</v>
      </c>
      <c r="T130" s="1" t="s">
        <v>52</v>
      </c>
    </row>
    <row r="131" spans="1:20" ht="20.100000000000001" customHeight="1" x14ac:dyDescent="0.3">
      <c r="A131" s="29" t="s">
        <v>2198</v>
      </c>
      <c r="B131" s="30">
        <v>0</v>
      </c>
      <c r="C131" s="30">
        <v>0</v>
      </c>
      <c r="D131" s="30">
        <v>0</v>
      </c>
      <c r="E131" s="30">
        <v>0</v>
      </c>
      <c r="F131" s="29" t="s">
        <v>52</v>
      </c>
      <c r="G131" s="1" t="s">
        <v>957</v>
      </c>
      <c r="H131" s="1" t="s">
        <v>2025</v>
      </c>
      <c r="I131" s="1" t="s">
        <v>2199</v>
      </c>
      <c r="J131" s="1" t="s">
        <v>52</v>
      </c>
      <c r="K131" s="1" t="s">
        <v>52</v>
      </c>
      <c r="M131" s="1" t="s">
        <v>52</v>
      </c>
      <c r="O131" s="1" t="s">
        <v>52</v>
      </c>
      <c r="P131" s="1" t="s">
        <v>52</v>
      </c>
      <c r="Q131" s="1" t="s">
        <v>52</v>
      </c>
      <c r="R131" s="1" t="s">
        <v>52</v>
      </c>
      <c r="S131" s="1" t="s">
        <v>52</v>
      </c>
      <c r="T131" s="1" t="s">
        <v>52</v>
      </c>
    </row>
    <row r="132" spans="1:20" ht="20.100000000000001" customHeight="1" x14ac:dyDescent="0.3">
      <c r="A132" s="29" t="s">
        <v>2200</v>
      </c>
      <c r="B132" s="30">
        <v>0</v>
      </c>
      <c r="C132" s="30">
        <v>0</v>
      </c>
      <c r="D132" s="30">
        <v>0</v>
      </c>
      <c r="E132" s="30">
        <v>0</v>
      </c>
      <c r="F132" s="29" t="s">
        <v>52</v>
      </c>
      <c r="G132" s="1" t="s">
        <v>957</v>
      </c>
      <c r="H132" s="1" t="s">
        <v>2025</v>
      </c>
      <c r="I132" s="1" t="s">
        <v>2201</v>
      </c>
      <c r="J132" s="1" t="s">
        <v>52</v>
      </c>
      <c r="K132" s="1" t="s">
        <v>52</v>
      </c>
      <c r="M132" s="1" t="s">
        <v>52</v>
      </c>
      <c r="O132" s="1" t="s">
        <v>52</v>
      </c>
      <c r="P132" s="1" t="s">
        <v>52</v>
      </c>
      <c r="Q132" s="1" t="s">
        <v>52</v>
      </c>
      <c r="R132" s="1" t="s">
        <v>52</v>
      </c>
      <c r="S132" s="1" t="s">
        <v>52</v>
      </c>
      <c r="T132" s="1" t="s">
        <v>52</v>
      </c>
    </row>
    <row r="133" spans="1:20" ht="20.100000000000001" customHeight="1" x14ac:dyDescent="0.3">
      <c r="A133" s="29" t="s">
        <v>2202</v>
      </c>
      <c r="B133" s="30">
        <v>0</v>
      </c>
      <c r="C133" s="30">
        <v>0</v>
      </c>
      <c r="D133" s="30">
        <v>0</v>
      </c>
      <c r="E133" s="30">
        <v>0</v>
      </c>
      <c r="F133" s="29" t="s">
        <v>52</v>
      </c>
      <c r="G133" s="1" t="s">
        <v>957</v>
      </c>
      <c r="H133" s="1" t="s">
        <v>2025</v>
      </c>
      <c r="I133" s="1" t="s">
        <v>2203</v>
      </c>
      <c r="J133" s="1" t="s">
        <v>52</v>
      </c>
      <c r="K133" s="1" t="s">
        <v>52</v>
      </c>
      <c r="M133" s="1" t="s">
        <v>52</v>
      </c>
      <c r="O133" s="1" t="s">
        <v>52</v>
      </c>
      <c r="P133" s="1" t="s">
        <v>52</v>
      </c>
      <c r="Q133" s="1" t="s">
        <v>52</v>
      </c>
      <c r="R133" s="1" t="s">
        <v>52</v>
      </c>
      <c r="S133" s="1" t="s">
        <v>52</v>
      </c>
      <c r="T133" s="1" t="s">
        <v>52</v>
      </c>
    </row>
    <row r="134" spans="1:20" ht="20.100000000000001" customHeight="1" x14ac:dyDescent="0.3">
      <c r="A134" s="29" t="s">
        <v>2204</v>
      </c>
      <c r="B134" s="30">
        <v>0</v>
      </c>
      <c r="C134" s="30">
        <v>0</v>
      </c>
      <c r="D134" s="30">
        <v>0</v>
      </c>
      <c r="E134" s="30">
        <v>0</v>
      </c>
      <c r="F134" s="29" t="s">
        <v>52</v>
      </c>
      <c r="G134" s="1" t="s">
        <v>957</v>
      </c>
      <c r="H134" s="1" t="s">
        <v>2025</v>
      </c>
      <c r="I134" s="1" t="s">
        <v>2205</v>
      </c>
      <c r="J134" s="1" t="s">
        <v>52</v>
      </c>
      <c r="K134" s="1" t="s">
        <v>52</v>
      </c>
      <c r="M134" s="1" t="s">
        <v>52</v>
      </c>
      <c r="O134" s="1" t="s">
        <v>52</v>
      </c>
      <c r="P134" s="1" t="s">
        <v>52</v>
      </c>
      <c r="Q134" s="1" t="s">
        <v>52</v>
      </c>
      <c r="R134" s="1" t="s">
        <v>52</v>
      </c>
      <c r="S134" s="1" t="s">
        <v>52</v>
      </c>
      <c r="T134" s="1" t="s">
        <v>52</v>
      </c>
    </row>
    <row r="135" spans="1:20" ht="20.100000000000001" customHeight="1" x14ac:dyDescent="0.3">
      <c r="A135" s="29" t="s">
        <v>2206</v>
      </c>
      <c r="B135" s="30">
        <v>0</v>
      </c>
      <c r="C135" s="30">
        <v>0</v>
      </c>
      <c r="D135" s="30">
        <v>0</v>
      </c>
      <c r="E135" s="30">
        <v>0</v>
      </c>
      <c r="F135" s="29" t="s">
        <v>52</v>
      </c>
      <c r="G135" s="1" t="s">
        <v>957</v>
      </c>
      <c r="H135" s="1" t="s">
        <v>2025</v>
      </c>
      <c r="I135" s="1" t="s">
        <v>2207</v>
      </c>
      <c r="J135" s="1" t="s">
        <v>52</v>
      </c>
      <c r="K135" s="1" t="s">
        <v>52</v>
      </c>
      <c r="M135" s="1" t="s">
        <v>52</v>
      </c>
      <c r="O135" s="1" t="s">
        <v>52</v>
      </c>
      <c r="P135" s="1" t="s">
        <v>52</v>
      </c>
      <c r="Q135" s="1" t="s">
        <v>52</v>
      </c>
      <c r="R135" s="1" t="s">
        <v>52</v>
      </c>
      <c r="S135" s="1" t="s">
        <v>52</v>
      </c>
      <c r="T135" s="1" t="s">
        <v>52</v>
      </c>
    </row>
    <row r="136" spans="1:20" ht="20.100000000000001" customHeight="1" x14ac:dyDescent="0.3">
      <c r="A136" s="29" t="s">
        <v>2208</v>
      </c>
      <c r="B136" s="30">
        <v>0</v>
      </c>
      <c r="C136" s="30">
        <v>0</v>
      </c>
      <c r="D136" s="30">
        <v>0</v>
      </c>
      <c r="E136" s="30">
        <v>0</v>
      </c>
      <c r="F136" s="29" t="s">
        <v>52</v>
      </c>
      <c r="G136" s="1" t="s">
        <v>957</v>
      </c>
      <c r="H136" s="1" t="s">
        <v>2025</v>
      </c>
      <c r="I136" s="1" t="s">
        <v>2209</v>
      </c>
      <c r="J136" s="1" t="s">
        <v>52</v>
      </c>
      <c r="K136" s="1" t="s">
        <v>52</v>
      </c>
      <c r="M136" s="1" t="s">
        <v>52</v>
      </c>
      <c r="O136" s="1" t="s">
        <v>52</v>
      </c>
      <c r="P136" s="1" t="s">
        <v>52</v>
      </c>
      <c r="Q136" s="1" t="s">
        <v>52</v>
      </c>
      <c r="R136" s="1" t="s">
        <v>52</v>
      </c>
      <c r="S136" s="1" t="s">
        <v>52</v>
      </c>
      <c r="T136" s="1" t="s">
        <v>52</v>
      </c>
    </row>
    <row r="137" spans="1:20" ht="20.100000000000001" customHeight="1" x14ac:dyDescent="0.3">
      <c r="A137" s="29" t="s">
        <v>2210</v>
      </c>
      <c r="B137" s="30">
        <v>0</v>
      </c>
      <c r="C137" s="30">
        <v>0</v>
      </c>
      <c r="D137" s="30">
        <v>0</v>
      </c>
      <c r="E137" s="30">
        <v>0</v>
      </c>
      <c r="F137" s="29" t="s">
        <v>52</v>
      </c>
      <c r="G137" s="1" t="s">
        <v>957</v>
      </c>
      <c r="H137" s="1" t="s">
        <v>2025</v>
      </c>
      <c r="I137" s="1" t="s">
        <v>2211</v>
      </c>
      <c r="J137" s="1" t="s">
        <v>52</v>
      </c>
      <c r="K137" s="1" t="s">
        <v>52</v>
      </c>
      <c r="M137" s="1" t="s">
        <v>52</v>
      </c>
      <c r="O137" s="1" t="s">
        <v>52</v>
      </c>
      <c r="P137" s="1" t="s">
        <v>52</v>
      </c>
      <c r="Q137" s="1" t="s">
        <v>52</v>
      </c>
      <c r="R137" s="1" t="s">
        <v>52</v>
      </c>
      <c r="S137" s="1" t="s">
        <v>52</v>
      </c>
      <c r="T137" s="1" t="s">
        <v>52</v>
      </c>
    </row>
    <row r="138" spans="1:20" ht="20.100000000000001" customHeight="1" x14ac:dyDescent="0.3">
      <c r="A138" s="29" t="s">
        <v>2212</v>
      </c>
      <c r="B138" s="30">
        <v>0</v>
      </c>
      <c r="C138" s="30">
        <v>0</v>
      </c>
      <c r="D138" s="30">
        <v>0</v>
      </c>
      <c r="E138" s="30">
        <v>0</v>
      </c>
      <c r="F138" s="29" t="s">
        <v>52</v>
      </c>
      <c r="G138" s="1" t="s">
        <v>957</v>
      </c>
      <c r="H138" s="1" t="s">
        <v>2025</v>
      </c>
      <c r="I138" s="1" t="s">
        <v>2213</v>
      </c>
      <c r="J138" s="1" t="s">
        <v>52</v>
      </c>
      <c r="K138" s="1" t="s">
        <v>52</v>
      </c>
      <c r="M138" s="1" t="s">
        <v>52</v>
      </c>
      <c r="O138" s="1" t="s">
        <v>52</v>
      </c>
      <c r="P138" s="1" t="s">
        <v>52</v>
      </c>
      <c r="Q138" s="1" t="s">
        <v>52</v>
      </c>
      <c r="R138" s="1" t="s">
        <v>52</v>
      </c>
      <c r="S138" s="1" t="s">
        <v>52</v>
      </c>
      <c r="T138" s="1" t="s">
        <v>52</v>
      </c>
    </row>
    <row r="139" spans="1:20" ht="20.100000000000001" customHeight="1" x14ac:dyDescent="0.3">
      <c r="A139" s="29" t="s">
        <v>2214</v>
      </c>
      <c r="B139" s="30">
        <v>0</v>
      </c>
      <c r="C139" s="30">
        <v>0</v>
      </c>
      <c r="D139" s="30">
        <v>0</v>
      </c>
      <c r="E139" s="30">
        <v>0</v>
      </c>
      <c r="F139" s="29" t="s">
        <v>52</v>
      </c>
      <c r="G139" s="1" t="s">
        <v>957</v>
      </c>
      <c r="H139" s="1" t="s">
        <v>2025</v>
      </c>
      <c r="I139" s="1" t="s">
        <v>2215</v>
      </c>
      <c r="J139" s="1" t="s">
        <v>52</v>
      </c>
      <c r="K139" s="1" t="s">
        <v>52</v>
      </c>
      <c r="M139" s="1" t="s">
        <v>52</v>
      </c>
      <c r="O139" s="1" t="s">
        <v>52</v>
      </c>
      <c r="P139" s="1" t="s">
        <v>52</v>
      </c>
      <c r="Q139" s="1" t="s">
        <v>52</v>
      </c>
      <c r="R139" s="1" t="s">
        <v>52</v>
      </c>
      <c r="S139" s="1" t="s">
        <v>52</v>
      </c>
      <c r="T139" s="1" t="s">
        <v>52</v>
      </c>
    </row>
    <row r="140" spans="1:20" ht="20.100000000000001" customHeight="1" x14ac:dyDescent="0.3">
      <c r="A140" s="29" t="s">
        <v>2216</v>
      </c>
      <c r="B140" s="30">
        <v>0</v>
      </c>
      <c r="C140" s="30">
        <v>0</v>
      </c>
      <c r="D140" s="30">
        <v>0</v>
      </c>
      <c r="E140" s="30">
        <v>0</v>
      </c>
      <c r="F140" s="29" t="s">
        <v>52</v>
      </c>
      <c r="G140" s="1" t="s">
        <v>957</v>
      </c>
      <c r="H140" s="1" t="s">
        <v>2025</v>
      </c>
      <c r="I140" s="1" t="s">
        <v>2217</v>
      </c>
      <c r="J140" s="1" t="s">
        <v>52</v>
      </c>
      <c r="K140" s="1" t="s">
        <v>52</v>
      </c>
      <c r="M140" s="1" t="s">
        <v>52</v>
      </c>
      <c r="O140" s="1" t="s">
        <v>52</v>
      </c>
      <c r="P140" s="1" t="s">
        <v>52</v>
      </c>
      <c r="Q140" s="1" t="s">
        <v>52</v>
      </c>
      <c r="R140" s="1" t="s">
        <v>52</v>
      </c>
      <c r="S140" s="1" t="s">
        <v>52</v>
      </c>
      <c r="T140" s="1" t="s">
        <v>52</v>
      </c>
    </row>
    <row r="141" spans="1:20" ht="20.100000000000001" customHeight="1" x14ac:dyDescent="0.3">
      <c r="A141" s="29" t="s">
        <v>2218</v>
      </c>
      <c r="B141" s="30">
        <v>0</v>
      </c>
      <c r="C141" s="30">
        <v>0</v>
      </c>
      <c r="D141" s="30">
        <v>0</v>
      </c>
      <c r="E141" s="30">
        <v>0</v>
      </c>
      <c r="F141" s="29" t="s">
        <v>52</v>
      </c>
      <c r="G141" s="1" t="s">
        <v>957</v>
      </c>
      <c r="H141" s="1" t="s">
        <v>2025</v>
      </c>
      <c r="I141" s="1" t="s">
        <v>2219</v>
      </c>
      <c r="J141" s="1" t="s">
        <v>52</v>
      </c>
      <c r="K141" s="1" t="s">
        <v>52</v>
      </c>
      <c r="M141" s="1" t="s">
        <v>52</v>
      </c>
      <c r="O141" s="1" t="s">
        <v>52</v>
      </c>
      <c r="P141" s="1" t="s">
        <v>52</v>
      </c>
      <c r="Q141" s="1" t="s">
        <v>52</v>
      </c>
      <c r="R141" s="1" t="s">
        <v>52</v>
      </c>
      <c r="S141" s="1" t="s">
        <v>52</v>
      </c>
      <c r="T141" s="1" t="s">
        <v>52</v>
      </c>
    </row>
    <row r="142" spans="1:20" ht="20.100000000000001" customHeight="1" x14ac:dyDescent="0.3">
      <c r="A142" s="29" t="s">
        <v>2220</v>
      </c>
      <c r="B142" s="30">
        <v>0</v>
      </c>
      <c r="C142" s="30">
        <v>0</v>
      </c>
      <c r="D142" s="30">
        <v>0</v>
      </c>
      <c r="E142" s="30">
        <v>0</v>
      </c>
      <c r="F142" s="29" t="s">
        <v>52</v>
      </c>
      <c r="G142" s="1" t="s">
        <v>957</v>
      </c>
      <c r="H142" s="1" t="s">
        <v>2025</v>
      </c>
      <c r="I142" s="1" t="s">
        <v>2221</v>
      </c>
      <c r="J142" s="1" t="s">
        <v>52</v>
      </c>
      <c r="K142" s="1" t="s">
        <v>52</v>
      </c>
      <c r="M142" s="1" t="s">
        <v>52</v>
      </c>
      <c r="O142" s="1" t="s">
        <v>52</v>
      </c>
      <c r="P142" s="1" t="s">
        <v>52</v>
      </c>
      <c r="Q142" s="1" t="s">
        <v>52</v>
      </c>
      <c r="R142" s="1" t="s">
        <v>52</v>
      </c>
      <c r="S142" s="1" t="s">
        <v>52</v>
      </c>
      <c r="T142" s="1" t="s">
        <v>52</v>
      </c>
    </row>
    <row r="143" spans="1:20" ht="20.100000000000001" customHeight="1" x14ac:dyDescent="0.3">
      <c r="A143" s="29" t="s">
        <v>2222</v>
      </c>
      <c r="B143" s="30">
        <v>0</v>
      </c>
      <c r="C143" s="30">
        <v>0</v>
      </c>
      <c r="D143" s="30">
        <v>0</v>
      </c>
      <c r="E143" s="30">
        <v>0</v>
      </c>
      <c r="F143" s="29" t="s">
        <v>52</v>
      </c>
      <c r="G143" s="1" t="s">
        <v>957</v>
      </c>
      <c r="H143" s="1" t="s">
        <v>2025</v>
      </c>
      <c r="I143" s="1" t="s">
        <v>2223</v>
      </c>
      <c r="J143" s="1" t="s">
        <v>52</v>
      </c>
      <c r="K143" s="1" t="s">
        <v>52</v>
      </c>
      <c r="M143" s="1" t="s">
        <v>52</v>
      </c>
      <c r="O143" s="1" t="s">
        <v>52</v>
      </c>
      <c r="P143" s="1" t="s">
        <v>52</v>
      </c>
      <c r="Q143" s="1" t="s">
        <v>52</v>
      </c>
      <c r="R143" s="1" t="s">
        <v>52</v>
      </c>
      <c r="S143" s="1" t="s">
        <v>52</v>
      </c>
      <c r="T143" s="1" t="s">
        <v>52</v>
      </c>
    </row>
    <row r="144" spans="1:20" ht="20.100000000000001" customHeight="1" x14ac:dyDescent="0.3">
      <c r="A144" s="29" t="s">
        <v>2224</v>
      </c>
      <c r="B144" s="30">
        <v>0</v>
      </c>
      <c r="C144" s="30">
        <v>0</v>
      </c>
      <c r="D144" s="30">
        <v>0</v>
      </c>
      <c r="E144" s="30">
        <v>0</v>
      </c>
      <c r="F144" s="29" t="s">
        <v>52</v>
      </c>
      <c r="G144" s="1" t="s">
        <v>957</v>
      </c>
      <c r="H144" s="1" t="s">
        <v>2025</v>
      </c>
      <c r="I144" s="1" t="s">
        <v>2225</v>
      </c>
      <c r="J144" s="1" t="s">
        <v>52</v>
      </c>
      <c r="K144" s="1" t="s">
        <v>52</v>
      </c>
      <c r="M144" s="1" t="s">
        <v>52</v>
      </c>
      <c r="O144" s="1" t="s">
        <v>52</v>
      </c>
      <c r="P144" s="1" t="s">
        <v>52</v>
      </c>
      <c r="Q144" s="1" t="s">
        <v>52</v>
      </c>
      <c r="R144" s="1" t="s">
        <v>52</v>
      </c>
      <c r="S144" s="1" t="s">
        <v>52</v>
      </c>
      <c r="T144" s="1" t="s">
        <v>52</v>
      </c>
    </row>
    <row r="145" spans="1:20" ht="20.100000000000001" customHeight="1" x14ac:dyDescent="0.3">
      <c r="A145" s="29" t="s">
        <v>2226</v>
      </c>
      <c r="B145" s="30">
        <v>0</v>
      </c>
      <c r="C145" s="30">
        <v>0</v>
      </c>
      <c r="D145" s="30">
        <v>0</v>
      </c>
      <c r="E145" s="30">
        <v>0</v>
      </c>
      <c r="F145" s="29" t="s">
        <v>52</v>
      </c>
      <c r="G145" s="1" t="s">
        <v>957</v>
      </c>
      <c r="H145" s="1" t="s">
        <v>2025</v>
      </c>
      <c r="I145" s="1" t="s">
        <v>2227</v>
      </c>
      <c r="J145" s="1" t="s">
        <v>52</v>
      </c>
      <c r="K145" s="1" t="s">
        <v>52</v>
      </c>
      <c r="M145" s="1" t="s">
        <v>52</v>
      </c>
      <c r="O145" s="1" t="s">
        <v>52</v>
      </c>
      <c r="P145" s="1" t="s">
        <v>52</v>
      </c>
      <c r="Q145" s="1" t="s">
        <v>52</v>
      </c>
      <c r="R145" s="1" t="s">
        <v>52</v>
      </c>
      <c r="S145" s="1" t="s">
        <v>52</v>
      </c>
      <c r="T145" s="1" t="s">
        <v>52</v>
      </c>
    </row>
    <row r="146" spans="1:20" ht="20.100000000000001" customHeight="1" x14ac:dyDescent="0.3">
      <c r="A146" s="29" t="s">
        <v>2228</v>
      </c>
      <c r="B146" s="30">
        <v>0</v>
      </c>
      <c r="C146" s="30">
        <v>0</v>
      </c>
      <c r="D146" s="30">
        <v>0</v>
      </c>
      <c r="E146" s="30">
        <v>0</v>
      </c>
      <c r="F146" s="29" t="s">
        <v>52</v>
      </c>
      <c r="G146" s="1" t="s">
        <v>957</v>
      </c>
      <c r="H146" s="1" t="s">
        <v>2025</v>
      </c>
      <c r="I146" s="1" t="s">
        <v>2229</v>
      </c>
      <c r="J146" s="1" t="s">
        <v>52</v>
      </c>
      <c r="K146" s="1" t="s">
        <v>52</v>
      </c>
      <c r="M146" s="1" t="s">
        <v>52</v>
      </c>
      <c r="O146" s="1" t="s">
        <v>52</v>
      </c>
      <c r="P146" s="1" t="s">
        <v>52</v>
      </c>
      <c r="Q146" s="1" t="s">
        <v>52</v>
      </c>
      <c r="R146" s="1" t="s">
        <v>52</v>
      </c>
      <c r="S146" s="1" t="s">
        <v>52</v>
      </c>
      <c r="T146" s="1" t="s">
        <v>52</v>
      </c>
    </row>
    <row r="147" spans="1:20" ht="20.100000000000001" customHeight="1" x14ac:dyDescent="0.3">
      <c r="A147" s="29" t="s">
        <v>2230</v>
      </c>
      <c r="B147" s="30">
        <v>0</v>
      </c>
      <c r="C147" s="30">
        <v>0</v>
      </c>
      <c r="D147" s="30">
        <v>0</v>
      </c>
      <c r="E147" s="30">
        <v>0</v>
      </c>
      <c r="F147" s="29" t="s">
        <v>52</v>
      </c>
      <c r="G147" s="1" t="s">
        <v>957</v>
      </c>
      <c r="H147" s="1" t="s">
        <v>2025</v>
      </c>
      <c r="I147" s="1" t="s">
        <v>2231</v>
      </c>
      <c r="J147" s="1" t="s">
        <v>52</v>
      </c>
      <c r="K147" s="1" t="s">
        <v>52</v>
      </c>
      <c r="M147" s="1" t="s">
        <v>52</v>
      </c>
      <c r="O147" s="1" t="s">
        <v>52</v>
      </c>
      <c r="P147" s="1" t="s">
        <v>52</v>
      </c>
      <c r="Q147" s="1" t="s">
        <v>52</v>
      </c>
      <c r="R147" s="1" t="s">
        <v>52</v>
      </c>
      <c r="S147" s="1" t="s">
        <v>52</v>
      </c>
      <c r="T147" s="1" t="s">
        <v>52</v>
      </c>
    </row>
    <row r="148" spans="1:20" ht="20.100000000000001" customHeight="1" x14ac:dyDescent="0.3">
      <c r="A148" s="29" t="s">
        <v>2027</v>
      </c>
      <c r="B148" s="30">
        <v>0</v>
      </c>
      <c r="C148" s="30">
        <v>0</v>
      </c>
      <c r="D148" s="30">
        <v>0</v>
      </c>
      <c r="E148" s="30">
        <v>0</v>
      </c>
      <c r="F148" s="29" t="s">
        <v>52</v>
      </c>
      <c r="G148" s="1" t="s">
        <v>957</v>
      </c>
      <c r="H148" s="1" t="s">
        <v>2025</v>
      </c>
      <c r="I148" s="1" t="s">
        <v>52</v>
      </c>
      <c r="J148" s="1" t="s">
        <v>52</v>
      </c>
      <c r="K148" s="1" t="s">
        <v>52</v>
      </c>
      <c r="M148" s="1" t="s">
        <v>52</v>
      </c>
      <c r="O148" s="1" t="s">
        <v>52</v>
      </c>
      <c r="P148" s="1" t="s">
        <v>52</v>
      </c>
      <c r="Q148" s="1" t="s">
        <v>52</v>
      </c>
      <c r="R148" s="1" t="s">
        <v>52</v>
      </c>
      <c r="S148" s="1" t="s">
        <v>52</v>
      </c>
      <c r="T148" s="1" t="s">
        <v>52</v>
      </c>
    </row>
    <row r="149" spans="1:20" ht="20.100000000000001" customHeight="1" x14ac:dyDescent="0.3">
      <c r="A149" s="29" t="s">
        <v>2232</v>
      </c>
      <c r="B149" s="30">
        <v>0</v>
      </c>
      <c r="C149" s="30">
        <v>0</v>
      </c>
      <c r="D149" s="30">
        <v>0</v>
      </c>
      <c r="E149" s="30">
        <v>0</v>
      </c>
      <c r="F149" s="29" t="s">
        <v>52</v>
      </c>
      <c r="G149" s="1" t="s">
        <v>957</v>
      </c>
      <c r="H149" s="1" t="s">
        <v>2025</v>
      </c>
      <c r="I149" s="1" t="s">
        <v>2233</v>
      </c>
      <c r="J149" s="1" t="s">
        <v>52</v>
      </c>
      <c r="K149" s="1" t="s">
        <v>52</v>
      </c>
      <c r="M149" s="1" t="s">
        <v>52</v>
      </c>
      <c r="O149" s="1" t="s">
        <v>52</v>
      </c>
      <c r="P149" s="1" t="s">
        <v>52</v>
      </c>
      <c r="Q149" s="1" t="s">
        <v>52</v>
      </c>
      <c r="R149" s="1" t="s">
        <v>52</v>
      </c>
      <c r="S149" s="1" t="s">
        <v>52</v>
      </c>
      <c r="T149" s="1" t="s">
        <v>52</v>
      </c>
    </row>
    <row r="150" spans="1:20" ht="20.100000000000001" customHeight="1" x14ac:dyDescent="0.3">
      <c r="A150" s="29" t="s">
        <v>2234</v>
      </c>
      <c r="B150" s="30">
        <v>0</v>
      </c>
      <c r="C150" s="30">
        <v>0</v>
      </c>
      <c r="D150" s="30">
        <v>0</v>
      </c>
      <c r="E150" s="30">
        <v>0</v>
      </c>
      <c r="F150" s="29" t="s">
        <v>52</v>
      </c>
      <c r="G150" s="1" t="s">
        <v>957</v>
      </c>
      <c r="H150" s="1" t="s">
        <v>2025</v>
      </c>
      <c r="I150" s="1" t="s">
        <v>2235</v>
      </c>
      <c r="J150" s="1" t="s">
        <v>52</v>
      </c>
      <c r="K150" s="1" t="s">
        <v>52</v>
      </c>
      <c r="M150" s="1" t="s">
        <v>52</v>
      </c>
      <c r="O150" s="1" t="s">
        <v>52</v>
      </c>
      <c r="P150" s="1" t="s">
        <v>52</v>
      </c>
      <c r="Q150" s="1" t="s">
        <v>52</v>
      </c>
      <c r="R150" s="1" t="s">
        <v>52</v>
      </c>
      <c r="S150" s="1" t="s">
        <v>52</v>
      </c>
      <c r="T150" s="1" t="s">
        <v>52</v>
      </c>
    </row>
    <row r="151" spans="1:20" ht="20.100000000000001" customHeight="1" x14ac:dyDescent="0.3">
      <c r="A151" s="29" t="s">
        <v>2236</v>
      </c>
      <c r="B151" s="30">
        <v>0</v>
      </c>
      <c r="C151" s="30">
        <v>0</v>
      </c>
      <c r="D151" s="30">
        <v>0</v>
      </c>
      <c r="E151" s="30">
        <v>0</v>
      </c>
      <c r="F151" s="29" t="s">
        <v>52</v>
      </c>
      <c r="G151" s="1" t="s">
        <v>957</v>
      </c>
      <c r="H151" s="1" t="s">
        <v>2025</v>
      </c>
      <c r="I151" s="1" t="s">
        <v>2237</v>
      </c>
      <c r="J151" s="1" t="s">
        <v>52</v>
      </c>
      <c r="K151" s="1" t="s">
        <v>52</v>
      </c>
      <c r="M151" s="1" t="s">
        <v>52</v>
      </c>
      <c r="O151" s="1" t="s">
        <v>52</v>
      </c>
      <c r="P151" s="1" t="s">
        <v>52</v>
      </c>
      <c r="Q151" s="1" t="s">
        <v>52</v>
      </c>
      <c r="R151" s="1" t="s">
        <v>52</v>
      </c>
      <c r="S151" s="1" t="s">
        <v>52</v>
      </c>
      <c r="T151" s="1" t="s">
        <v>52</v>
      </c>
    </row>
    <row r="152" spans="1:20" ht="20.100000000000001" customHeight="1" x14ac:dyDescent="0.3">
      <c r="A152" s="29" t="s">
        <v>2238</v>
      </c>
      <c r="B152" s="30">
        <v>0</v>
      </c>
      <c r="C152" s="30">
        <v>0</v>
      </c>
      <c r="D152" s="30">
        <v>0</v>
      </c>
      <c r="E152" s="30">
        <v>0</v>
      </c>
      <c r="F152" s="29" t="s">
        <v>52</v>
      </c>
      <c r="G152" s="1" t="s">
        <v>957</v>
      </c>
      <c r="H152" s="1" t="s">
        <v>2025</v>
      </c>
      <c r="I152" s="1" t="s">
        <v>2239</v>
      </c>
      <c r="J152" s="1" t="s">
        <v>52</v>
      </c>
      <c r="K152" s="1" t="s">
        <v>52</v>
      </c>
      <c r="M152" s="1" t="s">
        <v>52</v>
      </c>
      <c r="O152" s="1" t="s">
        <v>52</v>
      </c>
      <c r="P152" s="1" t="s">
        <v>52</v>
      </c>
      <c r="Q152" s="1" t="s">
        <v>52</v>
      </c>
      <c r="R152" s="1" t="s">
        <v>52</v>
      </c>
      <c r="S152" s="1" t="s">
        <v>52</v>
      </c>
      <c r="T152" s="1" t="s">
        <v>52</v>
      </c>
    </row>
    <row r="153" spans="1:20" ht="20.100000000000001" customHeight="1" x14ac:dyDescent="0.3">
      <c r="A153" s="29" t="s">
        <v>2240</v>
      </c>
      <c r="B153" s="30">
        <v>0</v>
      </c>
      <c r="C153" s="30">
        <v>0</v>
      </c>
      <c r="D153" s="30">
        <v>0</v>
      </c>
      <c r="E153" s="30">
        <v>0</v>
      </c>
      <c r="F153" s="29" t="s">
        <v>52</v>
      </c>
      <c r="G153" s="1" t="s">
        <v>957</v>
      </c>
      <c r="H153" s="1" t="s">
        <v>2025</v>
      </c>
      <c r="I153" s="1" t="s">
        <v>2241</v>
      </c>
      <c r="J153" s="1" t="s">
        <v>52</v>
      </c>
      <c r="K153" s="1" t="s">
        <v>52</v>
      </c>
      <c r="M153" s="1" t="s">
        <v>52</v>
      </c>
      <c r="O153" s="1" t="s">
        <v>52</v>
      </c>
      <c r="P153" s="1" t="s">
        <v>52</v>
      </c>
      <c r="Q153" s="1" t="s">
        <v>52</v>
      </c>
      <c r="R153" s="1" t="s">
        <v>52</v>
      </c>
      <c r="S153" s="1" t="s">
        <v>52</v>
      </c>
      <c r="T153" s="1" t="s">
        <v>52</v>
      </c>
    </row>
    <row r="154" spans="1:20" ht="20.100000000000001" customHeight="1" x14ac:dyDescent="0.3">
      <c r="A154" s="29" t="s">
        <v>2027</v>
      </c>
      <c r="B154" s="30">
        <v>0</v>
      </c>
      <c r="C154" s="30">
        <v>0</v>
      </c>
      <c r="D154" s="30">
        <v>0</v>
      </c>
      <c r="E154" s="30">
        <v>0</v>
      </c>
      <c r="F154" s="29" t="s">
        <v>52</v>
      </c>
      <c r="G154" s="1" t="s">
        <v>957</v>
      </c>
      <c r="H154" s="1" t="s">
        <v>2025</v>
      </c>
      <c r="I154" s="1" t="s">
        <v>52</v>
      </c>
      <c r="J154" s="1" t="s">
        <v>52</v>
      </c>
      <c r="K154" s="1" t="s">
        <v>52</v>
      </c>
      <c r="M154" s="1" t="s">
        <v>52</v>
      </c>
      <c r="O154" s="1" t="s">
        <v>52</v>
      </c>
      <c r="P154" s="1" t="s">
        <v>52</v>
      </c>
      <c r="Q154" s="1" t="s">
        <v>52</v>
      </c>
      <c r="R154" s="1" t="s">
        <v>52</v>
      </c>
      <c r="S154" s="1" t="s">
        <v>52</v>
      </c>
      <c r="T154" s="1" t="s">
        <v>52</v>
      </c>
    </row>
    <row r="155" spans="1:20" ht="20.100000000000001" customHeight="1" x14ac:dyDescent="0.3">
      <c r="A155" s="29" t="s">
        <v>2242</v>
      </c>
      <c r="B155" s="30">
        <v>0</v>
      </c>
      <c r="C155" s="30">
        <v>0</v>
      </c>
      <c r="D155" s="30">
        <v>0</v>
      </c>
      <c r="E155" s="30">
        <v>0</v>
      </c>
      <c r="F155" s="29" t="s">
        <v>52</v>
      </c>
      <c r="G155" s="1" t="s">
        <v>957</v>
      </c>
      <c r="H155" s="1" t="s">
        <v>2025</v>
      </c>
      <c r="I155" s="1" t="s">
        <v>2243</v>
      </c>
      <c r="J155" s="1" t="s">
        <v>52</v>
      </c>
      <c r="K155" s="1" t="s">
        <v>52</v>
      </c>
      <c r="M155" s="1" t="s">
        <v>52</v>
      </c>
      <c r="O155" s="1" t="s">
        <v>52</v>
      </c>
      <c r="P155" s="1" t="s">
        <v>52</v>
      </c>
      <c r="Q155" s="1" t="s">
        <v>52</v>
      </c>
      <c r="R155" s="1" t="s">
        <v>52</v>
      </c>
      <c r="S155" s="1" t="s">
        <v>52</v>
      </c>
      <c r="T155" s="1" t="s">
        <v>52</v>
      </c>
    </row>
    <row r="156" spans="1:20" ht="20.100000000000001" customHeight="1" x14ac:dyDescent="0.3">
      <c r="A156" s="29" t="s">
        <v>2244</v>
      </c>
      <c r="B156" s="30">
        <v>0</v>
      </c>
      <c r="C156" s="30">
        <v>0</v>
      </c>
      <c r="D156" s="30">
        <v>0</v>
      </c>
      <c r="E156" s="30">
        <v>0</v>
      </c>
      <c r="F156" s="29" t="s">
        <v>52</v>
      </c>
      <c r="G156" s="1" t="s">
        <v>957</v>
      </c>
      <c r="H156" s="1" t="s">
        <v>2025</v>
      </c>
      <c r="I156" s="1" t="s">
        <v>2245</v>
      </c>
      <c r="J156" s="1" t="s">
        <v>52</v>
      </c>
      <c r="K156" s="1" t="s">
        <v>52</v>
      </c>
      <c r="M156" s="1" t="s">
        <v>52</v>
      </c>
      <c r="O156" s="1" t="s">
        <v>52</v>
      </c>
      <c r="P156" s="1" t="s">
        <v>52</v>
      </c>
      <c r="Q156" s="1" t="s">
        <v>52</v>
      </c>
      <c r="R156" s="1" t="s">
        <v>52</v>
      </c>
      <c r="S156" s="1" t="s">
        <v>52</v>
      </c>
      <c r="T156" s="1" t="s">
        <v>52</v>
      </c>
    </row>
    <row r="157" spans="1:20" ht="20.100000000000001" customHeight="1" x14ac:dyDescent="0.3">
      <c r="A157" s="29" t="s">
        <v>2246</v>
      </c>
      <c r="B157" s="30">
        <v>0</v>
      </c>
      <c r="C157" s="30">
        <v>0</v>
      </c>
      <c r="D157" s="30">
        <v>0</v>
      </c>
      <c r="E157" s="30">
        <v>0</v>
      </c>
      <c r="F157" s="29" t="s">
        <v>52</v>
      </c>
      <c r="G157" s="1" t="s">
        <v>957</v>
      </c>
      <c r="H157" s="1" t="s">
        <v>2025</v>
      </c>
      <c r="I157" s="1" t="s">
        <v>2247</v>
      </c>
      <c r="J157" s="1" t="s">
        <v>52</v>
      </c>
      <c r="K157" s="1" t="s">
        <v>52</v>
      </c>
      <c r="M157" s="1" t="s">
        <v>52</v>
      </c>
      <c r="O157" s="1" t="s">
        <v>52</v>
      </c>
      <c r="P157" s="1" t="s">
        <v>52</v>
      </c>
      <c r="Q157" s="1" t="s">
        <v>52</v>
      </c>
      <c r="R157" s="1" t="s">
        <v>52</v>
      </c>
      <c r="S157" s="1" t="s">
        <v>52</v>
      </c>
      <c r="T157" s="1" t="s">
        <v>52</v>
      </c>
    </row>
    <row r="158" spans="1:20" ht="20.100000000000001" customHeight="1" x14ac:dyDescent="0.3">
      <c r="A158" s="29" t="s">
        <v>2248</v>
      </c>
      <c r="B158" s="30">
        <v>0</v>
      </c>
      <c r="C158" s="30">
        <v>0</v>
      </c>
      <c r="D158" s="30">
        <v>0</v>
      </c>
      <c r="E158" s="30">
        <v>0</v>
      </c>
      <c r="F158" s="29" t="s">
        <v>52</v>
      </c>
      <c r="G158" s="1" t="s">
        <v>957</v>
      </c>
      <c r="H158" s="1" t="s">
        <v>2025</v>
      </c>
      <c r="I158" s="1" t="s">
        <v>2249</v>
      </c>
      <c r="J158" s="1" t="s">
        <v>52</v>
      </c>
      <c r="K158" s="1" t="s">
        <v>52</v>
      </c>
      <c r="M158" s="1" t="s">
        <v>52</v>
      </c>
      <c r="O158" s="1" t="s">
        <v>52</v>
      </c>
      <c r="P158" s="1" t="s">
        <v>52</v>
      </c>
      <c r="Q158" s="1" t="s">
        <v>52</v>
      </c>
      <c r="R158" s="1" t="s">
        <v>52</v>
      </c>
      <c r="S158" s="1" t="s">
        <v>52</v>
      </c>
      <c r="T158" s="1" t="s">
        <v>52</v>
      </c>
    </row>
    <row r="159" spans="1:20" ht="20.100000000000001" customHeight="1" x14ac:dyDescent="0.3">
      <c r="A159" s="29" t="s">
        <v>2250</v>
      </c>
      <c r="B159" s="30">
        <v>0</v>
      </c>
      <c r="C159" s="30">
        <v>0</v>
      </c>
      <c r="D159" s="30">
        <v>0</v>
      </c>
      <c r="E159" s="30">
        <v>0</v>
      </c>
      <c r="F159" s="29" t="s">
        <v>52</v>
      </c>
      <c r="G159" s="1" t="s">
        <v>957</v>
      </c>
      <c r="H159" s="1" t="s">
        <v>2025</v>
      </c>
      <c r="I159" s="1" t="s">
        <v>2251</v>
      </c>
      <c r="J159" s="1" t="s">
        <v>52</v>
      </c>
      <c r="K159" s="1" t="s">
        <v>52</v>
      </c>
      <c r="M159" s="1" t="s">
        <v>52</v>
      </c>
      <c r="O159" s="1" t="s">
        <v>52</v>
      </c>
      <c r="P159" s="1" t="s">
        <v>52</v>
      </c>
      <c r="Q159" s="1" t="s">
        <v>52</v>
      </c>
      <c r="R159" s="1" t="s">
        <v>52</v>
      </c>
      <c r="S159" s="1" t="s">
        <v>52</v>
      </c>
      <c r="T159" s="1" t="s">
        <v>52</v>
      </c>
    </row>
    <row r="160" spans="1:20" ht="20.100000000000001" customHeight="1" x14ac:dyDescent="0.3">
      <c r="A160" s="29" t="s">
        <v>2252</v>
      </c>
      <c r="B160" s="30"/>
      <c r="C160" s="30"/>
      <c r="D160" s="30"/>
      <c r="E160" s="30"/>
      <c r="F160" s="29" t="s">
        <v>52</v>
      </c>
      <c r="G160" s="1" t="s">
        <v>957</v>
      </c>
      <c r="H160" s="1" t="s">
        <v>2025</v>
      </c>
      <c r="I160" s="1" t="s">
        <v>2253</v>
      </c>
      <c r="J160" s="1" t="s">
        <v>52</v>
      </c>
      <c r="K160" s="1" t="s">
        <v>52</v>
      </c>
      <c r="M160" s="1" t="s">
        <v>52</v>
      </c>
      <c r="O160" s="1" t="s">
        <v>52</v>
      </c>
      <c r="P160" s="1" t="s">
        <v>52</v>
      </c>
      <c r="Q160" s="1" t="s">
        <v>52</v>
      </c>
      <c r="R160" s="1" t="s">
        <v>52</v>
      </c>
      <c r="S160" s="1" t="s">
        <v>52</v>
      </c>
      <c r="T160" s="1" t="s">
        <v>52</v>
      </c>
    </row>
    <row r="161" spans="1:20" ht="20.100000000000001" customHeight="1" x14ac:dyDescent="0.3">
      <c r="A161" s="29" t="s">
        <v>2254</v>
      </c>
      <c r="B161" s="30"/>
      <c r="C161" s="30"/>
      <c r="D161" s="30"/>
      <c r="E161" s="30"/>
      <c r="F161" s="29" t="s">
        <v>52</v>
      </c>
      <c r="G161" s="1" t="s">
        <v>957</v>
      </c>
      <c r="H161" s="1" t="s">
        <v>2025</v>
      </c>
      <c r="I161" s="1" t="s">
        <v>2255</v>
      </c>
      <c r="J161" s="1" t="s">
        <v>52</v>
      </c>
      <c r="K161" s="1" t="s">
        <v>52</v>
      </c>
      <c r="M161" s="1" t="s">
        <v>52</v>
      </c>
      <c r="O161" s="1" t="s">
        <v>52</v>
      </c>
      <c r="P161" s="1" t="s">
        <v>52</v>
      </c>
      <c r="Q161" s="1" t="s">
        <v>52</v>
      </c>
      <c r="R161" s="1" t="s">
        <v>52</v>
      </c>
      <c r="S161" s="1" t="s">
        <v>52</v>
      </c>
      <c r="T161" s="1" t="s">
        <v>52</v>
      </c>
    </row>
    <row r="162" spans="1:20" ht="20.100000000000001" customHeight="1" x14ac:dyDescent="0.3">
      <c r="A162" s="29" t="s">
        <v>2256</v>
      </c>
      <c r="B162" s="30"/>
      <c r="C162" s="30"/>
      <c r="D162" s="30"/>
      <c r="E162" s="30"/>
      <c r="F162" s="29" t="s">
        <v>52</v>
      </c>
      <c r="G162" s="1" t="s">
        <v>957</v>
      </c>
      <c r="H162" s="1" t="s">
        <v>2025</v>
      </c>
      <c r="I162" s="1" t="s">
        <v>2257</v>
      </c>
      <c r="J162" s="1" t="s">
        <v>52</v>
      </c>
      <c r="K162" s="1" t="s">
        <v>52</v>
      </c>
      <c r="M162" s="1" t="s">
        <v>52</v>
      </c>
      <c r="O162" s="1" t="s">
        <v>52</v>
      </c>
      <c r="P162" s="1" t="s">
        <v>52</v>
      </c>
      <c r="Q162" s="1" t="s">
        <v>52</v>
      </c>
      <c r="R162" s="1" t="s">
        <v>52</v>
      </c>
      <c r="S162" s="1" t="s">
        <v>52</v>
      </c>
      <c r="T162" s="1" t="s">
        <v>52</v>
      </c>
    </row>
    <row r="163" spans="1:20" ht="20.100000000000001" customHeight="1" x14ac:dyDescent="0.3">
      <c r="A163" s="29" t="s">
        <v>2258</v>
      </c>
      <c r="B163" s="30"/>
      <c r="C163" s="30"/>
      <c r="D163" s="30"/>
      <c r="E163" s="30"/>
      <c r="F163" s="29" t="s">
        <v>52</v>
      </c>
      <c r="G163" s="1" t="s">
        <v>957</v>
      </c>
      <c r="H163" s="1" t="s">
        <v>2025</v>
      </c>
      <c r="I163" s="1" t="s">
        <v>2259</v>
      </c>
      <c r="J163" s="1" t="s">
        <v>52</v>
      </c>
      <c r="K163" s="1" t="s">
        <v>52</v>
      </c>
      <c r="M163" s="1" t="s">
        <v>52</v>
      </c>
      <c r="O163" s="1" t="s">
        <v>52</v>
      </c>
      <c r="P163" s="1" t="s">
        <v>52</v>
      </c>
      <c r="Q163" s="1" t="s">
        <v>52</v>
      </c>
      <c r="R163" s="1" t="s">
        <v>52</v>
      </c>
      <c r="S163" s="1" t="s">
        <v>52</v>
      </c>
      <c r="T163" s="1" t="s">
        <v>52</v>
      </c>
    </row>
    <row r="164" spans="1:20" ht="20.100000000000001" customHeight="1" x14ac:dyDescent="0.3">
      <c r="A164" s="29" t="s">
        <v>2027</v>
      </c>
      <c r="B164" s="30"/>
      <c r="C164" s="30"/>
      <c r="D164" s="30"/>
      <c r="E164" s="30"/>
      <c r="F164" s="29" t="s">
        <v>52</v>
      </c>
      <c r="G164" s="1" t="s">
        <v>957</v>
      </c>
      <c r="H164" s="1" t="s">
        <v>2025</v>
      </c>
      <c r="I164" s="1" t="s">
        <v>52</v>
      </c>
      <c r="J164" s="1" t="s">
        <v>52</v>
      </c>
      <c r="K164" s="1" t="s">
        <v>52</v>
      </c>
      <c r="M164" s="1" t="s">
        <v>52</v>
      </c>
      <c r="O164" s="1" t="s">
        <v>52</v>
      </c>
      <c r="P164" s="1" t="s">
        <v>52</v>
      </c>
      <c r="Q164" s="1" t="s">
        <v>52</v>
      </c>
      <c r="R164" s="1" t="s">
        <v>52</v>
      </c>
      <c r="S164" s="1" t="s">
        <v>52</v>
      </c>
      <c r="T164" s="1" t="s">
        <v>52</v>
      </c>
    </row>
    <row r="165" spans="1:20" ht="20.100000000000001" customHeight="1" x14ac:dyDescent="0.3">
      <c r="A165" s="29" t="s">
        <v>2260</v>
      </c>
      <c r="B165" s="30"/>
      <c r="C165" s="30"/>
      <c r="D165" s="30"/>
      <c r="E165" s="30"/>
      <c r="F165" s="29" t="s">
        <v>52</v>
      </c>
      <c r="G165" s="1" t="s">
        <v>957</v>
      </c>
      <c r="H165" s="1" t="s">
        <v>2025</v>
      </c>
      <c r="I165" s="1" t="s">
        <v>2261</v>
      </c>
      <c r="J165" s="1" t="s">
        <v>52</v>
      </c>
      <c r="K165" s="1" t="s">
        <v>52</v>
      </c>
      <c r="M165" s="1" t="s">
        <v>52</v>
      </c>
      <c r="O165" s="1" t="s">
        <v>52</v>
      </c>
      <c r="P165" s="1" t="s">
        <v>52</v>
      </c>
      <c r="Q165" s="1" t="s">
        <v>52</v>
      </c>
      <c r="R165" s="1" t="s">
        <v>52</v>
      </c>
      <c r="S165" s="1" t="s">
        <v>52</v>
      </c>
      <c r="T165" s="1" t="s">
        <v>52</v>
      </c>
    </row>
    <row r="166" spans="1:20" ht="20.100000000000001" customHeight="1" x14ac:dyDescent="0.3">
      <c r="A166" s="29" t="s">
        <v>2262</v>
      </c>
      <c r="B166" s="30"/>
      <c r="C166" s="30"/>
      <c r="D166" s="30"/>
      <c r="E166" s="30"/>
      <c r="F166" s="29" t="s">
        <v>52</v>
      </c>
      <c r="G166" s="1" t="s">
        <v>957</v>
      </c>
      <c r="H166" s="1" t="s">
        <v>2025</v>
      </c>
      <c r="I166" s="1" t="s">
        <v>2263</v>
      </c>
      <c r="J166" s="1" t="s">
        <v>52</v>
      </c>
      <c r="K166" s="1" t="s">
        <v>52</v>
      </c>
      <c r="M166" s="1" t="s">
        <v>52</v>
      </c>
      <c r="O166" s="1" t="s">
        <v>52</v>
      </c>
      <c r="P166" s="1" t="s">
        <v>52</v>
      </c>
      <c r="Q166" s="1" t="s">
        <v>52</v>
      </c>
      <c r="R166" s="1" t="s">
        <v>52</v>
      </c>
      <c r="S166" s="1" t="s">
        <v>52</v>
      </c>
      <c r="T166" s="1" t="s">
        <v>52</v>
      </c>
    </row>
    <row r="167" spans="1:20" ht="20.100000000000001" customHeight="1" x14ac:dyDescent="0.3">
      <c r="A167" s="29" t="s">
        <v>2264</v>
      </c>
      <c r="B167" s="30"/>
      <c r="C167" s="30"/>
      <c r="D167" s="30"/>
      <c r="E167" s="30"/>
      <c r="F167" s="29" t="s">
        <v>52</v>
      </c>
      <c r="G167" s="1" t="s">
        <v>957</v>
      </c>
      <c r="H167" s="1" t="s">
        <v>2025</v>
      </c>
      <c r="I167" s="1" t="s">
        <v>2265</v>
      </c>
      <c r="J167" s="1" t="s">
        <v>52</v>
      </c>
      <c r="K167" s="1" t="s">
        <v>52</v>
      </c>
      <c r="M167" s="1" t="s">
        <v>52</v>
      </c>
      <c r="O167" s="1" t="s">
        <v>52</v>
      </c>
      <c r="P167" s="1" t="s">
        <v>52</v>
      </c>
      <c r="Q167" s="1" t="s">
        <v>52</v>
      </c>
      <c r="R167" s="1" t="s">
        <v>52</v>
      </c>
      <c r="S167" s="1" t="s">
        <v>52</v>
      </c>
      <c r="T167" s="1" t="s">
        <v>52</v>
      </c>
    </row>
    <row r="168" spans="1:20" ht="20.100000000000001" customHeight="1" x14ac:dyDescent="0.3">
      <c r="A168" s="29" t="s">
        <v>2266</v>
      </c>
      <c r="B168" s="30"/>
      <c r="C168" s="30"/>
      <c r="D168" s="30"/>
      <c r="E168" s="30"/>
      <c r="F168" s="29" t="s">
        <v>52</v>
      </c>
      <c r="G168" s="1" t="s">
        <v>957</v>
      </c>
      <c r="H168" s="1" t="s">
        <v>2025</v>
      </c>
      <c r="I168" s="1" t="s">
        <v>2267</v>
      </c>
      <c r="J168" s="1" t="s">
        <v>52</v>
      </c>
      <c r="K168" s="1" t="s">
        <v>52</v>
      </c>
      <c r="M168" s="1" t="s">
        <v>52</v>
      </c>
      <c r="O168" s="1" t="s">
        <v>52</v>
      </c>
      <c r="P168" s="1" t="s">
        <v>52</v>
      </c>
      <c r="Q168" s="1" t="s">
        <v>52</v>
      </c>
      <c r="R168" s="1" t="s">
        <v>52</v>
      </c>
      <c r="S168" s="1" t="s">
        <v>52</v>
      </c>
      <c r="T168" s="1" t="s">
        <v>52</v>
      </c>
    </row>
    <row r="169" spans="1:20" ht="20.100000000000001" customHeight="1" x14ac:dyDescent="0.3">
      <c r="A169" s="29" t="s">
        <v>2258</v>
      </c>
      <c r="B169" s="30"/>
      <c r="C169" s="30"/>
      <c r="D169" s="30"/>
      <c r="E169" s="30"/>
      <c r="F169" s="29" t="s">
        <v>52</v>
      </c>
      <c r="G169" s="1" t="s">
        <v>957</v>
      </c>
      <c r="H169" s="1" t="s">
        <v>2025</v>
      </c>
      <c r="I169" s="1" t="s">
        <v>2259</v>
      </c>
      <c r="J169" s="1" t="s">
        <v>52</v>
      </c>
      <c r="K169" s="1" t="s">
        <v>52</v>
      </c>
      <c r="M169" s="1" t="s">
        <v>52</v>
      </c>
      <c r="O169" s="1" t="s">
        <v>52</v>
      </c>
      <c r="P169" s="1" t="s">
        <v>52</v>
      </c>
      <c r="Q169" s="1" t="s">
        <v>52</v>
      </c>
      <c r="R169" s="1" t="s">
        <v>52</v>
      </c>
      <c r="S169" s="1" t="s">
        <v>52</v>
      </c>
      <c r="T169" s="1" t="s">
        <v>52</v>
      </c>
    </row>
    <row r="170" spans="1:20" ht="20.100000000000001" customHeight="1" x14ac:dyDescent="0.3">
      <c r="A170" s="29" t="s">
        <v>2027</v>
      </c>
      <c r="B170" s="30"/>
      <c r="C170" s="30"/>
      <c r="D170" s="30"/>
      <c r="E170" s="30"/>
      <c r="F170" s="29" t="s">
        <v>52</v>
      </c>
      <c r="G170" s="1" t="s">
        <v>957</v>
      </c>
      <c r="H170" s="1" t="s">
        <v>2025</v>
      </c>
      <c r="I170" s="1" t="s">
        <v>52</v>
      </c>
      <c r="J170" s="1" t="s">
        <v>52</v>
      </c>
      <c r="K170" s="1" t="s">
        <v>52</v>
      </c>
      <c r="M170" s="1" t="s">
        <v>52</v>
      </c>
      <c r="O170" s="1" t="s">
        <v>52</v>
      </c>
      <c r="P170" s="1" t="s">
        <v>52</v>
      </c>
      <c r="Q170" s="1" t="s">
        <v>52</v>
      </c>
      <c r="R170" s="1" t="s">
        <v>52</v>
      </c>
      <c r="S170" s="1" t="s">
        <v>52</v>
      </c>
      <c r="T170" s="1" t="s">
        <v>52</v>
      </c>
    </row>
    <row r="171" spans="1:20" ht="20.100000000000001" customHeight="1" x14ac:dyDescent="0.3">
      <c r="A171" s="29" t="s">
        <v>2120</v>
      </c>
      <c r="B171" s="31"/>
      <c r="C171" s="31"/>
      <c r="D171" s="31"/>
      <c r="E171" s="31"/>
      <c r="F171" s="32"/>
    </row>
    <row r="172" spans="1:20" ht="20.100000000000001" customHeight="1" x14ac:dyDescent="0.3">
      <c r="A172" s="32"/>
      <c r="B172" s="32"/>
      <c r="C172" s="32"/>
      <c r="D172" s="32"/>
      <c r="E172" s="32"/>
      <c r="F172" s="32"/>
    </row>
    <row r="173" spans="1:20" ht="20.100000000000001" customHeight="1" x14ac:dyDescent="0.3">
      <c r="A173" s="32" t="s">
        <v>2269</v>
      </c>
      <c r="B173" s="32"/>
      <c r="C173" s="32"/>
      <c r="D173" s="32"/>
      <c r="E173" s="32"/>
      <c r="F173" s="29" t="s">
        <v>52</v>
      </c>
      <c r="G173" s="1" t="s">
        <v>1205</v>
      </c>
      <c r="I173" s="1" t="s">
        <v>1202</v>
      </c>
      <c r="J173" s="1" t="s">
        <v>1203</v>
      </c>
      <c r="K173" s="1" t="s">
        <v>60</v>
      </c>
    </row>
    <row r="174" spans="1:20" ht="20.100000000000001" customHeight="1" x14ac:dyDescent="0.3">
      <c r="A174" s="29" t="s">
        <v>52</v>
      </c>
      <c r="B174" s="30"/>
      <c r="C174" s="30"/>
      <c r="D174" s="30"/>
      <c r="E174" s="30"/>
      <c r="F174" s="29" t="s">
        <v>52</v>
      </c>
      <c r="G174" s="1" t="s">
        <v>1205</v>
      </c>
      <c r="H174" s="1" t="s">
        <v>2023</v>
      </c>
      <c r="I174" s="1" t="s">
        <v>52</v>
      </c>
      <c r="J174" s="1" t="s">
        <v>52</v>
      </c>
      <c r="K174" s="1" t="s">
        <v>52</v>
      </c>
      <c r="L174">
        <v>1</v>
      </c>
      <c r="M174" s="1" t="s">
        <v>52</v>
      </c>
      <c r="O174" s="1" t="s">
        <v>52</v>
      </c>
      <c r="P174" s="1" t="s">
        <v>52</v>
      </c>
      <c r="Q174" s="1" t="s">
        <v>52</v>
      </c>
      <c r="R174" s="1" t="s">
        <v>52</v>
      </c>
      <c r="S174" s="1" t="s">
        <v>52</v>
      </c>
      <c r="T174" s="1" t="s">
        <v>52</v>
      </c>
    </row>
    <row r="175" spans="1:20" ht="20.100000000000001" customHeight="1" x14ac:dyDescent="0.3">
      <c r="A175" s="29" t="s">
        <v>2270</v>
      </c>
      <c r="B175" s="30">
        <v>0</v>
      </c>
      <c r="C175" s="30">
        <v>0</v>
      </c>
      <c r="D175" s="30">
        <v>0</v>
      </c>
      <c r="E175" s="30">
        <v>0</v>
      </c>
      <c r="F175" s="29" t="s">
        <v>52</v>
      </c>
      <c r="G175" s="1" t="s">
        <v>1205</v>
      </c>
      <c r="H175" s="1" t="s">
        <v>2025</v>
      </c>
      <c r="I175" s="1" t="s">
        <v>2271</v>
      </c>
      <c r="J175" s="1" t="s">
        <v>52</v>
      </c>
      <c r="K175" s="1" t="s">
        <v>52</v>
      </c>
      <c r="M175" s="1" t="s">
        <v>52</v>
      </c>
      <c r="O175" s="1" t="s">
        <v>52</v>
      </c>
      <c r="P175" s="1" t="s">
        <v>52</v>
      </c>
      <c r="Q175" s="1" t="s">
        <v>52</v>
      </c>
      <c r="R175" s="1" t="s">
        <v>52</v>
      </c>
      <c r="S175" s="1" t="s">
        <v>52</v>
      </c>
      <c r="T175" s="1" t="s">
        <v>52</v>
      </c>
    </row>
    <row r="176" spans="1:20" ht="20.100000000000001" customHeight="1" x14ac:dyDescent="0.3">
      <c r="A176" s="29" t="s">
        <v>2027</v>
      </c>
      <c r="B176" s="30">
        <v>0</v>
      </c>
      <c r="C176" s="30">
        <v>0</v>
      </c>
      <c r="D176" s="30">
        <v>0</v>
      </c>
      <c r="E176" s="30">
        <v>0</v>
      </c>
      <c r="F176" s="29" t="s">
        <v>52</v>
      </c>
      <c r="G176" s="1" t="s">
        <v>1205</v>
      </c>
      <c r="H176" s="1" t="s">
        <v>2025</v>
      </c>
      <c r="I176" s="1" t="s">
        <v>52</v>
      </c>
      <c r="J176" s="1" t="s">
        <v>52</v>
      </c>
      <c r="K176" s="1" t="s">
        <v>52</v>
      </c>
      <c r="M176" s="1" t="s">
        <v>52</v>
      </c>
      <c r="O176" s="1" t="s">
        <v>52</v>
      </c>
      <c r="P176" s="1" t="s">
        <v>52</v>
      </c>
      <c r="Q176" s="1" t="s">
        <v>52</v>
      </c>
      <c r="R176" s="1" t="s">
        <v>52</v>
      </c>
      <c r="S176" s="1" t="s">
        <v>52</v>
      </c>
      <c r="T176" s="1" t="s">
        <v>52</v>
      </c>
    </row>
    <row r="177" spans="1:20" ht="20.100000000000001" customHeight="1" x14ac:dyDescent="0.3">
      <c r="A177" s="29" t="s">
        <v>2272</v>
      </c>
      <c r="B177" s="30">
        <v>0</v>
      </c>
      <c r="C177" s="30">
        <v>0</v>
      </c>
      <c r="D177" s="30">
        <v>0</v>
      </c>
      <c r="E177" s="30">
        <v>0</v>
      </c>
      <c r="F177" s="29" t="s">
        <v>52</v>
      </c>
      <c r="G177" s="1" t="s">
        <v>1205</v>
      </c>
      <c r="H177" s="1" t="s">
        <v>2025</v>
      </c>
      <c r="I177" s="1" t="s">
        <v>2273</v>
      </c>
      <c r="J177" s="1" t="s">
        <v>52</v>
      </c>
      <c r="K177" s="1" t="s">
        <v>52</v>
      </c>
      <c r="M177" s="1" t="s">
        <v>52</v>
      </c>
      <c r="O177" s="1" t="s">
        <v>52</v>
      </c>
      <c r="P177" s="1" t="s">
        <v>52</v>
      </c>
      <c r="Q177" s="1" t="s">
        <v>52</v>
      </c>
      <c r="R177" s="1" t="s">
        <v>52</v>
      </c>
      <c r="S177" s="1" t="s">
        <v>52</v>
      </c>
      <c r="T177" s="1" t="s">
        <v>52</v>
      </c>
    </row>
    <row r="178" spans="1:20" ht="20.100000000000001" customHeight="1" x14ac:dyDescent="0.3">
      <c r="A178" s="29" t="s">
        <v>2274</v>
      </c>
      <c r="B178" s="30">
        <v>0</v>
      </c>
      <c r="C178" s="30">
        <v>0</v>
      </c>
      <c r="D178" s="30">
        <v>0</v>
      </c>
      <c r="E178" s="30">
        <v>0</v>
      </c>
      <c r="F178" s="29" t="s">
        <v>52</v>
      </c>
      <c r="G178" s="1" t="s">
        <v>1205</v>
      </c>
      <c r="H178" s="1" t="s">
        <v>2025</v>
      </c>
      <c r="I178" s="1" t="s">
        <v>2275</v>
      </c>
      <c r="J178" s="1" t="s">
        <v>52</v>
      </c>
      <c r="K178" s="1" t="s">
        <v>52</v>
      </c>
      <c r="M178" s="1" t="s">
        <v>52</v>
      </c>
      <c r="O178" s="1" t="s">
        <v>52</v>
      </c>
      <c r="P178" s="1" t="s">
        <v>52</v>
      </c>
      <c r="Q178" s="1" t="s">
        <v>52</v>
      </c>
      <c r="R178" s="1" t="s">
        <v>52</v>
      </c>
      <c r="S178" s="1" t="s">
        <v>52</v>
      </c>
      <c r="T178" s="1" t="s">
        <v>52</v>
      </c>
    </row>
    <row r="179" spans="1:20" ht="20.100000000000001" customHeight="1" x14ac:dyDescent="0.3">
      <c r="A179" s="29" t="s">
        <v>2027</v>
      </c>
      <c r="B179" s="30">
        <v>0</v>
      </c>
      <c r="C179" s="30">
        <v>0</v>
      </c>
      <c r="D179" s="30">
        <v>0</v>
      </c>
      <c r="E179" s="30">
        <v>0</v>
      </c>
      <c r="F179" s="29" t="s">
        <v>52</v>
      </c>
      <c r="G179" s="1" t="s">
        <v>1205</v>
      </c>
      <c r="H179" s="1" t="s">
        <v>2025</v>
      </c>
      <c r="I179" s="1" t="s">
        <v>52</v>
      </c>
      <c r="J179" s="1" t="s">
        <v>52</v>
      </c>
      <c r="K179" s="1" t="s">
        <v>52</v>
      </c>
      <c r="M179" s="1" t="s">
        <v>52</v>
      </c>
      <c r="O179" s="1" t="s">
        <v>52</v>
      </c>
      <c r="P179" s="1" t="s">
        <v>52</v>
      </c>
      <c r="Q179" s="1" t="s">
        <v>52</v>
      </c>
      <c r="R179" s="1" t="s">
        <v>52</v>
      </c>
      <c r="S179" s="1" t="s">
        <v>52</v>
      </c>
      <c r="T179" s="1" t="s">
        <v>52</v>
      </c>
    </row>
    <row r="180" spans="1:20" ht="20.100000000000001" customHeight="1" x14ac:dyDescent="0.3">
      <c r="A180" s="29" t="s">
        <v>2276</v>
      </c>
      <c r="B180" s="30">
        <v>0</v>
      </c>
      <c r="C180" s="30">
        <v>0</v>
      </c>
      <c r="D180" s="30">
        <v>0</v>
      </c>
      <c r="E180" s="30">
        <v>0</v>
      </c>
      <c r="F180" s="29" t="s">
        <v>52</v>
      </c>
      <c r="G180" s="1" t="s">
        <v>1205</v>
      </c>
      <c r="H180" s="1" t="s">
        <v>2025</v>
      </c>
      <c r="I180" s="1" t="s">
        <v>2277</v>
      </c>
      <c r="J180" s="1" t="s">
        <v>52</v>
      </c>
      <c r="K180" s="1" t="s">
        <v>52</v>
      </c>
      <c r="M180" s="1" t="s">
        <v>52</v>
      </c>
      <c r="O180" s="1" t="s">
        <v>52</v>
      </c>
      <c r="P180" s="1" t="s">
        <v>52</v>
      </c>
      <c r="Q180" s="1" t="s">
        <v>52</v>
      </c>
      <c r="R180" s="1" t="s">
        <v>52</v>
      </c>
      <c r="S180" s="1" t="s">
        <v>52</v>
      </c>
      <c r="T180" s="1" t="s">
        <v>52</v>
      </c>
    </row>
    <row r="181" spans="1:20" ht="20.100000000000001" customHeight="1" x14ac:dyDescent="0.3">
      <c r="A181" s="29" t="s">
        <v>2027</v>
      </c>
      <c r="B181" s="30">
        <v>0</v>
      </c>
      <c r="C181" s="30">
        <v>0</v>
      </c>
      <c r="D181" s="30">
        <v>0</v>
      </c>
      <c r="E181" s="30">
        <v>0</v>
      </c>
      <c r="F181" s="29" t="s">
        <v>52</v>
      </c>
      <c r="G181" s="1" t="s">
        <v>1205</v>
      </c>
      <c r="H181" s="1" t="s">
        <v>2025</v>
      </c>
      <c r="I181" s="1" t="s">
        <v>52</v>
      </c>
      <c r="J181" s="1" t="s">
        <v>52</v>
      </c>
      <c r="K181" s="1" t="s">
        <v>52</v>
      </c>
      <c r="M181" s="1" t="s">
        <v>52</v>
      </c>
      <c r="O181" s="1" t="s">
        <v>52</v>
      </c>
      <c r="P181" s="1" t="s">
        <v>52</v>
      </c>
      <c r="Q181" s="1" t="s">
        <v>52</v>
      </c>
      <c r="R181" s="1" t="s">
        <v>52</v>
      </c>
      <c r="S181" s="1" t="s">
        <v>52</v>
      </c>
      <c r="T181" s="1" t="s">
        <v>52</v>
      </c>
    </row>
    <row r="182" spans="1:20" ht="20.100000000000001" customHeight="1" x14ac:dyDescent="0.3">
      <c r="A182" s="29" t="s">
        <v>2278</v>
      </c>
      <c r="B182" s="30">
        <v>0</v>
      </c>
      <c r="C182" s="30">
        <v>0</v>
      </c>
      <c r="D182" s="30">
        <v>0</v>
      </c>
      <c r="E182" s="30">
        <v>0</v>
      </c>
      <c r="F182" s="29" t="s">
        <v>52</v>
      </c>
      <c r="G182" s="1" t="s">
        <v>1205</v>
      </c>
      <c r="H182" s="1" t="s">
        <v>2025</v>
      </c>
      <c r="I182" s="1" t="s">
        <v>2279</v>
      </c>
      <c r="J182" s="1" t="s">
        <v>52</v>
      </c>
      <c r="K182" s="1" t="s">
        <v>52</v>
      </c>
      <c r="M182" s="1" t="s">
        <v>52</v>
      </c>
      <c r="O182" s="1" t="s">
        <v>52</v>
      </c>
      <c r="P182" s="1" t="s">
        <v>52</v>
      </c>
      <c r="Q182" s="1" t="s">
        <v>52</v>
      </c>
      <c r="R182" s="1" t="s">
        <v>52</v>
      </c>
      <c r="S182" s="1" t="s">
        <v>52</v>
      </c>
      <c r="T182" s="1" t="s">
        <v>52</v>
      </c>
    </row>
    <row r="183" spans="1:20" ht="20.100000000000001" customHeight="1" x14ac:dyDescent="0.3">
      <c r="A183" s="29" t="s">
        <v>2280</v>
      </c>
      <c r="B183" s="30">
        <v>0</v>
      </c>
      <c r="C183" s="30">
        <v>0</v>
      </c>
      <c r="D183" s="30">
        <v>0</v>
      </c>
      <c r="E183" s="30">
        <v>0</v>
      </c>
      <c r="F183" s="29" t="s">
        <v>52</v>
      </c>
      <c r="G183" s="1" t="s">
        <v>1205</v>
      </c>
      <c r="H183" s="1" t="s">
        <v>2025</v>
      </c>
      <c r="I183" s="1" t="s">
        <v>2281</v>
      </c>
      <c r="J183" s="1" t="s">
        <v>52</v>
      </c>
      <c r="K183" s="1" t="s">
        <v>52</v>
      </c>
      <c r="M183" s="1" t="s">
        <v>52</v>
      </c>
      <c r="O183" s="1" t="s">
        <v>52</v>
      </c>
      <c r="P183" s="1" t="s">
        <v>52</v>
      </c>
      <c r="Q183" s="1" t="s">
        <v>52</v>
      </c>
      <c r="R183" s="1" t="s">
        <v>52</v>
      </c>
      <c r="S183" s="1" t="s">
        <v>52</v>
      </c>
      <c r="T183" s="1" t="s">
        <v>52</v>
      </c>
    </row>
    <row r="184" spans="1:20" ht="20.100000000000001" customHeight="1" x14ac:dyDescent="0.3">
      <c r="A184" s="29" t="s">
        <v>2282</v>
      </c>
      <c r="B184" s="30">
        <v>0</v>
      </c>
      <c r="C184" s="30"/>
      <c r="D184" s="30"/>
      <c r="E184" s="30"/>
      <c r="F184" s="29" t="s">
        <v>52</v>
      </c>
      <c r="G184" s="1" t="s">
        <v>1205</v>
      </c>
      <c r="H184" s="1" t="s">
        <v>2025</v>
      </c>
      <c r="I184" s="1" t="s">
        <v>2283</v>
      </c>
      <c r="J184" s="1" t="s">
        <v>52</v>
      </c>
      <c r="K184" s="1" t="s">
        <v>52</v>
      </c>
      <c r="M184" s="1" t="s">
        <v>52</v>
      </c>
      <c r="O184" s="1" t="s">
        <v>52</v>
      </c>
      <c r="P184" s="1" t="s">
        <v>52</v>
      </c>
      <c r="Q184" s="1" t="s">
        <v>52</v>
      </c>
      <c r="R184" s="1" t="s">
        <v>52</v>
      </c>
      <c r="S184" s="1" t="s">
        <v>52</v>
      </c>
      <c r="T184" s="1" t="s">
        <v>52</v>
      </c>
    </row>
    <row r="185" spans="1:20" ht="20.100000000000001" customHeight="1" x14ac:dyDescent="0.3">
      <c r="A185" s="29" t="s">
        <v>2284</v>
      </c>
      <c r="B185" s="30">
        <v>0</v>
      </c>
      <c r="C185" s="30"/>
      <c r="D185" s="30"/>
      <c r="E185" s="30"/>
      <c r="F185" s="29" t="s">
        <v>52</v>
      </c>
      <c r="G185" s="1" t="s">
        <v>1205</v>
      </c>
      <c r="H185" s="1" t="s">
        <v>2025</v>
      </c>
      <c r="I185" s="1" t="s">
        <v>2285</v>
      </c>
      <c r="J185" s="1" t="s">
        <v>52</v>
      </c>
      <c r="K185" s="1" t="s">
        <v>52</v>
      </c>
      <c r="M185" s="1" t="s">
        <v>52</v>
      </c>
      <c r="O185" s="1" t="s">
        <v>52</v>
      </c>
      <c r="P185" s="1" t="s">
        <v>52</v>
      </c>
      <c r="Q185" s="1" t="s">
        <v>52</v>
      </c>
      <c r="R185" s="1" t="s">
        <v>52</v>
      </c>
      <c r="S185" s="1" t="s">
        <v>52</v>
      </c>
      <c r="T185" s="1" t="s">
        <v>52</v>
      </c>
    </row>
    <row r="186" spans="1:20" ht="20.100000000000001" customHeight="1" x14ac:dyDescent="0.3">
      <c r="A186" s="29" t="s">
        <v>2286</v>
      </c>
      <c r="B186" s="30">
        <v>0</v>
      </c>
      <c r="C186" s="30"/>
      <c r="D186" s="30"/>
      <c r="E186" s="30"/>
      <c r="F186" s="29" t="s">
        <v>52</v>
      </c>
      <c r="G186" s="1" t="s">
        <v>1205</v>
      </c>
      <c r="H186" s="1" t="s">
        <v>2025</v>
      </c>
      <c r="I186" s="1" t="s">
        <v>2287</v>
      </c>
      <c r="J186" s="1" t="s">
        <v>52</v>
      </c>
      <c r="K186" s="1" t="s">
        <v>52</v>
      </c>
      <c r="M186" s="1" t="s">
        <v>52</v>
      </c>
      <c r="O186" s="1" t="s">
        <v>52</v>
      </c>
      <c r="P186" s="1" t="s">
        <v>52</v>
      </c>
      <c r="Q186" s="1" t="s">
        <v>52</v>
      </c>
      <c r="R186" s="1" t="s">
        <v>52</v>
      </c>
      <c r="S186" s="1" t="s">
        <v>52</v>
      </c>
      <c r="T186" s="1" t="s">
        <v>52</v>
      </c>
    </row>
    <row r="187" spans="1:20" ht="20.100000000000001" customHeight="1" x14ac:dyDescent="0.3">
      <c r="A187" s="29" t="s">
        <v>2288</v>
      </c>
      <c r="B187" s="30">
        <v>0</v>
      </c>
      <c r="C187" s="30"/>
      <c r="D187" s="30"/>
      <c r="E187" s="30"/>
      <c r="F187" s="29" t="s">
        <v>52</v>
      </c>
      <c r="G187" s="1" t="s">
        <v>1205</v>
      </c>
      <c r="H187" s="1" t="s">
        <v>2025</v>
      </c>
      <c r="I187" s="1" t="s">
        <v>2289</v>
      </c>
      <c r="J187" s="1" t="s">
        <v>52</v>
      </c>
      <c r="K187" s="1" t="s">
        <v>52</v>
      </c>
      <c r="M187" s="1" t="s">
        <v>52</v>
      </c>
      <c r="O187" s="1" t="s">
        <v>52</v>
      </c>
      <c r="P187" s="1" t="s">
        <v>52</v>
      </c>
      <c r="Q187" s="1" t="s">
        <v>52</v>
      </c>
      <c r="R187" s="1" t="s">
        <v>52</v>
      </c>
      <c r="S187" s="1" t="s">
        <v>52</v>
      </c>
      <c r="T187" s="1" t="s">
        <v>52</v>
      </c>
    </row>
    <row r="188" spans="1:20" ht="20.100000000000001" customHeight="1" x14ac:dyDescent="0.3">
      <c r="A188" s="29" t="s">
        <v>2112</v>
      </c>
      <c r="B188" s="30">
        <v>0</v>
      </c>
      <c r="C188" s="30"/>
      <c r="D188" s="30"/>
      <c r="E188" s="30"/>
      <c r="F188" s="29" t="s">
        <v>52</v>
      </c>
      <c r="G188" s="1" t="s">
        <v>1205</v>
      </c>
      <c r="H188" s="1" t="s">
        <v>2025</v>
      </c>
      <c r="I188" s="1" t="s">
        <v>2113</v>
      </c>
      <c r="J188" s="1" t="s">
        <v>52</v>
      </c>
      <c r="K188" s="1" t="s">
        <v>52</v>
      </c>
      <c r="M188" s="1" t="s">
        <v>52</v>
      </c>
      <c r="O188" s="1" t="s">
        <v>52</v>
      </c>
      <c r="P188" s="1" t="s">
        <v>52</v>
      </c>
      <c r="Q188" s="1" t="s">
        <v>52</v>
      </c>
      <c r="R188" s="1" t="s">
        <v>52</v>
      </c>
      <c r="S188" s="1" t="s">
        <v>52</v>
      </c>
      <c r="T188" s="1" t="s">
        <v>52</v>
      </c>
    </row>
    <row r="189" spans="1:20" ht="20.100000000000001" customHeight="1" x14ac:dyDescent="0.3">
      <c r="A189" s="29" t="s">
        <v>2027</v>
      </c>
      <c r="B189" s="30">
        <v>0</v>
      </c>
      <c r="C189" s="30"/>
      <c r="D189" s="30"/>
      <c r="E189" s="30"/>
      <c r="F189" s="29" t="s">
        <v>52</v>
      </c>
      <c r="G189" s="1" t="s">
        <v>1205</v>
      </c>
      <c r="H189" s="1" t="s">
        <v>2025</v>
      </c>
      <c r="I189" s="1" t="s">
        <v>52</v>
      </c>
      <c r="J189" s="1" t="s">
        <v>52</v>
      </c>
      <c r="K189" s="1" t="s">
        <v>52</v>
      </c>
      <c r="M189" s="1" t="s">
        <v>52</v>
      </c>
      <c r="O189" s="1" t="s">
        <v>52</v>
      </c>
      <c r="P189" s="1" t="s">
        <v>52</v>
      </c>
      <c r="Q189" s="1" t="s">
        <v>52</v>
      </c>
      <c r="R189" s="1" t="s">
        <v>52</v>
      </c>
      <c r="S189" s="1" t="s">
        <v>52</v>
      </c>
      <c r="T189" s="1" t="s">
        <v>52</v>
      </c>
    </row>
    <row r="190" spans="1:20" ht="20.100000000000001" customHeight="1" x14ac:dyDescent="0.3">
      <c r="A190" s="29" t="s">
        <v>2290</v>
      </c>
      <c r="B190" s="30">
        <v>0</v>
      </c>
      <c r="C190" s="30"/>
      <c r="D190" s="30"/>
      <c r="E190" s="30"/>
      <c r="F190" s="29" t="s">
        <v>52</v>
      </c>
      <c r="G190" s="1" t="s">
        <v>1205</v>
      </c>
      <c r="H190" s="1" t="s">
        <v>2025</v>
      </c>
      <c r="I190" s="1" t="s">
        <v>2291</v>
      </c>
      <c r="J190" s="1" t="s">
        <v>52</v>
      </c>
      <c r="K190" s="1" t="s">
        <v>52</v>
      </c>
      <c r="M190" s="1" t="s">
        <v>52</v>
      </c>
      <c r="O190" s="1" t="s">
        <v>52</v>
      </c>
      <c r="P190" s="1" t="s">
        <v>52</v>
      </c>
      <c r="Q190" s="1" t="s">
        <v>52</v>
      </c>
      <c r="R190" s="1" t="s">
        <v>52</v>
      </c>
      <c r="S190" s="1" t="s">
        <v>52</v>
      </c>
      <c r="T190" s="1" t="s">
        <v>52</v>
      </c>
    </row>
    <row r="191" spans="1:20" ht="20.100000000000001" customHeight="1" x14ac:dyDescent="0.3">
      <c r="A191" s="29" t="s">
        <v>2112</v>
      </c>
      <c r="B191" s="30">
        <v>0</v>
      </c>
      <c r="C191" s="30"/>
      <c r="D191" s="30"/>
      <c r="E191" s="30"/>
      <c r="F191" s="29" t="s">
        <v>52</v>
      </c>
      <c r="G191" s="1" t="s">
        <v>1205</v>
      </c>
      <c r="H191" s="1" t="s">
        <v>2025</v>
      </c>
      <c r="I191" s="1" t="s">
        <v>2113</v>
      </c>
      <c r="J191" s="1" t="s">
        <v>52</v>
      </c>
      <c r="K191" s="1" t="s">
        <v>52</v>
      </c>
      <c r="M191" s="1" t="s">
        <v>52</v>
      </c>
      <c r="O191" s="1" t="s">
        <v>52</v>
      </c>
      <c r="P191" s="1" t="s">
        <v>52</v>
      </c>
      <c r="Q191" s="1" t="s">
        <v>52</v>
      </c>
      <c r="R191" s="1" t="s">
        <v>52</v>
      </c>
      <c r="S191" s="1" t="s">
        <v>52</v>
      </c>
      <c r="T191" s="1" t="s">
        <v>52</v>
      </c>
    </row>
    <row r="192" spans="1:20" ht="20.100000000000001" customHeight="1" x14ac:dyDescent="0.3">
      <c r="A192" s="29" t="s">
        <v>2120</v>
      </c>
      <c r="B192" s="31">
        <v>0</v>
      </c>
      <c r="C192" s="31"/>
      <c r="D192" s="31"/>
      <c r="E192" s="31"/>
      <c r="F192" s="32"/>
    </row>
    <row r="193" spans="1:20" ht="20.100000000000001" customHeight="1" x14ac:dyDescent="0.3">
      <c r="A193" s="32"/>
      <c r="B193" s="32"/>
      <c r="C193" s="32"/>
      <c r="D193" s="32"/>
      <c r="E193" s="32"/>
      <c r="F193" s="32"/>
    </row>
    <row r="194" spans="1:20" ht="20.100000000000001" customHeight="1" x14ac:dyDescent="0.3">
      <c r="A194" s="32" t="s">
        <v>2293</v>
      </c>
      <c r="B194" s="32"/>
      <c r="C194" s="32"/>
      <c r="D194" s="32"/>
      <c r="E194" s="32"/>
      <c r="F194" s="29" t="s">
        <v>52</v>
      </c>
      <c r="G194" s="1" t="s">
        <v>1212</v>
      </c>
      <c r="I194" s="1" t="s">
        <v>1210</v>
      </c>
      <c r="J194" s="1" t="s">
        <v>52</v>
      </c>
      <c r="K194" s="1" t="s">
        <v>74</v>
      </c>
    </row>
    <row r="195" spans="1:20" ht="20.100000000000001" customHeight="1" x14ac:dyDescent="0.3">
      <c r="A195" s="29" t="s">
        <v>52</v>
      </c>
      <c r="B195" s="30"/>
      <c r="C195" s="30"/>
      <c r="D195" s="30"/>
      <c r="E195" s="30"/>
      <c r="F195" s="29" t="s">
        <v>52</v>
      </c>
      <c r="G195" s="1" t="s">
        <v>1212</v>
      </c>
      <c r="H195" s="1" t="s">
        <v>2023</v>
      </c>
      <c r="I195" s="1" t="s">
        <v>52</v>
      </c>
      <c r="J195" s="1" t="s">
        <v>52</v>
      </c>
      <c r="K195" s="1" t="s">
        <v>52</v>
      </c>
      <c r="L195">
        <v>1</v>
      </c>
      <c r="M195" s="1" t="s">
        <v>52</v>
      </c>
      <c r="O195" s="1" t="s">
        <v>52</v>
      </c>
      <c r="P195" s="1" t="s">
        <v>52</v>
      </c>
      <c r="Q195" s="1" t="s">
        <v>52</v>
      </c>
      <c r="R195" s="1" t="s">
        <v>52</v>
      </c>
      <c r="S195" s="1" t="s">
        <v>52</v>
      </c>
      <c r="T195" s="1" t="s">
        <v>52</v>
      </c>
    </row>
    <row r="196" spans="1:20" ht="20.100000000000001" customHeight="1" x14ac:dyDescent="0.3">
      <c r="A196" s="29" t="s">
        <v>2294</v>
      </c>
      <c r="B196" s="30">
        <v>0</v>
      </c>
      <c r="C196" s="30">
        <v>0</v>
      </c>
      <c r="D196" s="30">
        <v>0</v>
      </c>
      <c r="E196" s="30">
        <v>0</v>
      </c>
      <c r="F196" s="29" t="s">
        <v>52</v>
      </c>
      <c r="G196" s="1" t="s">
        <v>1212</v>
      </c>
      <c r="H196" s="1" t="s">
        <v>2025</v>
      </c>
      <c r="I196" s="1" t="s">
        <v>2295</v>
      </c>
      <c r="J196" s="1" t="s">
        <v>52</v>
      </c>
      <c r="K196" s="1" t="s">
        <v>52</v>
      </c>
      <c r="M196" s="1" t="s">
        <v>52</v>
      </c>
      <c r="O196" s="1" t="s">
        <v>52</v>
      </c>
      <c r="P196" s="1" t="s">
        <v>52</v>
      </c>
      <c r="Q196" s="1" t="s">
        <v>52</v>
      </c>
      <c r="R196" s="1" t="s">
        <v>52</v>
      </c>
      <c r="S196" s="1" t="s">
        <v>52</v>
      </c>
      <c r="T196" s="1" t="s">
        <v>52</v>
      </c>
    </row>
    <row r="197" spans="1:20" ht="20.100000000000001" customHeight="1" x14ac:dyDescent="0.3">
      <c r="A197" s="29" t="s">
        <v>2027</v>
      </c>
      <c r="B197" s="30">
        <v>0</v>
      </c>
      <c r="C197" s="30">
        <v>0</v>
      </c>
      <c r="D197" s="30">
        <v>0</v>
      </c>
      <c r="E197" s="30">
        <v>0</v>
      </c>
      <c r="F197" s="29" t="s">
        <v>52</v>
      </c>
      <c r="G197" s="1" t="s">
        <v>1212</v>
      </c>
      <c r="H197" s="1" t="s">
        <v>2025</v>
      </c>
      <c r="I197" s="1" t="s">
        <v>52</v>
      </c>
      <c r="J197" s="1" t="s">
        <v>52</v>
      </c>
      <c r="K197" s="1" t="s">
        <v>52</v>
      </c>
      <c r="M197" s="1" t="s">
        <v>52</v>
      </c>
      <c r="O197" s="1" t="s">
        <v>52</v>
      </c>
      <c r="P197" s="1" t="s">
        <v>52</v>
      </c>
      <c r="Q197" s="1" t="s">
        <v>52</v>
      </c>
      <c r="R197" s="1" t="s">
        <v>52</v>
      </c>
      <c r="S197" s="1" t="s">
        <v>52</v>
      </c>
      <c r="T197" s="1" t="s">
        <v>52</v>
      </c>
    </row>
    <row r="198" spans="1:20" ht="20.100000000000001" customHeight="1" x14ac:dyDescent="0.3">
      <c r="A198" s="29" t="s">
        <v>2296</v>
      </c>
      <c r="B198" s="30">
        <v>0</v>
      </c>
      <c r="C198" s="30">
        <v>0</v>
      </c>
      <c r="D198" s="30">
        <v>0</v>
      </c>
      <c r="E198" s="30">
        <v>0</v>
      </c>
      <c r="F198" s="29" t="s">
        <v>52</v>
      </c>
      <c r="G198" s="1" t="s">
        <v>1212</v>
      </c>
      <c r="H198" s="1" t="s">
        <v>2025</v>
      </c>
      <c r="I198" s="1" t="s">
        <v>2297</v>
      </c>
      <c r="J198" s="1" t="s">
        <v>52</v>
      </c>
      <c r="K198" s="1" t="s">
        <v>52</v>
      </c>
      <c r="M198" s="1" t="s">
        <v>52</v>
      </c>
      <c r="O198" s="1" t="s">
        <v>52</v>
      </c>
      <c r="P198" s="1" t="s">
        <v>52</v>
      </c>
      <c r="Q198" s="1" t="s">
        <v>52</v>
      </c>
      <c r="R198" s="1" t="s">
        <v>52</v>
      </c>
      <c r="S198" s="1" t="s">
        <v>52</v>
      </c>
      <c r="T198" s="1" t="s">
        <v>52</v>
      </c>
    </row>
    <row r="199" spans="1:20" ht="20.100000000000001" customHeight="1" x14ac:dyDescent="0.3">
      <c r="A199" s="29" t="s">
        <v>2298</v>
      </c>
      <c r="B199" s="30">
        <v>0</v>
      </c>
      <c r="C199" s="30">
        <v>0</v>
      </c>
      <c r="D199" s="30">
        <v>0</v>
      </c>
      <c r="E199" s="30">
        <v>0</v>
      </c>
      <c r="F199" s="29" t="s">
        <v>52</v>
      </c>
      <c r="G199" s="1" t="s">
        <v>1212</v>
      </c>
      <c r="H199" s="1" t="s">
        <v>2025</v>
      </c>
      <c r="I199" s="1" t="s">
        <v>2299</v>
      </c>
      <c r="J199" s="1" t="s">
        <v>52</v>
      </c>
      <c r="K199" s="1" t="s">
        <v>52</v>
      </c>
      <c r="M199" s="1" t="s">
        <v>52</v>
      </c>
      <c r="O199" s="1" t="s">
        <v>52</v>
      </c>
      <c r="P199" s="1" t="s">
        <v>52</v>
      </c>
      <c r="Q199" s="1" t="s">
        <v>52</v>
      </c>
      <c r="R199" s="1" t="s">
        <v>52</v>
      </c>
      <c r="S199" s="1" t="s">
        <v>52</v>
      </c>
      <c r="T199" s="1" t="s">
        <v>52</v>
      </c>
    </row>
    <row r="200" spans="1:20" ht="20.100000000000001" customHeight="1" x14ac:dyDescent="0.3">
      <c r="A200" s="29" t="s">
        <v>2027</v>
      </c>
      <c r="B200" s="30">
        <v>0</v>
      </c>
      <c r="C200" s="30">
        <v>0</v>
      </c>
      <c r="D200" s="30">
        <v>0</v>
      </c>
      <c r="E200" s="30">
        <v>0</v>
      </c>
      <c r="F200" s="29" t="s">
        <v>52</v>
      </c>
      <c r="G200" s="1" t="s">
        <v>1212</v>
      </c>
      <c r="H200" s="1" t="s">
        <v>2025</v>
      </c>
      <c r="I200" s="1" t="s">
        <v>52</v>
      </c>
      <c r="J200" s="1" t="s">
        <v>52</v>
      </c>
      <c r="K200" s="1" t="s">
        <v>52</v>
      </c>
      <c r="M200" s="1" t="s">
        <v>52</v>
      </c>
      <c r="O200" s="1" t="s">
        <v>52</v>
      </c>
      <c r="P200" s="1" t="s">
        <v>52</v>
      </c>
      <c r="Q200" s="1" t="s">
        <v>52</v>
      </c>
      <c r="R200" s="1" t="s">
        <v>52</v>
      </c>
      <c r="S200" s="1" t="s">
        <v>52</v>
      </c>
      <c r="T200" s="1" t="s">
        <v>52</v>
      </c>
    </row>
    <row r="201" spans="1:20" ht="20.100000000000001" customHeight="1" x14ac:dyDescent="0.3">
      <c r="A201" s="29" t="s">
        <v>2276</v>
      </c>
      <c r="B201" s="30">
        <v>0</v>
      </c>
      <c r="C201" s="30">
        <v>0</v>
      </c>
      <c r="D201" s="30">
        <v>0</v>
      </c>
      <c r="E201" s="30">
        <v>0</v>
      </c>
      <c r="F201" s="29" t="s">
        <v>52</v>
      </c>
      <c r="G201" s="1" t="s">
        <v>1212</v>
      </c>
      <c r="H201" s="1" t="s">
        <v>2025</v>
      </c>
      <c r="I201" s="1" t="s">
        <v>2277</v>
      </c>
      <c r="J201" s="1" t="s">
        <v>52</v>
      </c>
      <c r="K201" s="1" t="s">
        <v>52</v>
      </c>
      <c r="M201" s="1" t="s">
        <v>52</v>
      </c>
      <c r="O201" s="1" t="s">
        <v>52</v>
      </c>
      <c r="P201" s="1" t="s">
        <v>52</v>
      </c>
      <c r="Q201" s="1" t="s">
        <v>52</v>
      </c>
      <c r="R201" s="1" t="s">
        <v>52</v>
      </c>
      <c r="S201" s="1" t="s">
        <v>52</v>
      </c>
      <c r="T201" s="1" t="s">
        <v>52</v>
      </c>
    </row>
    <row r="202" spans="1:20" ht="20.100000000000001" customHeight="1" x14ac:dyDescent="0.3">
      <c r="A202" s="29" t="s">
        <v>2027</v>
      </c>
      <c r="B202" s="30">
        <v>0</v>
      </c>
      <c r="C202" s="30">
        <v>0</v>
      </c>
      <c r="D202" s="30">
        <v>0</v>
      </c>
      <c r="E202" s="30">
        <v>0</v>
      </c>
      <c r="F202" s="29" t="s">
        <v>52</v>
      </c>
      <c r="G202" s="1" t="s">
        <v>1212</v>
      </c>
      <c r="H202" s="1" t="s">
        <v>2025</v>
      </c>
      <c r="I202" s="1" t="s">
        <v>52</v>
      </c>
      <c r="J202" s="1" t="s">
        <v>52</v>
      </c>
      <c r="K202" s="1" t="s">
        <v>52</v>
      </c>
      <c r="M202" s="1" t="s">
        <v>52</v>
      </c>
      <c r="O202" s="1" t="s">
        <v>52</v>
      </c>
      <c r="P202" s="1" t="s">
        <v>52</v>
      </c>
      <c r="Q202" s="1" t="s">
        <v>52</v>
      </c>
      <c r="R202" s="1" t="s">
        <v>52</v>
      </c>
      <c r="S202" s="1" t="s">
        <v>52</v>
      </c>
      <c r="T202" s="1" t="s">
        <v>52</v>
      </c>
    </row>
    <row r="203" spans="1:20" ht="20.100000000000001" customHeight="1" x14ac:dyDescent="0.3">
      <c r="A203" s="29" t="s">
        <v>2300</v>
      </c>
      <c r="B203" s="30">
        <v>0</v>
      </c>
      <c r="C203" s="30">
        <v>0</v>
      </c>
      <c r="D203" s="30">
        <v>0</v>
      </c>
      <c r="E203" s="30">
        <v>0</v>
      </c>
      <c r="F203" s="29" t="s">
        <v>52</v>
      </c>
      <c r="G203" s="1" t="s">
        <v>1212</v>
      </c>
      <c r="H203" s="1" t="s">
        <v>2025</v>
      </c>
      <c r="I203" s="1" t="s">
        <v>2301</v>
      </c>
      <c r="J203" s="1" t="s">
        <v>52</v>
      </c>
      <c r="K203" s="1" t="s">
        <v>52</v>
      </c>
      <c r="M203" s="1" t="s">
        <v>52</v>
      </c>
      <c r="O203" s="1" t="s">
        <v>52</v>
      </c>
      <c r="P203" s="1" t="s">
        <v>52</v>
      </c>
      <c r="Q203" s="1" t="s">
        <v>52</v>
      </c>
      <c r="R203" s="1" t="s">
        <v>52</v>
      </c>
      <c r="S203" s="1" t="s">
        <v>52</v>
      </c>
      <c r="T203" s="1" t="s">
        <v>52</v>
      </c>
    </row>
    <row r="204" spans="1:20" ht="20.100000000000001" customHeight="1" x14ac:dyDescent="0.3">
      <c r="A204" s="29" t="s">
        <v>2302</v>
      </c>
      <c r="B204" s="30">
        <v>0</v>
      </c>
      <c r="C204" s="30">
        <v>0</v>
      </c>
      <c r="D204" s="30">
        <v>0</v>
      </c>
      <c r="E204" s="30">
        <v>0</v>
      </c>
      <c r="F204" s="29" t="s">
        <v>52</v>
      </c>
      <c r="G204" s="1" t="s">
        <v>1212</v>
      </c>
      <c r="H204" s="1" t="s">
        <v>2025</v>
      </c>
      <c r="I204" s="1" t="s">
        <v>2303</v>
      </c>
      <c r="J204" s="1" t="s">
        <v>52</v>
      </c>
      <c r="K204" s="1" t="s">
        <v>52</v>
      </c>
      <c r="M204" s="1" t="s">
        <v>52</v>
      </c>
      <c r="O204" s="1" t="s">
        <v>52</v>
      </c>
      <c r="P204" s="1" t="s">
        <v>52</v>
      </c>
      <c r="Q204" s="1" t="s">
        <v>52</v>
      </c>
      <c r="R204" s="1" t="s">
        <v>52</v>
      </c>
      <c r="S204" s="1" t="s">
        <v>52</v>
      </c>
      <c r="T204" s="1" t="s">
        <v>52</v>
      </c>
    </row>
    <row r="205" spans="1:20" ht="20.100000000000001" customHeight="1" x14ac:dyDescent="0.3">
      <c r="A205" s="29" t="s">
        <v>2304</v>
      </c>
      <c r="B205" s="30"/>
      <c r="C205" s="30"/>
      <c r="D205" s="30"/>
      <c r="E205" s="30"/>
      <c r="F205" s="29" t="s">
        <v>52</v>
      </c>
      <c r="G205" s="1" t="s">
        <v>1212</v>
      </c>
      <c r="H205" s="1" t="s">
        <v>2025</v>
      </c>
      <c r="I205" s="1" t="s">
        <v>2305</v>
      </c>
      <c r="J205" s="1" t="s">
        <v>52</v>
      </c>
      <c r="K205" s="1" t="s">
        <v>52</v>
      </c>
      <c r="M205" s="1" t="s">
        <v>52</v>
      </c>
      <c r="O205" s="1" t="s">
        <v>52</v>
      </c>
      <c r="P205" s="1" t="s">
        <v>52</v>
      </c>
      <c r="Q205" s="1" t="s">
        <v>52</v>
      </c>
      <c r="R205" s="1" t="s">
        <v>52</v>
      </c>
      <c r="S205" s="1" t="s">
        <v>52</v>
      </c>
      <c r="T205" s="1" t="s">
        <v>52</v>
      </c>
    </row>
    <row r="206" spans="1:20" ht="20.100000000000001" customHeight="1" x14ac:dyDescent="0.3">
      <c r="A206" s="29" t="s">
        <v>2306</v>
      </c>
      <c r="B206" s="30"/>
      <c r="C206" s="30"/>
      <c r="D206" s="30"/>
      <c r="E206" s="30"/>
      <c r="F206" s="29" t="s">
        <v>52</v>
      </c>
      <c r="G206" s="1" t="s">
        <v>1212</v>
      </c>
      <c r="H206" s="1" t="s">
        <v>2025</v>
      </c>
      <c r="I206" s="1" t="s">
        <v>2307</v>
      </c>
      <c r="J206" s="1" t="s">
        <v>52</v>
      </c>
      <c r="K206" s="1" t="s">
        <v>52</v>
      </c>
      <c r="M206" s="1" t="s">
        <v>52</v>
      </c>
      <c r="O206" s="1" t="s">
        <v>52</v>
      </c>
      <c r="P206" s="1" t="s">
        <v>52</v>
      </c>
      <c r="Q206" s="1" t="s">
        <v>52</v>
      </c>
      <c r="R206" s="1" t="s">
        <v>52</v>
      </c>
      <c r="S206" s="1" t="s">
        <v>52</v>
      </c>
      <c r="T206" s="1" t="s">
        <v>52</v>
      </c>
    </row>
    <row r="207" spans="1:20" ht="20.100000000000001" customHeight="1" x14ac:dyDescent="0.3">
      <c r="A207" s="29" t="s">
        <v>2308</v>
      </c>
      <c r="B207" s="30"/>
      <c r="C207" s="30"/>
      <c r="D207" s="30"/>
      <c r="E207" s="30"/>
      <c r="F207" s="29" t="s">
        <v>52</v>
      </c>
      <c r="G207" s="1" t="s">
        <v>1212</v>
      </c>
      <c r="H207" s="1" t="s">
        <v>2025</v>
      </c>
      <c r="I207" s="1" t="s">
        <v>2309</v>
      </c>
      <c r="J207" s="1" t="s">
        <v>52</v>
      </c>
      <c r="K207" s="1" t="s">
        <v>52</v>
      </c>
      <c r="M207" s="1" t="s">
        <v>52</v>
      </c>
      <c r="O207" s="1" t="s">
        <v>52</v>
      </c>
      <c r="P207" s="1" t="s">
        <v>52</v>
      </c>
      <c r="Q207" s="1" t="s">
        <v>52</v>
      </c>
      <c r="R207" s="1" t="s">
        <v>52</v>
      </c>
      <c r="S207" s="1" t="s">
        <v>52</v>
      </c>
      <c r="T207" s="1" t="s">
        <v>52</v>
      </c>
    </row>
    <row r="208" spans="1:20" ht="20.100000000000001" customHeight="1" x14ac:dyDescent="0.3">
      <c r="A208" s="29" t="s">
        <v>2310</v>
      </c>
      <c r="B208" s="30"/>
      <c r="C208" s="30"/>
      <c r="D208" s="30"/>
      <c r="E208" s="30"/>
      <c r="F208" s="29" t="s">
        <v>52</v>
      </c>
      <c r="G208" s="1" t="s">
        <v>1212</v>
      </c>
      <c r="H208" s="1" t="s">
        <v>2025</v>
      </c>
      <c r="I208" s="1" t="s">
        <v>2311</v>
      </c>
      <c r="J208" s="1" t="s">
        <v>52</v>
      </c>
      <c r="K208" s="1" t="s">
        <v>52</v>
      </c>
      <c r="M208" s="1" t="s">
        <v>52</v>
      </c>
      <c r="O208" s="1" t="s">
        <v>52</v>
      </c>
      <c r="P208" s="1" t="s">
        <v>52</v>
      </c>
      <c r="Q208" s="1" t="s">
        <v>52</v>
      </c>
      <c r="R208" s="1" t="s">
        <v>52</v>
      </c>
      <c r="S208" s="1" t="s">
        <v>52</v>
      </c>
      <c r="T208" s="1" t="s">
        <v>52</v>
      </c>
    </row>
    <row r="209" spans="1:20" ht="20.100000000000001" customHeight="1" x14ac:dyDescent="0.3">
      <c r="A209" s="29" t="s">
        <v>2027</v>
      </c>
      <c r="B209" s="30"/>
      <c r="C209" s="30"/>
      <c r="D209" s="30"/>
      <c r="E209" s="30"/>
      <c r="F209" s="29" t="s">
        <v>52</v>
      </c>
      <c r="G209" s="1" t="s">
        <v>1212</v>
      </c>
      <c r="H209" s="1" t="s">
        <v>2025</v>
      </c>
      <c r="I209" s="1" t="s">
        <v>2027</v>
      </c>
      <c r="J209" s="1" t="s">
        <v>52</v>
      </c>
      <c r="K209" s="1" t="s">
        <v>52</v>
      </c>
      <c r="M209" s="1" t="s">
        <v>52</v>
      </c>
      <c r="O209" s="1" t="s">
        <v>52</v>
      </c>
      <c r="P209" s="1" t="s">
        <v>52</v>
      </c>
      <c r="Q209" s="1" t="s">
        <v>52</v>
      </c>
      <c r="R209" s="1" t="s">
        <v>52</v>
      </c>
      <c r="S209" s="1" t="s">
        <v>52</v>
      </c>
      <c r="T209" s="1" t="s">
        <v>52</v>
      </c>
    </row>
    <row r="210" spans="1:20" ht="20.100000000000001" customHeight="1" x14ac:dyDescent="0.3">
      <c r="A210" s="29" t="s">
        <v>2312</v>
      </c>
      <c r="B210" s="30"/>
      <c r="C210" s="30"/>
      <c r="D210" s="30"/>
      <c r="E210" s="30"/>
      <c r="F210" s="29" t="s">
        <v>52</v>
      </c>
      <c r="G210" s="1" t="s">
        <v>1212</v>
      </c>
      <c r="H210" s="1" t="s">
        <v>2025</v>
      </c>
      <c r="I210" s="1" t="s">
        <v>2313</v>
      </c>
      <c r="J210" s="1" t="s">
        <v>52</v>
      </c>
      <c r="K210" s="1" t="s">
        <v>52</v>
      </c>
      <c r="M210" s="1" t="s">
        <v>52</v>
      </c>
      <c r="O210" s="1" t="s">
        <v>52</v>
      </c>
      <c r="P210" s="1" t="s">
        <v>52</v>
      </c>
      <c r="Q210" s="1" t="s">
        <v>52</v>
      </c>
      <c r="R210" s="1" t="s">
        <v>52</v>
      </c>
      <c r="S210" s="1" t="s">
        <v>52</v>
      </c>
      <c r="T210" s="1" t="s">
        <v>52</v>
      </c>
    </row>
    <row r="211" spans="1:20" ht="20.100000000000001" customHeight="1" x14ac:dyDescent="0.3">
      <c r="A211" s="29" t="s">
        <v>2027</v>
      </c>
      <c r="B211" s="30"/>
      <c r="C211" s="30"/>
      <c r="D211" s="30"/>
      <c r="E211" s="30"/>
      <c r="F211" s="29" t="s">
        <v>52</v>
      </c>
      <c r="G211" s="1" t="s">
        <v>1212</v>
      </c>
      <c r="H211" s="1" t="s">
        <v>2025</v>
      </c>
      <c r="I211" s="1" t="s">
        <v>52</v>
      </c>
      <c r="J211" s="1" t="s">
        <v>52</v>
      </c>
      <c r="K211" s="1" t="s">
        <v>52</v>
      </c>
      <c r="M211" s="1" t="s">
        <v>52</v>
      </c>
      <c r="O211" s="1" t="s">
        <v>52</v>
      </c>
      <c r="P211" s="1" t="s">
        <v>52</v>
      </c>
      <c r="Q211" s="1" t="s">
        <v>52</v>
      </c>
      <c r="R211" s="1" t="s">
        <v>52</v>
      </c>
      <c r="S211" s="1" t="s">
        <v>52</v>
      </c>
      <c r="T211" s="1" t="s">
        <v>52</v>
      </c>
    </row>
    <row r="212" spans="1:20" ht="20.100000000000001" customHeight="1" x14ac:dyDescent="0.3">
      <c r="A212" s="29" t="s">
        <v>2314</v>
      </c>
      <c r="B212" s="30"/>
      <c r="C212" s="30"/>
      <c r="D212" s="30"/>
      <c r="E212" s="30"/>
      <c r="F212" s="29" t="s">
        <v>52</v>
      </c>
      <c r="G212" s="1" t="s">
        <v>1212</v>
      </c>
      <c r="H212" s="1" t="s">
        <v>2025</v>
      </c>
      <c r="I212" s="1" t="s">
        <v>2315</v>
      </c>
      <c r="J212" s="1" t="s">
        <v>52</v>
      </c>
      <c r="K212" s="1" t="s">
        <v>52</v>
      </c>
      <c r="M212" s="1" t="s">
        <v>52</v>
      </c>
      <c r="O212" s="1" t="s">
        <v>52</v>
      </c>
      <c r="P212" s="1" t="s">
        <v>52</v>
      </c>
      <c r="Q212" s="1" t="s">
        <v>52</v>
      </c>
      <c r="R212" s="1" t="s">
        <v>52</v>
      </c>
      <c r="S212" s="1" t="s">
        <v>52</v>
      </c>
      <c r="T212" s="1" t="s">
        <v>52</v>
      </c>
    </row>
    <row r="213" spans="1:20" ht="20.100000000000001" customHeight="1" x14ac:dyDescent="0.3">
      <c r="A213" s="29" t="s">
        <v>2316</v>
      </c>
      <c r="B213" s="30"/>
      <c r="C213" s="30"/>
      <c r="D213" s="30"/>
      <c r="E213" s="30"/>
      <c r="F213" s="29" t="s">
        <v>52</v>
      </c>
      <c r="G213" s="1" t="s">
        <v>1212</v>
      </c>
      <c r="H213" s="1" t="s">
        <v>2025</v>
      </c>
      <c r="I213" s="1" t="s">
        <v>2317</v>
      </c>
      <c r="J213" s="1" t="s">
        <v>52</v>
      </c>
      <c r="K213" s="1" t="s">
        <v>52</v>
      </c>
      <c r="M213" s="1" t="s">
        <v>52</v>
      </c>
      <c r="O213" s="1" t="s">
        <v>52</v>
      </c>
      <c r="P213" s="1" t="s">
        <v>52</v>
      </c>
      <c r="Q213" s="1" t="s">
        <v>52</v>
      </c>
      <c r="R213" s="1" t="s">
        <v>52</v>
      </c>
      <c r="S213" s="1" t="s">
        <v>52</v>
      </c>
      <c r="T213" s="1" t="s">
        <v>52</v>
      </c>
    </row>
    <row r="214" spans="1:20" ht="20.100000000000001" customHeight="1" x14ac:dyDescent="0.3">
      <c r="A214" s="29" t="s">
        <v>2318</v>
      </c>
      <c r="B214" s="30"/>
      <c r="C214" s="30"/>
      <c r="D214" s="30"/>
      <c r="E214" s="30"/>
      <c r="F214" s="29" t="s">
        <v>52</v>
      </c>
      <c r="G214" s="1" t="s">
        <v>1212</v>
      </c>
      <c r="H214" s="1" t="s">
        <v>2025</v>
      </c>
      <c r="I214" s="1" t="s">
        <v>2319</v>
      </c>
      <c r="J214" s="1" t="s">
        <v>52</v>
      </c>
      <c r="K214" s="1" t="s">
        <v>52</v>
      </c>
      <c r="M214" s="1" t="s">
        <v>52</v>
      </c>
      <c r="O214" s="1" t="s">
        <v>52</v>
      </c>
      <c r="P214" s="1" t="s">
        <v>52</v>
      </c>
      <c r="Q214" s="1" t="s">
        <v>52</v>
      </c>
      <c r="R214" s="1" t="s">
        <v>52</v>
      </c>
      <c r="S214" s="1" t="s">
        <v>52</v>
      </c>
      <c r="T214" s="1" t="s">
        <v>52</v>
      </c>
    </row>
    <row r="215" spans="1:20" ht="20.100000000000001" customHeight="1" x14ac:dyDescent="0.3">
      <c r="A215" s="29" t="s">
        <v>2320</v>
      </c>
      <c r="B215" s="30"/>
      <c r="C215" s="30"/>
      <c r="D215" s="30"/>
      <c r="E215" s="30"/>
      <c r="F215" s="29" t="s">
        <v>52</v>
      </c>
      <c r="G215" s="1" t="s">
        <v>1212</v>
      </c>
      <c r="H215" s="1" t="s">
        <v>2025</v>
      </c>
      <c r="I215" s="1" t="s">
        <v>2321</v>
      </c>
      <c r="J215" s="1" t="s">
        <v>52</v>
      </c>
      <c r="K215" s="1" t="s">
        <v>52</v>
      </c>
      <c r="M215" s="1" t="s">
        <v>52</v>
      </c>
      <c r="O215" s="1" t="s">
        <v>52</v>
      </c>
      <c r="P215" s="1" t="s">
        <v>52</v>
      </c>
      <c r="Q215" s="1" t="s">
        <v>52</v>
      </c>
      <c r="R215" s="1" t="s">
        <v>52</v>
      </c>
      <c r="S215" s="1" t="s">
        <v>52</v>
      </c>
      <c r="T215" s="1" t="s">
        <v>52</v>
      </c>
    </row>
    <row r="216" spans="1:20" ht="20.100000000000001" customHeight="1" x14ac:dyDescent="0.3">
      <c r="A216" s="29" t="s">
        <v>2112</v>
      </c>
      <c r="B216" s="30"/>
      <c r="C216" s="30"/>
      <c r="D216" s="30"/>
      <c r="E216" s="30"/>
      <c r="F216" s="29" t="s">
        <v>52</v>
      </c>
      <c r="G216" s="1" t="s">
        <v>1212</v>
      </c>
      <c r="H216" s="1" t="s">
        <v>2025</v>
      </c>
      <c r="I216" s="1" t="s">
        <v>2113</v>
      </c>
      <c r="J216" s="1" t="s">
        <v>52</v>
      </c>
      <c r="K216" s="1" t="s">
        <v>52</v>
      </c>
      <c r="M216" s="1" t="s">
        <v>52</v>
      </c>
      <c r="O216" s="1" t="s">
        <v>52</v>
      </c>
      <c r="P216" s="1" t="s">
        <v>52</v>
      </c>
      <c r="Q216" s="1" t="s">
        <v>52</v>
      </c>
      <c r="R216" s="1" t="s">
        <v>52</v>
      </c>
      <c r="S216" s="1" t="s">
        <v>52</v>
      </c>
      <c r="T216" s="1" t="s">
        <v>52</v>
      </c>
    </row>
    <row r="217" spans="1:20" ht="20.100000000000001" customHeight="1" x14ac:dyDescent="0.3">
      <c r="A217" s="29" t="s">
        <v>2027</v>
      </c>
      <c r="B217" s="30"/>
      <c r="C217" s="30"/>
      <c r="D217" s="30"/>
      <c r="E217" s="30"/>
      <c r="F217" s="29" t="s">
        <v>52</v>
      </c>
      <c r="G217" s="1" t="s">
        <v>1212</v>
      </c>
      <c r="H217" s="1" t="s">
        <v>2025</v>
      </c>
      <c r="I217" s="1" t="s">
        <v>52</v>
      </c>
      <c r="J217" s="1" t="s">
        <v>52</v>
      </c>
      <c r="K217" s="1" t="s">
        <v>52</v>
      </c>
      <c r="M217" s="1" t="s">
        <v>52</v>
      </c>
      <c r="O217" s="1" t="s">
        <v>52</v>
      </c>
      <c r="P217" s="1" t="s">
        <v>52</v>
      </c>
      <c r="Q217" s="1" t="s">
        <v>52</v>
      </c>
      <c r="R217" s="1" t="s">
        <v>52</v>
      </c>
      <c r="S217" s="1" t="s">
        <v>52</v>
      </c>
      <c r="T217" s="1" t="s">
        <v>52</v>
      </c>
    </row>
    <row r="218" spans="1:20" ht="20.100000000000001" customHeight="1" x14ac:dyDescent="0.3">
      <c r="A218" s="29" t="s">
        <v>2322</v>
      </c>
      <c r="B218" s="30"/>
      <c r="C218" s="30"/>
      <c r="D218" s="30"/>
      <c r="E218" s="30"/>
      <c r="F218" s="29" t="s">
        <v>52</v>
      </c>
      <c r="G218" s="1" t="s">
        <v>1212</v>
      </c>
      <c r="H218" s="1" t="s">
        <v>2025</v>
      </c>
      <c r="I218" s="1" t="s">
        <v>2323</v>
      </c>
      <c r="J218" s="1" t="s">
        <v>52</v>
      </c>
      <c r="K218" s="1" t="s">
        <v>52</v>
      </c>
      <c r="M218" s="1" t="s">
        <v>52</v>
      </c>
      <c r="O218" s="1" t="s">
        <v>52</v>
      </c>
      <c r="P218" s="1" t="s">
        <v>52</v>
      </c>
      <c r="Q218" s="1" t="s">
        <v>52</v>
      </c>
      <c r="R218" s="1" t="s">
        <v>52</v>
      </c>
      <c r="S218" s="1" t="s">
        <v>52</v>
      </c>
      <c r="T218" s="1" t="s">
        <v>52</v>
      </c>
    </row>
    <row r="219" spans="1:20" ht="20.100000000000001" customHeight="1" x14ac:dyDescent="0.3">
      <c r="A219" s="29" t="s">
        <v>2324</v>
      </c>
      <c r="B219" s="30"/>
      <c r="C219" s="30"/>
      <c r="D219" s="30"/>
      <c r="E219" s="30"/>
      <c r="F219" s="29" t="s">
        <v>52</v>
      </c>
      <c r="G219" s="1" t="s">
        <v>1212</v>
      </c>
      <c r="H219" s="1" t="s">
        <v>2025</v>
      </c>
      <c r="I219" s="1" t="s">
        <v>2325</v>
      </c>
      <c r="J219" s="1" t="s">
        <v>52</v>
      </c>
      <c r="K219" s="1" t="s">
        <v>52</v>
      </c>
      <c r="M219" s="1" t="s">
        <v>52</v>
      </c>
      <c r="O219" s="1" t="s">
        <v>52</v>
      </c>
      <c r="P219" s="1" t="s">
        <v>52</v>
      </c>
      <c r="Q219" s="1" t="s">
        <v>52</v>
      </c>
      <c r="R219" s="1" t="s">
        <v>52</v>
      </c>
      <c r="S219" s="1" t="s">
        <v>52</v>
      </c>
      <c r="T219" s="1" t="s">
        <v>52</v>
      </c>
    </row>
    <row r="220" spans="1:20" ht="20.100000000000001" customHeight="1" x14ac:dyDescent="0.3">
      <c r="A220" s="29" t="s">
        <v>2326</v>
      </c>
      <c r="B220" s="30"/>
      <c r="C220" s="30"/>
      <c r="D220" s="30"/>
      <c r="E220" s="30"/>
      <c r="F220" s="29" t="s">
        <v>52</v>
      </c>
      <c r="G220" s="1" t="s">
        <v>1212</v>
      </c>
      <c r="H220" s="1" t="s">
        <v>2025</v>
      </c>
      <c r="I220" s="1" t="s">
        <v>2327</v>
      </c>
      <c r="J220" s="1" t="s">
        <v>52</v>
      </c>
      <c r="K220" s="1" t="s">
        <v>52</v>
      </c>
      <c r="M220" s="1" t="s">
        <v>52</v>
      </c>
      <c r="O220" s="1" t="s">
        <v>52</v>
      </c>
      <c r="P220" s="1" t="s">
        <v>52</v>
      </c>
      <c r="Q220" s="1" t="s">
        <v>52</v>
      </c>
      <c r="R220" s="1" t="s">
        <v>52</v>
      </c>
      <c r="S220" s="1" t="s">
        <v>52</v>
      </c>
      <c r="T220" s="1" t="s">
        <v>52</v>
      </c>
    </row>
    <row r="221" spans="1:20" ht="20.100000000000001" customHeight="1" x14ac:dyDescent="0.3">
      <c r="A221" s="29" t="s">
        <v>2328</v>
      </c>
      <c r="B221" s="30"/>
      <c r="C221" s="30"/>
      <c r="D221" s="30"/>
      <c r="E221" s="30"/>
      <c r="F221" s="29" t="s">
        <v>52</v>
      </c>
      <c r="G221" s="1" t="s">
        <v>1212</v>
      </c>
      <c r="H221" s="1" t="s">
        <v>2025</v>
      </c>
      <c r="I221" s="1" t="s">
        <v>2329</v>
      </c>
      <c r="J221" s="1" t="s">
        <v>52</v>
      </c>
      <c r="K221" s="1" t="s">
        <v>52</v>
      </c>
      <c r="M221" s="1" t="s">
        <v>52</v>
      </c>
      <c r="O221" s="1" t="s">
        <v>52</v>
      </c>
      <c r="P221" s="1" t="s">
        <v>52</v>
      </c>
      <c r="Q221" s="1" t="s">
        <v>52</v>
      </c>
      <c r="R221" s="1" t="s">
        <v>52</v>
      </c>
      <c r="S221" s="1" t="s">
        <v>52</v>
      </c>
      <c r="T221" s="1" t="s">
        <v>52</v>
      </c>
    </row>
    <row r="222" spans="1:20" ht="20.100000000000001" customHeight="1" x14ac:dyDescent="0.3">
      <c r="A222" s="29" t="s">
        <v>2112</v>
      </c>
      <c r="B222" s="30"/>
      <c r="C222" s="30"/>
      <c r="D222" s="30"/>
      <c r="E222" s="30"/>
      <c r="F222" s="29" t="s">
        <v>52</v>
      </c>
      <c r="G222" s="1" t="s">
        <v>1212</v>
      </c>
      <c r="H222" s="1" t="s">
        <v>2025</v>
      </c>
      <c r="I222" s="1" t="s">
        <v>2113</v>
      </c>
      <c r="J222" s="1" t="s">
        <v>52</v>
      </c>
      <c r="K222" s="1" t="s">
        <v>52</v>
      </c>
      <c r="M222" s="1" t="s">
        <v>52</v>
      </c>
      <c r="O222" s="1" t="s">
        <v>52</v>
      </c>
      <c r="P222" s="1" t="s">
        <v>52</v>
      </c>
      <c r="Q222" s="1" t="s">
        <v>52</v>
      </c>
      <c r="R222" s="1" t="s">
        <v>52</v>
      </c>
      <c r="S222" s="1" t="s">
        <v>52</v>
      </c>
      <c r="T222" s="1" t="s">
        <v>52</v>
      </c>
    </row>
    <row r="223" spans="1:20" ht="20.100000000000001" customHeight="1" x14ac:dyDescent="0.3">
      <c r="A223" s="29" t="s">
        <v>2120</v>
      </c>
      <c r="B223" s="31"/>
      <c r="C223" s="31"/>
      <c r="D223" s="31"/>
      <c r="E223" s="31"/>
      <c r="F223" s="32"/>
    </row>
    <row r="224" spans="1:20" ht="20.100000000000001" customHeight="1" x14ac:dyDescent="0.3">
      <c r="A224" s="32"/>
      <c r="B224" s="32"/>
      <c r="C224" s="32"/>
      <c r="D224" s="32"/>
      <c r="E224" s="32"/>
      <c r="F224" s="32"/>
    </row>
    <row r="225" spans="1:20" ht="20.100000000000001" customHeight="1" x14ac:dyDescent="0.3">
      <c r="A225" s="32" t="s">
        <v>2331</v>
      </c>
      <c r="B225" s="32"/>
      <c r="C225" s="32"/>
      <c r="D225" s="32"/>
      <c r="E225" s="32"/>
      <c r="F225" s="29" t="s">
        <v>52</v>
      </c>
      <c r="G225" s="1" t="s">
        <v>1906</v>
      </c>
      <c r="I225" s="1" t="s">
        <v>1215</v>
      </c>
      <c r="J225" s="1" t="s">
        <v>1904</v>
      </c>
      <c r="K225" s="1" t="s">
        <v>74</v>
      </c>
    </row>
    <row r="226" spans="1:20" ht="20.100000000000001" customHeight="1" x14ac:dyDescent="0.3">
      <c r="A226" s="29" t="s">
        <v>52</v>
      </c>
      <c r="B226" s="30"/>
      <c r="C226" s="30"/>
      <c r="D226" s="30"/>
      <c r="E226" s="30"/>
      <c r="F226" s="29" t="s">
        <v>52</v>
      </c>
      <c r="G226" s="1" t="s">
        <v>1906</v>
      </c>
      <c r="H226" s="1" t="s">
        <v>2023</v>
      </c>
      <c r="I226" s="1" t="s">
        <v>52</v>
      </c>
      <c r="J226" s="1" t="s">
        <v>52</v>
      </c>
      <c r="K226" s="1" t="s">
        <v>52</v>
      </c>
      <c r="L226">
        <v>1</v>
      </c>
      <c r="M226" s="1" t="s">
        <v>52</v>
      </c>
      <c r="O226" s="1" t="s">
        <v>52</v>
      </c>
      <c r="P226" s="1" t="s">
        <v>52</v>
      </c>
      <c r="Q226" s="1" t="s">
        <v>52</v>
      </c>
      <c r="R226" s="1" t="s">
        <v>52</v>
      </c>
      <c r="S226" s="1" t="s">
        <v>52</v>
      </c>
      <c r="T226" s="1" t="s">
        <v>52</v>
      </c>
    </row>
    <row r="227" spans="1:20" ht="20.100000000000001" customHeight="1" x14ac:dyDescent="0.3">
      <c r="A227" s="29" t="s">
        <v>2332</v>
      </c>
      <c r="B227" s="30">
        <v>0</v>
      </c>
      <c r="C227" s="30">
        <v>0</v>
      </c>
      <c r="D227" s="30">
        <v>0</v>
      </c>
      <c r="E227" s="30">
        <v>0</v>
      </c>
      <c r="F227" s="29" t="s">
        <v>52</v>
      </c>
      <c r="G227" s="1" t="s">
        <v>1906</v>
      </c>
      <c r="H227" s="1" t="s">
        <v>2025</v>
      </c>
      <c r="I227" s="1" t="s">
        <v>2333</v>
      </c>
      <c r="J227" s="1" t="s">
        <v>52</v>
      </c>
      <c r="K227" s="1" t="s">
        <v>52</v>
      </c>
      <c r="M227" s="1" t="s">
        <v>52</v>
      </c>
      <c r="O227" s="1" t="s">
        <v>52</v>
      </c>
      <c r="P227" s="1" t="s">
        <v>52</v>
      </c>
      <c r="Q227" s="1" t="s">
        <v>52</v>
      </c>
      <c r="R227" s="1" t="s">
        <v>52</v>
      </c>
      <c r="S227" s="1" t="s">
        <v>52</v>
      </c>
      <c r="T227" s="1" t="s">
        <v>52</v>
      </c>
    </row>
    <row r="228" spans="1:20" ht="20.100000000000001" customHeight="1" x14ac:dyDescent="0.3">
      <c r="A228" s="29" t="s">
        <v>2334</v>
      </c>
      <c r="B228" s="30">
        <v>0</v>
      </c>
      <c r="C228" s="30">
        <v>0</v>
      </c>
      <c r="D228" s="30">
        <v>0</v>
      </c>
      <c r="E228" s="30">
        <v>0</v>
      </c>
      <c r="F228" s="29" t="s">
        <v>52</v>
      </c>
      <c r="G228" s="1" t="s">
        <v>1906</v>
      </c>
      <c r="H228" s="1" t="s">
        <v>2025</v>
      </c>
      <c r="I228" s="1" t="s">
        <v>2335</v>
      </c>
      <c r="J228" s="1" t="s">
        <v>52</v>
      </c>
      <c r="K228" s="1" t="s">
        <v>52</v>
      </c>
      <c r="M228" s="1" t="s">
        <v>52</v>
      </c>
      <c r="O228" s="1" t="s">
        <v>52</v>
      </c>
      <c r="P228" s="1" t="s">
        <v>52</v>
      </c>
      <c r="Q228" s="1" t="s">
        <v>52</v>
      </c>
      <c r="R228" s="1" t="s">
        <v>52</v>
      </c>
      <c r="S228" s="1" t="s">
        <v>52</v>
      </c>
      <c r="T228" s="1" t="s">
        <v>52</v>
      </c>
    </row>
    <row r="229" spans="1:20" ht="20.100000000000001" customHeight="1" x14ac:dyDescent="0.3">
      <c r="A229" s="29" t="s">
        <v>2027</v>
      </c>
      <c r="B229" s="30">
        <v>0</v>
      </c>
      <c r="C229" s="30">
        <v>0</v>
      </c>
      <c r="D229" s="30">
        <v>0</v>
      </c>
      <c r="E229" s="30">
        <v>0</v>
      </c>
      <c r="F229" s="29" t="s">
        <v>52</v>
      </c>
      <c r="G229" s="1" t="s">
        <v>1906</v>
      </c>
      <c r="H229" s="1" t="s">
        <v>2025</v>
      </c>
      <c r="I229" s="1" t="s">
        <v>52</v>
      </c>
      <c r="J229" s="1" t="s">
        <v>52</v>
      </c>
      <c r="K229" s="1" t="s">
        <v>52</v>
      </c>
      <c r="M229" s="1" t="s">
        <v>52</v>
      </c>
      <c r="O229" s="1" t="s">
        <v>52</v>
      </c>
      <c r="P229" s="1" t="s">
        <v>52</v>
      </c>
      <c r="Q229" s="1" t="s">
        <v>52</v>
      </c>
      <c r="R229" s="1" t="s">
        <v>52</v>
      </c>
      <c r="S229" s="1" t="s">
        <v>52</v>
      </c>
      <c r="T229" s="1" t="s">
        <v>52</v>
      </c>
    </row>
    <row r="230" spans="1:20" ht="20.100000000000001" customHeight="1" x14ac:dyDescent="0.3">
      <c r="A230" s="29" t="s">
        <v>2336</v>
      </c>
      <c r="B230" s="30">
        <v>0</v>
      </c>
      <c r="C230" s="30">
        <v>0</v>
      </c>
      <c r="D230" s="30">
        <v>0</v>
      </c>
      <c r="E230" s="30">
        <v>0</v>
      </c>
      <c r="F230" s="29" t="s">
        <v>52</v>
      </c>
      <c r="G230" s="1" t="s">
        <v>1906</v>
      </c>
      <c r="H230" s="1" t="s">
        <v>2025</v>
      </c>
      <c r="I230" s="1" t="s">
        <v>2337</v>
      </c>
      <c r="J230" s="1" t="s">
        <v>52</v>
      </c>
      <c r="K230" s="1" t="s">
        <v>52</v>
      </c>
      <c r="M230" s="1" t="s">
        <v>52</v>
      </c>
      <c r="O230" s="1" t="s">
        <v>52</v>
      </c>
      <c r="P230" s="1" t="s">
        <v>52</v>
      </c>
      <c r="Q230" s="1" t="s">
        <v>52</v>
      </c>
      <c r="R230" s="1" t="s">
        <v>52</v>
      </c>
      <c r="S230" s="1" t="s">
        <v>52</v>
      </c>
      <c r="T230" s="1" t="s">
        <v>52</v>
      </c>
    </row>
    <row r="231" spans="1:20" ht="20.100000000000001" customHeight="1" x14ac:dyDescent="0.3">
      <c r="A231" s="29" t="s">
        <v>2338</v>
      </c>
      <c r="B231" s="30">
        <v>0</v>
      </c>
      <c r="C231" s="30">
        <v>0</v>
      </c>
      <c r="D231" s="30">
        <v>0</v>
      </c>
      <c r="E231" s="30">
        <v>0</v>
      </c>
      <c r="F231" s="29" t="s">
        <v>52</v>
      </c>
      <c r="G231" s="1" t="s">
        <v>1906</v>
      </c>
      <c r="H231" s="1" t="s">
        <v>2025</v>
      </c>
      <c r="I231" s="1" t="s">
        <v>2339</v>
      </c>
      <c r="J231" s="1" t="s">
        <v>52</v>
      </c>
      <c r="K231" s="1" t="s">
        <v>52</v>
      </c>
      <c r="M231" s="1" t="s">
        <v>52</v>
      </c>
      <c r="O231" s="1" t="s">
        <v>52</v>
      </c>
      <c r="P231" s="1" t="s">
        <v>52</v>
      </c>
      <c r="Q231" s="1" t="s">
        <v>52</v>
      </c>
      <c r="R231" s="1" t="s">
        <v>52</v>
      </c>
      <c r="S231" s="1" t="s">
        <v>52</v>
      </c>
      <c r="T231" s="1" t="s">
        <v>52</v>
      </c>
    </row>
    <row r="232" spans="1:20" ht="20.100000000000001" customHeight="1" x14ac:dyDescent="0.3">
      <c r="A232" s="29" t="s">
        <v>2027</v>
      </c>
      <c r="B232" s="30">
        <v>0</v>
      </c>
      <c r="C232" s="30">
        <v>0</v>
      </c>
      <c r="D232" s="30">
        <v>0</v>
      </c>
      <c r="E232" s="30">
        <v>0</v>
      </c>
      <c r="F232" s="29" t="s">
        <v>52</v>
      </c>
      <c r="G232" s="1" t="s">
        <v>1906</v>
      </c>
      <c r="H232" s="1" t="s">
        <v>2025</v>
      </c>
      <c r="I232" s="1" t="s">
        <v>52</v>
      </c>
      <c r="J232" s="1" t="s">
        <v>52</v>
      </c>
      <c r="K232" s="1" t="s">
        <v>52</v>
      </c>
      <c r="M232" s="1" t="s">
        <v>52</v>
      </c>
      <c r="O232" s="1" t="s">
        <v>52</v>
      </c>
      <c r="P232" s="1" t="s">
        <v>52</v>
      </c>
      <c r="Q232" s="1" t="s">
        <v>52</v>
      </c>
      <c r="R232" s="1" t="s">
        <v>52</v>
      </c>
      <c r="S232" s="1" t="s">
        <v>52</v>
      </c>
      <c r="T232" s="1" t="s">
        <v>52</v>
      </c>
    </row>
    <row r="233" spans="1:20" ht="20.100000000000001" customHeight="1" x14ac:dyDescent="0.3">
      <c r="A233" s="29" t="s">
        <v>2276</v>
      </c>
      <c r="B233" s="30">
        <v>0</v>
      </c>
      <c r="C233" s="30">
        <v>0</v>
      </c>
      <c r="D233" s="30">
        <v>0</v>
      </c>
      <c r="E233" s="30">
        <v>0</v>
      </c>
      <c r="F233" s="29" t="s">
        <v>52</v>
      </c>
      <c r="G233" s="1" t="s">
        <v>1906</v>
      </c>
      <c r="H233" s="1" t="s">
        <v>2025</v>
      </c>
      <c r="I233" s="1" t="s">
        <v>2277</v>
      </c>
      <c r="J233" s="1" t="s">
        <v>52</v>
      </c>
      <c r="K233" s="1" t="s">
        <v>52</v>
      </c>
      <c r="M233" s="1" t="s">
        <v>52</v>
      </c>
      <c r="O233" s="1" t="s">
        <v>52</v>
      </c>
      <c r="P233" s="1" t="s">
        <v>52</v>
      </c>
      <c r="Q233" s="1" t="s">
        <v>52</v>
      </c>
      <c r="R233" s="1" t="s">
        <v>52</v>
      </c>
      <c r="S233" s="1" t="s">
        <v>52</v>
      </c>
      <c r="T233" s="1" t="s">
        <v>52</v>
      </c>
    </row>
    <row r="234" spans="1:20" ht="20.100000000000001" customHeight="1" x14ac:dyDescent="0.3">
      <c r="A234" s="29" t="s">
        <v>2027</v>
      </c>
      <c r="B234" s="30">
        <v>0</v>
      </c>
      <c r="C234" s="30">
        <v>0</v>
      </c>
      <c r="D234" s="30">
        <v>0</v>
      </c>
      <c r="E234" s="30">
        <v>0</v>
      </c>
      <c r="F234" s="29" t="s">
        <v>52</v>
      </c>
      <c r="G234" s="1" t="s">
        <v>1906</v>
      </c>
      <c r="H234" s="1" t="s">
        <v>2025</v>
      </c>
      <c r="I234" s="1" t="s">
        <v>52</v>
      </c>
      <c r="J234" s="1" t="s">
        <v>52</v>
      </c>
      <c r="K234" s="1" t="s">
        <v>52</v>
      </c>
      <c r="M234" s="1" t="s">
        <v>52</v>
      </c>
      <c r="O234" s="1" t="s">
        <v>52</v>
      </c>
      <c r="P234" s="1" t="s">
        <v>52</v>
      </c>
      <c r="Q234" s="1" t="s">
        <v>52</v>
      </c>
      <c r="R234" s="1" t="s">
        <v>52</v>
      </c>
      <c r="S234" s="1" t="s">
        <v>52</v>
      </c>
      <c r="T234" s="1" t="s">
        <v>52</v>
      </c>
    </row>
    <row r="235" spans="1:20" ht="20.100000000000001" customHeight="1" x14ac:dyDescent="0.3">
      <c r="A235" s="29" t="s">
        <v>2278</v>
      </c>
      <c r="B235" s="30">
        <v>0</v>
      </c>
      <c r="C235" s="30">
        <v>0</v>
      </c>
      <c r="D235" s="30">
        <v>0</v>
      </c>
      <c r="E235" s="30">
        <v>0</v>
      </c>
      <c r="F235" s="29" t="s">
        <v>52</v>
      </c>
      <c r="G235" s="1" t="s">
        <v>1906</v>
      </c>
      <c r="H235" s="1" t="s">
        <v>2025</v>
      </c>
      <c r="I235" s="1" t="s">
        <v>2279</v>
      </c>
      <c r="J235" s="1" t="s">
        <v>52</v>
      </c>
      <c r="K235" s="1" t="s">
        <v>52</v>
      </c>
      <c r="M235" s="1" t="s">
        <v>52</v>
      </c>
      <c r="O235" s="1" t="s">
        <v>52</v>
      </c>
      <c r="P235" s="1" t="s">
        <v>52</v>
      </c>
      <c r="Q235" s="1" t="s">
        <v>52</v>
      </c>
      <c r="R235" s="1" t="s">
        <v>52</v>
      </c>
      <c r="S235" s="1" t="s">
        <v>52</v>
      </c>
      <c r="T235" s="1" t="s">
        <v>52</v>
      </c>
    </row>
    <row r="236" spans="1:20" ht="20.100000000000001" customHeight="1" x14ac:dyDescent="0.3">
      <c r="A236" s="29" t="s">
        <v>2280</v>
      </c>
      <c r="B236" s="30">
        <v>0</v>
      </c>
      <c r="C236" s="30">
        <v>0</v>
      </c>
      <c r="D236" s="30">
        <v>0</v>
      </c>
      <c r="E236" s="30">
        <v>0</v>
      </c>
      <c r="F236" s="29" t="s">
        <v>52</v>
      </c>
      <c r="G236" s="1" t="s">
        <v>1906</v>
      </c>
      <c r="H236" s="1" t="s">
        <v>2025</v>
      </c>
      <c r="I236" s="1" t="s">
        <v>2281</v>
      </c>
      <c r="J236" s="1" t="s">
        <v>52</v>
      </c>
      <c r="K236" s="1" t="s">
        <v>52</v>
      </c>
      <c r="M236" s="1" t="s">
        <v>52</v>
      </c>
      <c r="O236" s="1" t="s">
        <v>52</v>
      </c>
      <c r="P236" s="1" t="s">
        <v>52</v>
      </c>
      <c r="Q236" s="1" t="s">
        <v>52</v>
      </c>
      <c r="R236" s="1" t="s">
        <v>52</v>
      </c>
      <c r="S236" s="1" t="s">
        <v>52</v>
      </c>
      <c r="T236" s="1" t="s">
        <v>52</v>
      </c>
    </row>
    <row r="237" spans="1:20" ht="20.100000000000001" customHeight="1" x14ac:dyDescent="0.3">
      <c r="A237" s="29" t="s">
        <v>2340</v>
      </c>
      <c r="B237" s="30"/>
      <c r="C237" s="30"/>
      <c r="D237" s="30"/>
      <c r="E237" s="30"/>
      <c r="F237" s="29" t="s">
        <v>52</v>
      </c>
      <c r="G237" s="1" t="s">
        <v>1906</v>
      </c>
      <c r="H237" s="1" t="s">
        <v>2025</v>
      </c>
      <c r="I237" s="1" t="s">
        <v>2341</v>
      </c>
      <c r="J237" s="1" t="s">
        <v>52</v>
      </c>
      <c r="K237" s="1" t="s">
        <v>52</v>
      </c>
      <c r="M237" s="1" t="s">
        <v>52</v>
      </c>
      <c r="O237" s="1" t="s">
        <v>52</v>
      </c>
      <c r="P237" s="1" t="s">
        <v>52</v>
      </c>
      <c r="Q237" s="1" t="s">
        <v>52</v>
      </c>
      <c r="R237" s="1" t="s">
        <v>52</v>
      </c>
      <c r="S237" s="1" t="s">
        <v>52</v>
      </c>
      <c r="T237" s="1" t="s">
        <v>52</v>
      </c>
    </row>
    <row r="238" spans="1:20" ht="20.100000000000001" customHeight="1" x14ac:dyDescent="0.3">
      <c r="A238" s="29" t="s">
        <v>2342</v>
      </c>
      <c r="B238" s="30"/>
      <c r="C238" s="30"/>
      <c r="D238" s="30"/>
      <c r="E238" s="30"/>
      <c r="F238" s="29" t="s">
        <v>52</v>
      </c>
      <c r="G238" s="1" t="s">
        <v>1906</v>
      </c>
      <c r="H238" s="1" t="s">
        <v>2025</v>
      </c>
      <c r="I238" s="1" t="s">
        <v>2343</v>
      </c>
      <c r="J238" s="1" t="s">
        <v>52</v>
      </c>
      <c r="K238" s="1" t="s">
        <v>52</v>
      </c>
      <c r="M238" s="1" t="s">
        <v>52</v>
      </c>
      <c r="O238" s="1" t="s">
        <v>52</v>
      </c>
      <c r="P238" s="1" t="s">
        <v>52</v>
      </c>
      <c r="Q238" s="1" t="s">
        <v>52</v>
      </c>
      <c r="R238" s="1" t="s">
        <v>52</v>
      </c>
      <c r="S238" s="1" t="s">
        <v>52</v>
      </c>
      <c r="T238" s="1" t="s">
        <v>52</v>
      </c>
    </row>
    <row r="239" spans="1:20" ht="20.100000000000001" customHeight="1" x14ac:dyDescent="0.3">
      <c r="A239" s="29" t="s">
        <v>2306</v>
      </c>
      <c r="B239" s="30"/>
      <c r="C239" s="30"/>
      <c r="D239" s="30"/>
      <c r="E239" s="30"/>
      <c r="F239" s="29" t="s">
        <v>52</v>
      </c>
      <c r="G239" s="1" t="s">
        <v>1906</v>
      </c>
      <c r="H239" s="1" t="s">
        <v>2025</v>
      </c>
      <c r="I239" s="1" t="s">
        <v>2307</v>
      </c>
      <c r="J239" s="1" t="s">
        <v>52</v>
      </c>
      <c r="K239" s="1" t="s">
        <v>52</v>
      </c>
      <c r="M239" s="1" t="s">
        <v>52</v>
      </c>
      <c r="O239" s="1" t="s">
        <v>52</v>
      </c>
      <c r="P239" s="1" t="s">
        <v>52</v>
      </c>
      <c r="Q239" s="1" t="s">
        <v>52</v>
      </c>
      <c r="R239" s="1" t="s">
        <v>52</v>
      </c>
      <c r="S239" s="1" t="s">
        <v>52</v>
      </c>
      <c r="T239" s="1" t="s">
        <v>52</v>
      </c>
    </row>
    <row r="240" spans="1:20" ht="20.100000000000001" customHeight="1" x14ac:dyDescent="0.3">
      <c r="A240" s="29" t="s">
        <v>2344</v>
      </c>
      <c r="B240" s="30"/>
      <c r="C240" s="30"/>
      <c r="D240" s="30"/>
      <c r="E240" s="30"/>
      <c r="F240" s="29" t="s">
        <v>52</v>
      </c>
      <c r="G240" s="1" t="s">
        <v>1906</v>
      </c>
      <c r="H240" s="1" t="s">
        <v>2025</v>
      </c>
      <c r="I240" s="1" t="s">
        <v>2345</v>
      </c>
      <c r="J240" s="1" t="s">
        <v>52</v>
      </c>
      <c r="K240" s="1" t="s">
        <v>52</v>
      </c>
      <c r="M240" s="1" t="s">
        <v>52</v>
      </c>
      <c r="O240" s="1" t="s">
        <v>52</v>
      </c>
      <c r="P240" s="1" t="s">
        <v>52</v>
      </c>
      <c r="Q240" s="1" t="s">
        <v>52</v>
      </c>
      <c r="R240" s="1" t="s">
        <v>52</v>
      </c>
      <c r="S240" s="1" t="s">
        <v>52</v>
      </c>
      <c r="T240" s="1" t="s">
        <v>52</v>
      </c>
    </row>
    <row r="241" spans="1:20" ht="20.100000000000001" customHeight="1" x14ac:dyDescent="0.3">
      <c r="A241" s="29" t="s">
        <v>2112</v>
      </c>
      <c r="B241" s="30"/>
      <c r="C241" s="30"/>
      <c r="D241" s="30"/>
      <c r="E241" s="30"/>
      <c r="F241" s="29" t="s">
        <v>52</v>
      </c>
      <c r="G241" s="1" t="s">
        <v>1906</v>
      </c>
      <c r="H241" s="1" t="s">
        <v>2025</v>
      </c>
      <c r="I241" s="1" t="s">
        <v>2113</v>
      </c>
      <c r="J241" s="1" t="s">
        <v>52</v>
      </c>
      <c r="K241" s="1" t="s">
        <v>52</v>
      </c>
      <c r="M241" s="1" t="s">
        <v>52</v>
      </c>
      <c r="O241" s="1" t="s">
        <v>52</v>
      </c>
      <c r="P241" s="1" t="s">
        <v>52</v>
      </c>
      <c r="Q241" s="1" t="s">
        <v>52</v>
      </c>
      <c r="R241" s="1" t="s">
        <v>52</v>
      </c>
      <c r="S241" s="1" t="s">
        <v>52</v>
      </c>
      <c r="T241" s="1" t="s">
        <v>52</v>
      </c>
    </row>
    <row r="242" spans="1:20" ht="20.100000000000001" customHeight="1" x14ac:dyDescent="0.3">
      <c r="A242" s="29" t="s">
        <v>2027</v>
      </c>
      <c r="B242" s="30"/>
      <c r="C242" s="30"/>
      <c r="D242" s="30"/>
      <c r="E242" s="30"/>
      <c r="F242" s="29" t="s">
        <v>52</v>
      </c>
      <c r="G242" s="1" t="s">
        <v>1906</v>
      </c>
      <c r="H242" s="1" t="s">
        <v>2025</v>
      </c>
      <c r="I242" s="1" t="s">
        <v>52</v>
      </c>
      <c r="J242" s="1" t="s">
        <v>52</v>
      </c>
      <c r="K242" s="1" t="s">
        <v>52</v>
      </c>
      <c r="M242" s="1" t="s">
        <v>52</v>
      </c>
      <c r="O242" s="1" t="s">
        <v>52</v>
      </c>
      <c r="P242" s="1" t="s">
        <v>52</v>
      </c>
      <c r="Q242" s="1" t="s">
        <v>52</v>
      </c>
      <c r="R242" s="1" t="s">
        <v>52</v>
      </c>
      <c r="S242" s="1" t="s">
        <v>52</v>
      </c>
      <c r="T242" s="1" t="s">
        <v>52</v>
      </c>
    </row>
    <row r="243" spans="1:20" ht="20.100000000000001" customHeight="1" x14ac:dyDescent="0.3">
      <c r="A243" s="29" t="s">
        <v>2312</v>
      </c>
      <c r="B243" s="30"/>
      <c r="C243" s="30"/>
      <c r="D243" s="30"/>
      <c r="E243" s="30"/>
      <c r="F243" s="29" t="s">
        <v>52</v>
      </c>
      <c r="G243" s="1" t="s">
        <v>1906</v>
      </c>
      <c r="H243" s="1" t="s">
        <v>2025</v>
      </c>
      <c r="I243" s="1" t="s">
        <v>2313</v>
      </c>
      <c r="J243" s="1" t="s">
        <v>52</v>
      </c>
      <c r="K243" s="1" t="s">
        <v>52</v>
      </c>
      <c r="M243" s="1" t="s">
        <v>52</v>
      </c>
      <c r="O243" s="1" t="s">
        <v>52</v>
      </c>
      <c r="P243" s="1" t="s">
        <v>52</v>
      </c>
      <c r="Q243" s="1" t="s">
        <v>52</v>
      </c>
      <c r="R243" s="1" t="s">
        <v>52</v>
      </c>
      <c r="S243" s="1" t="s">
        <v>52</v>
      </c>
      <c r="T243" s="1" t="s">
        <v>52</v>
      </c>
    </row>
    <row r="244" spans="1:20" ht="20.100000000000001" customHeight="1" x14ac:dyDescent="0.3">
      <c r="A244" s="29" t="s">
        <v>2027</v>
      </c>
      <c r="B244" s="30"/>
      <c r="C244" s="30"/>
      <c r="D244" s="30"/>
      <c r="E244" s="30"/>
      <c r="F244" s="29" t="s">
        <v>52</v>
      </c>
      <c r="G244" s="1" t="s">
        <v>1906</v>
      </c>
      <c r="H244" s="1" t="s">
        <v>2025</v>
      </c>
      <c r="I244" s="1" t="s">
        <v>52</v>
      </c>
      <c r="J244" s="1" t="s">
        <v>52</v>
      </c>
      <c r="K244" s="1" t="s">
        <v>52</v>
      </c>
      <c r="M244" s="1" t="s">
        <v>52</v>
      </c>
      <c r="O244" s="1" t="s">
        <v>52</v>
      </c>
      <c r="P244" s="1" t="s">
        <v>52</v>
      </c>
      <c r="Q244" s="1" t="s">
        <v>52</v>
      </c>
      <c r="R244" s="1" t="s">
        <v>52</v>
      </c>
      <c r="S244" s="1" t="s">
        <v>52</v>
      </c>
      <c r="T244" s="1" t="s">
        <v>52</v>
      </c>
    </row>
    <row r="245" spans="1:20" ht="20.100000000000001" customHeight="1" x14ac:dyDescent="0.3">
      <c r="A245" s="29" t="s">
        <v>2346</v>
      </c>
      <c r="B245" s="30"/>
      <c r="C245" s="30"/>
      <c r="D245" s="30"/>
      <c r="E245" s="30"/>
      <c r="F245" s="29" t="s">
        <v>52</v>
      </c>
      <c r="G245" s="1" t="s">
        <v>1906</v>
      </c>
      <c r="H245" s="1" t="s">
        <v>2025</v>
      </c>
      <c r="I245" s="1" t="s">
        <v>2347</v>
      </c>
      <c r="J245" s="1" t="s">
        <v>52</v>
      </c>
      <c r="K245" s="1" t="s">
        <v>52</v>
      </c>
      <c r="M245" s="1" t="s">
        <v>52</v>
      </c>
      <c r="O245" s="1" t="s">
        <v>52</v>
      </c>
      <c r="P245" s="1" t="s">
        <v>52</v>
      </c>
      <c r="Q245" s="1" t="s">
        <v>52</v>
      </c>
      <c r="R245" s="1" t="s">
        <v>52</v>
      </c>
      <c r="S245" s="1" t="s">
        <v>52</v>
      </c>
      <c r="T245" s="1" t="s">
        <v>52</v>
      </c>
    </row>
    <row r="246" spans="1:20" ht="20.100000000000001" customHeight="1" x14ac:dyDescent="0.3">
      <c r="A246" s="29" t="s">
        <v>2348</v>
      </c>
      <c r="B246" s="30"/>
      <c r="C246" s="30"/>
      <c r="D246" s="30"/>
      <c r="E246" s="30"/>
      <c r="F246" s="29" t="s">
        <v>52</v>
      </c>
      <c r="G246" s="1" t="s">
        <v>1906</v>
      </c>
      <c r="H246" s="1" t="s">
        <v>2025</v>
      </c>
      <c r="I246" s="1" t="s">
        <v>2349</v>
      </c>
      <c r="J246" s="1" t="s">
        <v>52</v>
      </c>
      <c r="K246" s="1" t="s">
        <v>52</v>
      </c>
      <c r="M246" s="1" t="s">
        <v>52</v>
      </c>
      <c r="O246" s="1" t="s">
        <v>52</v>
      </c>
      <c r="P246" s="1" t="s">
        <v>52</v>
      </c>
      <c r="Q246" s="1" t="s">
        <v>52</v>
      </c>
      <c r="R246" s="1" t="s">
        <v>52</v>
      </c>
      <c r="S246" s="1" t="s">
        <v>52</v>
      </c>
      <c r="T246" s="1" t="s">
        <v>52</v>
      </c>
    </row>
    <row r="247" spans="1:20" ht="20.100000000000001" customHeight="1" x14ac:dyDescent="0.3">
      <c r="A247" s="29" t="s">
        <v>2350</v>
      </c>
      <c r="B247" s="30"/>
      <c r="C247" s="30"/>
      <c r="D247" s="30"/>
      <c r="E247" s="30"/>
      <c r="F247" s="29" t="s">
        <v>52</v>
      </c>
      <c r="G247" s="1" t="s">
        <v>1906</v>
      </c>
      <c r="H247" s="1" t="s">
        <v>2025</v>
      </c>
      <c r="I247" s="1" t="s">
        <v>2351</v>
      </c>
      <c r="J247" s="1" t="s">
        <v>52</v>
      </c>
      <c r="K247" s="1" t="s">
        <v>52</v>
      </c>
      <c r="M247" s="1" t="s">
        <v>52</v>
      </c>
      <c r="O247" s="1" t="s">
        <v>52</v>
      </c>
      <c r="P247" s="1" t="s">
        <v>52</v>
      </c>
      <c r="Q247" s="1" t="s">
        <v>52</v>
      </c>
      <c r="R247" s="1" t="s">
        <v>52</v>
      </c>
      <c r="S247" s="1" t="s">
        <v>52</v>
      </c>
      <c r="T247" s="1" t="s">
        <v>52</v>
      </c>
    </row>
    <row r="248" spans="1:20" ht="20.100000000000001" customHeight="1" x14ac:dyDescent="0.3">
      <c r="A248" s="29" t="s">
        <v>2352</v>
      </c>
      <c r="B248" s="30"/>
      <c r="C248" s="30"/>
      <c r="D248" s="30"/>
      <c r="E248" s="30"/>
      <c r="F248" s="29" t="s">
        <v>52</v>
      </c>
      <c r="G248" s="1" t="s">
        <v>1906</v>
      </c>
      <c r="H248" s="1" t="s">
        <v>2025</v>
      </c>
      <c r="I248" s="1" t="s">
        <v>2353</v>
      </c>
      <c r="J248" s="1" t="s">
        <v>52</v>
      </c>
      <c r="K248" s="1" t="s">
        <v>52</v>
      </c>
      <c r="M248" s="1" t="s">
        <v>52</v>
      </c>
      <c r="O248" s="1" t="s">
        <v>52</v>
      </c>
      <c r="P248" s="1" t="s">
        <v>52</v>
      </c>
      <c r="Q248" s="1" t="s">
        <v>52</v>
      </c>
      <c r="R248" s="1" t="s">
        <v>52</v>
      </c>
      <c r="S248" s="1" t="s">
        <v>52</v>
      </c>
      <c r="T248" s="1" t="s">
        <v>52</v>
      </c>
    </row>
    <row r="249" spans="1:20" ht="20.100000000000001" customHeight="1" x14ac:dyDescent="0.3">
      <c r="A249" s="29" t="s">
        <v>2112</v>
      </c>
      <c r="B249" s="30"/>
      <c r="C249" s="30"/>
      <c r="D249" s="30"/>
      <c r="E249" s="30"/>
      <c r="F249" s="29" t="s">
        <v>52</v>
      </c>
      <c r="G249" s="1" t="s">
        <v>1906</v>
      </c>
      <c r="H249" s="1" t="s">
        <v>2025</v>
      </c>
      <c r="I249" s="1" t="s">
        <v>2113</v>
      </c>
      <c r="J249" s="1" t="s">
        <v>52</v>
      </c>
      <c r="K249" s="1" t="s">
        <v>52</v>
      </c>
      <c r="M249" s="1" t="s">
        <v>52</v>
      </c>
      <c r="O249" s="1" t="s">
        <v>52</v>
      </c>
      <c r="P249" s="1" t="s">
        <v>52</v>
      </c>
      <c r="Q249" s="1" t="s">
        <v>52</v>
      </c>
      <c r="R249" s="1" t="s">
        <v>52</v>
      </c>
      <c r="S249" s="1" t="s">
        <v>52</v>
      </c>
      <c r="T249" s="1" t="s">
        <v>52</v>
      </c>
    </row>
    <row r="250" spans="1:20" ht="20.100000000000001" customHeight="1" x14ac:dyDescent="0.3">
      <c r="A250" s="29" t="s">
        <v>2027</v>
      </c>
      <c r="B250" s="30"/>
      <c r="C250" s="30"/>
      <c r="D250" s="30"/>
      <c r="E250" s="30"/>
      <c r="F250" s="29" t="s">
        <v>52</v>
      </c>
      <c r="G250" s="1" t="s">
        <v>1906</v>
      </c>
      <c r="H250" s="1" t="s">
        <v>2025</v>
      </c>
      <c r="I250" s="1" t="s">
        <v>52</v>
      </c>
      <c r="J250" s="1" t="s">
        <v>52</v>
      </c>
      <c r="K250" s="1" t="s">
        <v>52</v>
      </c>
      <c r="M250" s="1" t="s">
        <v>52</v>
      </c>
      <c r="O250" s="1" t="s">
        <v>52</v>
      </c>
      <c r="P250" s="1" t="s">
        <v>52</v>
      </c>
      <c r="Q250" s="1" t="s">
        <v>52</v>
      </c>
      <c r="R250" s="1" t="s">
        <v>52</v>
      </c>
      <c r="S250" s="1" t="s">
        <v>52</v>
      </c>
      <c r="T250" s="1" t="s">
        <v>52</v>
      </c>
    </row>
    <row r="251" spans="1:20" ht="20.100000000000001" customHeight="1" x14ac:dyDescent="0.3">
      <c r="A251" s="29" t="s">
        <v>2354</v>
      </c>
      <c r="B251" s="30"/>
      <c r="C251" s="30"/>
      <c r="D251" s="30"/>
      <c r="E251" s="30"/>
      <c r="F251" s="29" t="s">
        <v>52</v>
      </c>
      <c r="G251" s="1" t="s">
        <v>1906</v>
      </c>
      <c r="H251" s="1" t="s">
        <v>2025</v>
      </c>
      <c r="I251" s="1" t="s">
        <v>2355</v>
      </c>
      <c r="J251" s="1" t="s">
        <v>52</v>
      </c>
      <c r="K251" s="1" t="s">
        <v>52</v>
      </c>
      <c r="M251" s="1" t="s">
        <v>52</v>
      </c>
      <c r="O251" s="1" t="s">
        <v>52</v>
      </c>
      <c r="P251" s="1" t="s">
        <v>52</v>
      </c>
      <c r="Q251" s="1" t="s">
        <v>52</v>
      </c>
      <c r="R251" s="1" t="s">
        <v>52</v>
      </c>
      <c r="S251" s="1" t="s">
        <v>52</v>
      </c>
      <c r="T251" s="1" t="s">
        <v>52</v>
      </c>
    </row>
    <row r="252" spans="1:20" ht="20.100000000000001" customHeight="1" x14ac:dyDescent="0.3">
      <c r="A252" s="29" t="s">
        <v>2356</v>
      </c>
      <c r="B252" s="30"/>
      <c r="C252" s="30"/>
      <c r="D252" s="30"/>
      <c r="E252" s="30"/>
      <c r="F252" s="29" t="s">
        <v>52</v>
      </c>
      <c r="G252" s="1" t="s">
        <v>1906</v>
      </c>
      <c r="H252" s="1" t="s">
        <v>2025</v>
      </c>
      <c r="I252" s="1" t="s">
        <v>2325</v>
      </c>
      <c r="J252" s="1" t="s">
        <v>52</v>
      </c>
      <c r="K252" s="1" t="s">
        <v>52</v>
      </c>
      <c r="M252" s="1" t="s">
        <v>52</v>
      </c>
      <c r="O252" s="1" t="s">
        <v>52</v>
      </c>
      <c r="P252" s="1" t="s">
        <v>52</v>
      </c>
      <c r="Q252" s="1" t="s">
        <v>52</v>
      </c>
      <c r="R252" s="1" t="s">
        <v>52</v>
      </c>
      <c r="S252" s="1" t="s">
        <v>52</v>
      </c>
      <c r="T252" s="1" t="s">
        <v>52</v>
      </c>
    </row>
    <row r="253" spans="1:20" ht="20.100000000000001" customHeight="1" x14ac:dyDescent="0.3">
      <c r="A253" s="29" t="s">
        <v>2357</v>
      </c>
      <c r="B253" s="30"/>
      <c r="C253" s="30"/>
      <c r="D253" s="30"/>
      <c r="E253" s="30"/>
      <c r="F253" s="29" t="s">
        <v>52</v>
      </c>
      <c r="G253" s="1" t="s">
        <v>1906</v>
      </c>
      <c r="H253" s="1" t="s">
        <v>2025</v>
      </c>
      <c r="I253" s="1" t="s">
        <v>2327</v>
      </c>
      <c r="J253" s="1" t="s">
        <v>52</v>
      </c>
      <c r="K253" s="1" t="s">
        <v>52</v>
      </c>
      <c r="M253" s="1" t="s">
        <v>52</v>
      </c>
      <c r="O253" s="1" t="s">
        <v>52</v>
      </c>
      <c r="P253" s="1" t="s">
        <v>52</v>
      </c>
      <c r="Q253" s="1" t="s">
        <v>52</v>
      </c>
      <c r="R253" s="1" t="s">
        <v>52</v>
      </c>
      <c r="S253" s="1" t="s">
        <v>52</v>
      </c>
      <c r="T253" s="1" t="s">
        <v>52</v>
      </c>
    </row>
    <row r="254" spans="1:20" ht="20.100000000000001" customHeight="1" x14ac:dyDescent="0.3">
      <c r="A254" s="29" t="s">
        <v>2358</v>
      </c>
      <c r="B254" s="30"/>
      <c r="C254" s="30"/>
      <c r="D254" s="30"/>
      <c r="E254" s="30"/>
      <c r="F254" s="29" t="s">
        <v>52</v>
      </c>
      <c r="G254" s="1" t="s">
        <v>1906</v>
      </c>
      <c r="H254" s="1" t="s">
        <v>2025</v>
      </c>
      <c r="I254" s="1" t="s">
        <v>2329</v>
      </c>
      <c r="J254" s="1" t="s">
        <v>52</v>
      </c>
      <c r="K254" s="1" t="s">
        <v>52</v>
      </c>
      <c r="M254" s="1" t="s">
        <v>52</v>
      </c>
      <c r="O254" s="1" t="s">
        <v>52</v>
      </c>
      <c r="P254" s="1" t="s">
        <v>52</v>
      </c>
      <c r="Q254" s="1" t="s">
        <v>52</v>
      </c>
      <c r="R254" s="1" t="s">
        <v>52</v>
      </c>
      <c r="S254" s="1" t="s">
        <v>52</v>
      </c>
      <c r="T254" s="1" t="s">
        <v>52</v>
      </c>
    </row>
    <row r="255" spans="1:20" ht="20.100000000000001" customHeight="1" x14ac:dyDescent="0.3">
      <c r="A255" s="29" t="s">
        <v>2112</v>
      </c>
      <c r="B255" s="30"/>
      <c r="C255" s="30"/>
      <c r="D255" s="30"/>
      <c r="E255" s="30"/>
      <c r="F255" s="29" t="s">
        <v>52</v>
      </c>
      <c r="G255" s="1" t="s">
        <v>1906</v>
      </c>
      <c r="H255" s="1" t="s">
        <v>2025</v>
      </c>
      <c r="I255" s="1" t="s">
        <v>2113</v>
      </c>
      <c r="J255" s="1" t="s">
        <v>52</v>
      </c>
      <c r="K255" s="1" t="s">
        <v>52</v>
      </c>
      <c r="M255" s="1" t="s">
        <v>52</v>
      </c>
      <c r="O255" s="1" t="s">
        <v>52</v>
      </c>
      <c r="P255" s="1" t="s">
        <v>52</v>
      </c>
      <c r="Q255" s="1" t="s">
        <v>52</v>
      </c>
      <c r="R255" s="1" t="s">
        <v>52</v>
      </c>
      <c r="S255" s="1" t="s">
        <v>52</v>
      </c>
      <c r="T255" s="1" t="s">
        <v>52</v>
      </c>
    </row>
    <row r="256" spans="1:20" ht="20.100000000000001" customHeight="1" x14ac:dyDescent="0.3">
      <c r="A256" s="29" t="s">
        <v>2027</v>
      </c>
      <c r="B256" s="30"/>
      <c r="C256" s="30"/>
      <c r="D256" s="30"/>
      <c r="E256" s="30"/>
      <c r="F256" s="29" t="s">
        <v>52</v>
      </c>
      <c r="G256" s="1" t="s">
        <v>1906</v>
      </c>
      <c r="H256" s="1" t="s">
        <v>2025</v>
      </c>
      <c r="I256" s="1" t="s">
        <v>52</v>
      </c>
      <c r="J256" s="1" t="s">
        <v>52</v>
      </c>
      <c r="K256" s="1" t="s">
        <v>52</v>
      </c>
      <c r="M256" s="1" t="s">
        <v>52</v>
      </c>
      <c r="O256" s="1" t="s">
        <v>52</v>
      </c>
      <c r="P256" s="1" t="s">
        <v>52</v>
      </c>
      <c r="Q256" s="1" t="s">
        <v>52</v>
      </c>
      <c r="R256" s="1" t="s">
        <v>52</v>
      </c>
      <c r="S256" s="1" t="s">
        <v>52</v>
      </c>
      <c r="T256" s="1" t="s">
        <v>52</v>
      </c>
    </row>
    <row r="257" spans="1:20" ht="20.100000000000001" customHeight="1" x14ac:dyDescent="0.3">
      <c r="A257" s="29" t="s">
        <v>2359</v>
      </c>
      <c r="B257" s="30"/>
      <c r="C257" s="30"/>
      <c r="D257" s="30"/>
      <c r="E257" s="30"/>
      <c r="F257" s="29" t="s">
        <v>52</v>
      </c>
      <c r="G257" s="1" t="s">
        <v>1906</v>
      </c>
      <c r="H257" s="1" t="s">
        <v>2025</v>
      </c>
      <c r="I257" s="1" t="s">
        <v>2360</v>
      </c>
      <c r="J257" s="1" t="s">
        <v>52</v>
      </c>
      <c r="K257" s="1" t="s">
        <v>52</v>
      </c>
      <c r="M257" s="1" t="s">
        <v>52</v>
      </c>
      <c r="O257" s="1" t="s">
        <v>52</v>
      </c>
      <c r="P257" s="1" t="s">
        <v>52</v>
      </c>
      <c r="Q257" s="1" t="s">
        <v>52</v>
      </c>
      <c r="R257" s="1" t="s">
        <v>52</v>
      </c>
      <c r="S257" s="1" t="s">
        <v>52</v>
      </c>
      <c r="T257" s="1" t="s">
        <v>52</v>
      </c>
    </row>
    <row r="258" spans="1:20" ht="20.100000000000001" customHeight="1" x14ac:dyDescent="0.3">
      <c r="A258" s="29" t="s">
        <v>2112</v>
      </c>
      <c r="B258" s="30"/>
      <c r="C258" s="30"/>
      <c r="D258" s="30"/>
      <c r="E258" s="30"/>
      <c r="F258" s="29" t="s">
        <v>52</v>
      </c>
      <c r="G258" s="1" t="s">
        <v>1906</v>
      </c>
      <c r="H258" s="1" t="s">
        <v>2025</v>
      </c>
      <c r="I258" s="1" t="s">
        <v>2113</v>
      </c>
      <c r="J258" s="1" t="s">
        <v>52</v>
      </c>
      <c r="K258" s="1" t="s">
        <v>52</v>
      </c>
      <c r="M258" s="1" t="s">
        <v>52</v>
      </c>
      <c r="O258" s="1" t="s">
        <v>52</v>
      </c>
      <c r="P258" s="1" t="s">
        <v>52</v>
      </c>
      <c r="Q258" s="1" t="s">
        <v>52</v>
      </c>
      <c r="R258" s="1" t="s">
        <v>52</v>
      </c>
      <c r="S258" s="1" t="s">
        <v>52</v>
      </c>
      <c r="T258" s="1" t="s">
        <v>52</v>
      </c>
    </row>
    <row r="259" spans="1:20" ht="20.100000000000001" customHeight="1" x14ac:dyDescent="0.3">
      <c r="A259" s="29" t="s">
        <v>2120</v>
      </c>
      <c r="B259" s="31"/>
      <c r="C259" s="31"/>
      <c r="D259" s="31"/>
      <c r="E259" s="31"/>
      <c r="F259" s="32"/>
    </row>
    <row r="260" spans="1:20" ht="20.100000000000001" customHeight="1" x14ac:dyDescent="0.3">
      <c r="A260" s="32"/>
      <c r="B260" s="32"/>
      <c r="C260" s="32"/>
      <c r="D260" s="32"/>
      <c r="E260" s="32"/>
      <c r="F260" s="32"/>
    </row>
    <row r="261" spans="1:20" ht="20.100000000000001" customHeight="1" x14ac:dyDescent="0.3">
      <c r="A261" s="32" t="s">
        <v>2361</v>
      </c>
      <c r="B261" s="32"/>
      <c r="C261" s="32"/>
      <c r="D261" s="32"/>
      <c r="E261" s="32"/>
      <c r="F261" s="29" t="s">
        <v>52</v>
      </c>
      <c r="G261" s="1" t="s">
        <v>1935</v>
      </c>
      <c r="I261" s="1" t="s">
        <v>1215</v>
      </c>
      <c r="J261" s="1" t="s">
        <v>1933</v>
      </c>
      <c r="K261" s="1" t="s">
        <v>74</v>
      </c>
    </row>
    <row r="262" spans="1:20" ht="20.100000000000001" customHeight="1" x14ac:dyDescent="0.3">
      <c r="A262" s="29" t="s">
        <v>52</v>
      </c>
      <c r="B262" s="30"/>
      <c r="C262" s="30"/>
      <c r="D262" s="30"/>
      <c r="E262" s="30"/>
      <c r="F262" s="29" t="s">
        <v>52</v>
      </c>
      <c r="G262" s="1" t="s">
        <v>1935</v>
      </c>
      <c r="H262" s="1" t="s">
        <v>2023</v>
      </c>
      <c r="I262" s="1" t="s">
        <v>52</v>
      </c>
      <c r="J262" s="1" t="s">
        <v>52</v>
      </c>
      <c r="K262" s="1" t="s">
        <v>52</v>
      </c>
      <c r="L262">
        <v>1</v>
      </c>
      <c r="M262" s="1" t="s">
        <v>52</v>
      </c>
      <c r="O262" s="1" t="s">
        <v>52</v>
      </c>
      <c r="P262" s="1" t="s">
        <v>52</v>
      </c>
      <c r="Q262" s="1" t="s">
        <v>52</v>
      </c>
      <c r="R262" s="1" t="s">
        <v>52</v>
      </c>
      <c r="S262" s="1" t="s">
        <v>52</v>
      </c>
      <c r="T262" s="1" t="s">
        <v>52</v>
      </c>
    </row>
    <row r="263" spans="1:20" ht="20.100000000000001" customHeight="1" x14ac:dyDescent="0.3">
      <c r="A263" s="29" t="s">
        <v>2362</v>
      </c>
      <c r="B263" s="30">
        <v>0</v>
      </c>
      <c r="C263" s="30">
        <v>0</v>
      </c>
      <c r="D263" s="30">
        <v>0</v>
      </c>
      <c r="E263" s="30">
        <v>0</v>
      </c>
      <c r="F263" s="29" t="s">
        <v>52</v>
      </c>
      <c r="G263" s="1" t="s">
        <v>1935</v>
      </c>
      <c r="H263" s="1" t="s">
        <v>2025</v>
      </c>
      <c r="I263" s="1" t="s">
        <v>2363</v>
      </c>
      <c r="J263" s="1" t="s">
        <v>52</v>
      </c>
      <c r="K263" s="1" t="s">
        <v>52</v>
      </c>
      <c r="M263" s="1" t="s">
        <v>52</v>
      </c>
      <c r="O263" s="1" t="s">
        <v>52</v>
      </c>
      <c r="P263" s="1" t="s">
        <v>52</v>
      </c>
      <c r="Q263" s="1" t="s">
        <v>52</v>
      </c>
      <c r="R263" s="1" t="s">
        <v>52</v>
      </c>
      <c r="S263" s="1" t="s">
        <v>52</v>
      </c>
      <c r="T263" s="1" t="s">
        <v>52</v>
      </c>
    </row>
    <row r="264" spans="1:20" ht="20.100000000000001" customHeight="1" x14ac:dyDescent="0.3">
      <c r="A264" s="29" t="s">
        <v>2364</v>
      </c>
      <c r="B264" s="30">
        <v>0</v>
      </c>
      <c r="C264" s="30">
        <v>0</v>
      </c>
      <c r="D264" s="30">
        <v>0</v>
      </c>
      <c r="E264" s="30">
        <v>0</v>
      </c>
      <c r="F264" s="29" t="s">
        <v>52</v>
      </c>
      <c r="G264" s="1" t="s">
        <v>1935</v>
      </c>
      <c r="H264" s="1" t="s">
        <v>2025</v>
      </c>
      <c r="I264" s="1" t="s">
        <v>2365</v>
      </c>
      <c r="J264" s="1" t="s">
        <v>52</v>
      </c>
      <c r="K264" s="1" t="s">
        <v>52</v>
      </c>
      <c r="M264" s="1" t="s">
        <v>52</v>
      </c>
      <c r="O264" s="1" t="s">
        <v>52</v>
      </c>
      <c r="P264" s="1" t="s">
        <v>52</v>
      </c>
      <c r="Q264" s="1" t="s">
        <v>52</v>
      </c>
      <c r="R264" s="1" t="s">
        <v>52</v>
      </c>
      <c r="S264" s="1" t="s">
        <v>52</v>
      </c>
      <c r="T264" s="1" t="s">
        <v>52</v>
      </c>
    </row>
    <row r="265" spans="1:20" ht="20.100000000000001" customHeight="1" x14ac:dyDescent="0.3">
      <c r="A265" s="29" t="s">
        <v>2027</v>
      </c>
      <c r="B265" s="30">
        <v>0</v>
      </c>
      <c r="C265" s="30">
        <v>0</v>
      </c>
      <c r="D265" s="30">
        <v>0</v>
      </c>
      <c r="E265" s="30">
        <v>0</v>
      </c>
      <c r="F265" s="29" t="s">
        <v>52</v>
      </c>
      <c r="G265" s="1" t="s">
        <v>1935</v>
      </c>
      <c r="H265" s="1" t="s">
        <v>2025</v>
      </c>
      <c r="I265" s="1" t="s">
        <v>52</v>
      </c>
      <c r="J265" s="1" t="s">
        <v>52</v>
      </c>
      <c r="K265" s="1" t="s">
        <v>52</v>
      </c>
      <c r="M265" s="1" t="s">
        <v>52</v>
      </c>
      <c r="O265" s="1" t="s">
        <v>52</v>
      </c>
      <c r="P265" s="1" t="s">
        <v>52</v>
      </c>
      <c r="Q265" s="1" t="s">
        <v>52</v>
      </c>
      <c r="R265" s="1" t="s">
        <v>52</v>
      </c>
      <c r="S265" s="1" t="s">
        <v>52</v>
      </c>
      <c r="T265" s="1" t="s">
        <v>52</v>
      </c>
    </row>
    <row r="266" spans="1:20" ht="20.100000000000001" customHeight="1" x14ac:dyDescent="0.3">
      <c r="A266" s="29" t="s">
        <v>2366</v>
      </c>
      <c r="B266" s="30">
        <v>0</v>
      </c>
      <c r="C266" s="30">
        <v>0</v>
      </c>
      <c r="D266" s="30">
        <v>0</v>
      </c>
      <c r="E266" s="30">
        <v>0</v>
      </c>
      <c r="F266" s="29" t="s">
        <v>52</v>
      </c>
      <c r="G266" s="1" t="s">
        <v>1935</v>
      </c>
      <c r="H266" s="1" t="s">
        <v>2025</v>
      </c>
      <c r="I266" s="1" t="s">
        <v>2367</v>
      </c>
      <c r="J266" s="1" t="s">
        <v>52</v>
      </c>
      <c r="K266" s="1" t="s">
        <v>52</v>
      </c>
      <c r="M266" s="1" t="s">
        <v>52</v>
      </c>
      <c r="O266" s="1" t="s">
        <v>52</v>
      </c>
      <c r="P266" s="1" t="s">
        <v>52</v>
      </c>
      <c r="Q266" s="1" t="s">
        <v>52</v>
      </c>
      <c r="R266" s="1" t="s">
        <v>52</v>
      </c>
      <c r="S266" s="1" t="s">
        <v>52</v>
      </c>
      <c r="T266" s="1" t="s">
        <v>52</v>
      </c>
    </row>
    <row r="267" spans="1:20" ht="20.100000000000001" customHeight="1" x14ac:dyDescent="0.3">
      <c r="A267" s="29" t="s">
        <v>2368</v>
      </c>
      <c r="B267" s="30">
        <v>0</v>
      </c>
      <c r="C267" s="30">
        <v>0</v>
      </c>
      <c r="D267" s="30">
        <v>0</v>
      </c>
      <c r="E267" s="30">
        <v>0</v>
      </c>
      <c r="F267" s="29" t="s">
        <v>52</v>
      </c>
      <c r="G267" s="1" t="s">
        <v>1935</v>
      </c>
      <c r="H267" s="1" t="s">
        <v>2025</v>
      </c>
      <c r="I267" s="1" t="s">
        <v>2339</v>
      </c>
      <c r="J267" s="1" t="s">
        <v>52</v>
      </c>
      <c r="K267" s="1" t="s">
        <v>52</v>
      </c>
      <c r="M267" s="1" t="s">
        <v>52</v>
      </c>
      <c r="O267" s="1" t="s">
        <v>52</v>
      </c>
      <c r="P267" s="1" t="s">
        <v>52</v>
      </c>
      <c r="Q267" s="1" t="s">
        <v>52</v>
      </c>
      <c r="R267" s="1" t="s">
        <v>52</v>
      </c>
      <c r="S267" s="1" t="s">
        <v>52</v>
      </c>
      <c r="T267" s="1" t="s">
        <v>52</v>
      </c>
    </row>
    <row r="268" spans="1:20" ht="20.100000000000001" customHeight="1" x14ac:dyDescent="0.3">
      <c r="A268" s="29" t="s">
        <v>2027</v>
      </c>
      <c r="B268" s="30">
        <v>0</v>
      </c>
      <c r="C268" s="30">
        <v>0</v>
      </c>
      <c r="D268" s="30">
        <v>0</v>
      </c>
      <c r="E268" s="30">
        <v>0</v>
      </c>
      <c r="F268" s="29" t="s">
        <v>52</v>
      </c>
      <c r="G268" s="1" t="s">
        <v>1935</v>
      </c>
      <c r="H268" s="1" t="s">
        <v>2025</v>
      </c>
      <c r="I268" s="1" t="s">
        <v>52</v>
      </c>
      <c r="J268" s="1" t="s">
        <v>52</v>
      </c>
      <c r="K268" s="1" t="s">
        <v>52</v>
      </c>
      <c r="M268" s="1" t="s">
        <v>52</v>
      </c>
      <c r="O268" s="1" t="s">
        <v>52</v>
      </c>
      <c r="P268" s="1" t="s">
        <v>52</v>
      </c>
      <c r="Q268" s="1" t="s">
        <v>52</v>
      </c>
      <c r="R268" s="1" t="s">
        <v>52</v>
      </c>
      <c r="S268" s="1" t="s">
        <v>52</v>
      </c>
      <c r="T268" s="1" t="s">
        <v>52</v>
      </c>
    </row>
    <row r="269" spans="1:20" ht="20.100000000000001" customHeight="1" x14ac:dyDescent="0.3">
      <c r="A269" s="29" t="s">
        <v>2276</v>
      </c>
      <c r="B269" s="30">
        <v>0</v>
      </c>
      <c r="C269" s="30">
        <v>0</v>
      </c>
      <c r="D269" s="30">
        <v>0</v>
      </c>
      <c r="E269" s="30">
        <v>0</v>
      </c>
      <c r="F269" s="29" t="s">
        <v>52</v>
      </c>
      <c r="G269" s="1" t="s">
        <v>1935</v>
      </c>
      <c r="H269" s="1" t="s">
        <v>2025</v>
      </c>
      <c r="I269" s="1" t="s">
        <v>2277</v>
      </c>
      <c r="J269" s="1" t="s">
        <v>52</v>
      </c>
      <c r="K269" s="1" t="s">
        <v>52</v>
      </c>
      <c r="M269" s="1" t="s">
        <v>52</v>
      </c>
      <c r="O269" s="1" t="s">
        <v>52</v>
      </c>
      <c r="P269" s="1" t="s">
        <v>52</v>
      </c>
      <c r="Q269" s="1" t="s">
        <v>52</v>
      </c>
      <c r="R269" s="1" t="s">
        <v>52</v>
      </c>
      <c r="S269" s="1" t="s">
        <v>52</v>
      </c>
      <c r="T269" s="1" t="s">
        <v>52</v>
      </c>
    </row>
    <row r="270" spans="1:20" ht="20.100000000000001" customHeight="1" x14ac:dyDescent="0.3">
      <c r="A270" s="29" t="s">
        <v>2027</v>
      </c>
      <c r="B270" s="30">
        <v>0</v>
      </c>
      <c r="C270" s="30">
        <v>0</v>
      </c>
      <c r="D270" s="30">
        <v>0</v>
      </c>
      <c r="E270" s="30">
        <v>0</v>
      </c>
      <c r="F270" s="29" t="s">
        <v>52</v>
      </c>
      <c r="G270" s="1" t="s">
        <v>1935</v>
      </c>
      <c r="H270" s="1" t="s">
        <v>2025</v>
      </c>
      <c r="I270" s="1" t="s">
        <v>52</v>
      </c>
      <c r="J270" s="1" t="s">
        <v>52</v>
      </c>
      <c r="K270" s="1" t="s">
        <v>52</v>
      </c>
      <c r="M270" s="1" t="s">
        <v>52</v>
      </c>
      <c r="O270" s="1" t="s">
        <v>52</v>
      </c>
      <c r="P270" s="1" t="s">
        <v>52</v>
      </c>
      <c r="Q270" s="1" t="s">
        <v>52</v>
      </c>
      <c r="R270" s="1" t="s">
        <v>52</v>
      </c>
      <c r="S270" s="1" t="s">
        <v>52</v>
      </c>
      <c r="T270" s="1" t="s">
        <v>52</v>
      </c>
    </row>
    <row r="271" spans="1:20" ht="20.100000000000001" customHeight="1" x14ac:dyDescent="0.3">
      <c r="A271" s="29" t="s">
        <v>2278</v>
      </c>
      <c r="B271" s="30">
        <v>0</v>
      </c>
      <c r="C271" s="30">
        <v>0</v>
      </c>
      <c r="D271" s="30">
        <v>0</v>
      </c>
      <c r="E271" s="30">
        <v>0</v>
      </c>
      <c r="F271" s="29" t="s">
        <v>52</v>
      </c>
      <c r="G271" s="1" t="s">
        <v>1935</v>
      </c>
      <c r="H271" s="1" t="s">
        <v>2025</v>
      </c>
      <c r="I271" s="1" t="s">
        <v>2279</v>
      </c>
      <c r="J271" s="1" t="s">
        <v>52</v>
      </c>
      <c r="K271" s="1" t="s">
        <v>52</v>
      </c>
      <c r="M271" s="1" t="s">
        <v>52</v>
      </c>
      <c r="O271" s="1" t="s">
        <v>52</v>
      </c>
      <c r="P271" s="1" t="s">
        <v>52</v>
      </c>
      <c r="Q271" s="1" t="s">
        <v>52</v>
      </c>
      <c r="R271" s="1" t="s">
        <v>52</v>
      </c>
      <c r="S271" s="1" t="s">
        <v>52</v>
      </c>
      <c r="T271" s="1" t="s">
        <v>52</v>
      </c>
    </row>
    <row r="272" spans="1:20" ht="20.100000000000001" customHeight="1" x14ac:dyDescent="0.3">
      <c r="A272" s="29" t="s">
        <v>2280</v>
      </c>
      <c r="B272" s="30">
        <v>0</v>
      </c>
      <c r="C272" s="30">
        <v>0</v>
      </c>
      <c r="D272" s="30">
        <v>0</v>
      </c>
      <c r="E272" s="30">
        <v>0</v>
      </c>
      <c r="F272" s="29" t="s">
        <v>52</v>
      </c>
      <c r="G272" s="1" t="s">
        <v>1935</v>
      </c>
      <c r="H272" s="1" t="s">
        <v>2025</v>
      </c>
      <c r="I272" s="1" t="s">
        <v>2281</v>
      </c>
      <c r="J272" s="1" t="s">
        <v>52</v>
      </c>
      <c r="K272" s="1" t="s">
        <v>52</v>
      </c>
      <c r="M272" s="1" t="s">
        <v>52</v>
      </c>
      <c r="O272" s="1" t="s">
        <v>52</v>
      </c>
      <c r="P272" s="1" t="s">
        <v>52</v>
      </c>
      <c r="Q272" s="1" t="s">
        <v>52</v>
      </c>
      <c r="R272" s="1" t="s">
        <v>52</v>
      </c>
      <c r="S272" s="1" t="s">
        <v>52</v>
      </c>
      <c r="T272" s="1" t="s">
        <v>52</v>
      </c>
    </row>
    <row r="273" spans="1:20" ht="20.100000000000001" customHeight="1" x14ac:dyDescent="0.3">
      <c r="A273" s="29" t="s">
        <v>2340</v>
      </c>
      <c r="B273" s="30"/>
      <c r="C273" s="30"/>
      <c r="D273" s="30"/>
      <c r="E273" s="30"/>
      <c r="F273" s="29" t="s">
        <v>52</v>
      </c>
      <c r="G273" s="1" t="s">
        <v>1935</v>
      </c>
      <c r="H273" s="1" t="s">
        <v>2025</v>
      </c>
      <c r="I273" s="1" t="s">
        <v>2341</v>
      </c>
      <c r="J273" s="1" t="s">
        <v>52</v>
      </c>
      <c r="K273" s="1" t="s">
        <v>52</v>
      </c>
      <c r="M273" s="1" t="s">
        <v>52</v>
      </c>
      <c r="O273" s="1" t="s">
        <v>52</v>
      </c>
      <c r="P273" s="1" t="s">
        <v>52</v>
      </c>
      <c r="Q273" s="1" t="s">
        <v>52</v>
      </c>
      <c r="R273" s="1" t="s">
        <v>52</v>
      </c>
      <c r="S273" s="1" t="s">
        <v>52</v>
      </c>
      <c r="T273" s="1" t="s">
        <v>52</v>
      </c>
    </row>
    <row r="274" spans="1:20" ht="20.100000000000001" customHeight="1" x14ac:dyDescent="0.3">
      <c r="A274" s="29" t="s">
        <v>2369</v>
      </c>
      <c r="B274" s="30"/>
      <c r="C274" s="30"/>
      <c r="D274" s="30"/>
      <c r="E274" s="30"/>
      <c r="F274" s="29" t="s">
        <v>52</v>
      </c>
      <c r="G274" s="1" t="s">
        <v>1935</v>
      </c>
      <c r="H274" s="1" t="s">
        <v>2025</v>
      </c>
      <c r="I274" s="1" t="s">
        <v>2343</v>
      </c>
      <c r="J274" s="1" t="s">
        <v>52</v>
      </c>
      <c r="K274" s="1" t="s">
        <v>52</v>
      </c>
      <c r="M274" s="1" t="s">
        <v>52</v>
      </c>
      <c r="O274" s="1" t="s">
        <v>52</v>
      </c>
      <c r="P274" s="1" t="s">
        <v>52</v>
      </c>
      <c r="Q274" s="1" t="s">
        <v>52</v>
      </c>
      <c r="R274" s="1" t="s">
        <v>52</v>
      </c>
      <c r="S274" s="1" t="s">
        <v>52</v>
      </c>
      <c r="T274" s="1" t="s">
        <v>52</v>
      </c>
    </row>
    <row r="275" spans="1:20" ht="20.100000000000001" customHeight="1" x14ac:dyDescent="0.3">
      <c r="A275" s="29" t="s">
        <v>2306</v>
      </c>
      <c r="B275" s="30"/>
      <c r="C275" s="30"/>
      <c r="D275" s="30"/>
      <c r="E275" s="30"/>
      <c r="F275" s="29" t="s">
        <v>52</v>
      </c>
      <c r="G275" s="1" t="s">
        <v>1935</v>
      </c>
      <c r="H275" s="1" t="s">
        <v>2025</v>
      </c>
      <c r="I275" s="1" t="s">
        <v>2307</v>
      </c>
      <c r="J275" s="1" t="s">
        <v>52</v>
      </c>
      <c r="K275" s="1" t="s">
        <v>52</v>
      </c>
      <c r="M275" s="1" t="s">
        <v>52</v>
      </c>
      <c r="O275" s="1" t="s">
        <v>52</v>
      </c>
      <c r="P275" s="1" t="s">
        <v>52</v>
      </c>
      <c r="Q275" s="1" t="s">
        <v>52</v>
      </c>
      <c r="R275" s="1" t="s">
        <v>52</v>
      </c>
      <c r="S275" s="1" t="s">
        <v>52</v>
      </c>
      <c r="T275" s="1" t="s">
        <v>52</v>
      </c>
    </row>
    <row r="276" spans="1:20" ht="20.100000000000001" customHeight="1" x14ac:dyDescent="0.3">
      <c r="A276" s="29" t="s">
        <v>2370</v>
      </c>
      <c r="B276" s="30"/>
      <c r="C276" s="30"/>
      <c r="D276" s="30"/>
      <c r="E276" s="30"/>
      <c r="F276" s="29" t="s">
        <v>52</v>
      </c>
      <c r="G276" s="1" t="s">
        <v>1935</v>
      </c>
      <c r="H276" s="1" t="s">
        <v>2025</v>
      </c>
      <c r="I276" s="1" t="s">
        <v>2345</v>
      </c>
      <c r="J276" s="1" t="s">
        <v>52</v>
      </c>
      <c r="K276" s="1" t="s">
        <v>52</v>
      </c>
      <c r="M276" s="1" t="s">
        <v>52</v>
      </c>
      <c r="O276" s="1" t="s">
        <v>52</v>
      </c>
      <c r="P276" s="1" t="s">
        <v>52</v>
      </c>
      <c r="Q276" s="1" t="s">
        <v>52</v>
      </c>
      <c r="R276" s="1" t="s">
        <v>52</v>
      </c>
      <c r="S276" s="1" t="s">
        <v>52</v>
      </c>
      <c r="T276" s="1" t="s">
        <v>52</v>
      </c>
    </row>
    <row r="277" spans="1:20" ht="20.100000000000001" customHeight="1" x14ac:dyDescent="0.3">
      <c r="A277" s="29" t="s">
        <v>2112</v>
      </c>
      <c r="B277" s="30"/>
      <c r="C277" s="30"/>
      <c r="D277" s="30"/>
      <c r="E277" s="30"/>
      <c r="F277" s="29" t="s">
        <v>52</v>
      </c>
      <c r="G277" s="1" t="s">
        <v>1935</v>
      </c>
      <c r="H277" s="1" t="s">
        <v>2025</v>
      </c>
      <c r="I277" s="1" t="s">
        <v>2113</v>
      </c>
      <c r="J277" s="1" t="s">
        <v>52</v>
      </c>
      <c r="K277" s="1" t="s">
        <v>52</v>
      </c>
      <c r="M277" s="1" t="s">
        <v>52</v>
      </c>
      <c r="O277" s="1" t="s">
        <v>52</v>
      </c>
      <c r="P277" s="1" t="s">
        <v>52</v>
      </c>
      <c r="Q277" s="1" t="s">
        <v>52</v>
      </c>
      <c r="R277" s="1" t="s">
        <v>52</v>
      </c>
      <c r="S277" s="1" t="s">
        <v>52</v>
      </c>
      <c r="T277" s="1" t="s">
        <v>52</v>
      </c>
    </row>
    <row r="278" spans="1:20" ht="20.100000000000001" customHeight="1" x14ac:dyDescent="0.3">
      <c r="A278" s="29" t="s">
        <v>2027</v>
      </c>
      <c r="B278" s="30"/>
      <c r="C278" s="30"/>
      <c r="D278" s="30"/>
      <c r="E278" s="30"/>
      <c r="F278" s="29" t="s">
        <v>52</v>
      </c>
      <c r="G278" s="1" t="s">
        <v>1935</v>
      </c>
      <c r="H278" s="1" t="s">
        <v>2025</v>
      </c>
      <c r="I278" s="1" t="s">
        <v>52</v>
      </c>
      <c r="J278" s="1" t="s">
        <v>52</v>
      </c>
      <c r="K278" s="1" t="s">
        <v>52</v>
      </c>
      <c r="M278" s="1" t="s">
        <v>52</v>
      </c>
      <c r="O278" s="1" t="s">
        <v>52</v>
      </c>
      <c r="P278" s="1" t="s">
        <v>52</v>
      </c>
      <c r="Q278" s="1" t="s">
        <v>52</v>
      </c>
      <c r="R278" s="1" t="s">
        <v>52</v>
      </c>
      <c r="S278" s="1" t="s">
        <v>52</v>
      </c>
      <c r="T278" s="1" t="s">
        <v>52</v>
      </c>
    </row>
    <row r="279" spans="1:20" ht="20.100000000000001" customHeight="1" x14ac:dyDescent="0.3">
      <c r="A279" s="29" t="s">
        <v>2312</v>
      </c>
      <c r="B279" s="30"/>
      <c r="C279" s="30"/>
      <c r="D279" s="30"/>
      <c r="E279" s="30"/>
      <c r="F279" s="29" t="s">
        <v>52</v>
      </c>
      <c r="G279" s="1" t="s">
        <v>1935</v>
      </c>
      <c r="H279" s="1" t="s">
        <v>2025</v>
      </c>
      <c r="I279" s="1" t="s">
        <v>2313</v>
      </c>
      <c r="J279" s="1" t="s">
        <v>52</v>
      </c>
      <c r="K279" s="1" t="s">
        <v>52</v>
      </c>
      <c r="M279" s="1" t="s">
        <v>52</v>
      </c>
      <c r="O279" s="1" t="s">
        <v>52</v>
      </c>
      <c r="P279" s="1" t="s">
        <v>52</v>
      </c>
      <c r="Q279" s="1" t="s">
        <v>52</v>
      </c>
      <c r="R279" s="1" t="s">
        <v>52</v>
      </c>
      <c r="S279" s="1" t="s">
        <v>52</v>
      </c>
      <c r="T279" s="1" t="s">
        <v>52</v>
      </c>
    </row>
    <row r="280" spans="1:20" ht="20.100000000000001" customHeight="1" x14ac:dyDescent="0.3">
      <c r="A280" s="29" t="s">
        <v>2027</v>
      </c>
      <c r="B280" s="30"/>
      <c r="C280" s="30"/>
      <c r="D280" s="30"/>
      <c r="E280" s="30"/>
      <c r="F280" s="29" t="s">
        <v>52</v>
      </c>
      <c r="G280" s="1" t="s">
        <v>1935</v>
      </c>
      <c r="H280" s="1" t="s">
        <v>2025</v>
      </c>
      <c r="I280" s="1" t="s">
        <v>52</v>
      </c>
      <c r="J280" s="1" t="s">
        <v>52</v>
      </c>
      <c r="K280" s="1" t="s">
        <v>52</v>
      </c>
      <c r="M280" s="1" t="s">
        <v>52</v>
      </c>
      <c r="O280" s="1" t="s">
        <v>52</v>
      </c>
      <c r="P280" s="1" t="s">
        <v>52</v>
      </c>
      <c r="Q280" s="1" t="s">
        <v>52</v>
      </c>
      <c r="R280" s="1" t="s">
        <v>52</v>
      </c>
      <c r="S280" s="1" t="s">
        <v>52</v>
      </c>
      <c r="T280" s="1" t="s">
        <v>52</v>
      </c>
    </row>
    <row r="281" spans="1:20" ht="20.100000000000001" customHeight="1" x14ac:dyDescent="0.3">
      <c r="A281" s="29" t="s">
        <v>2346</v>
      </c>
      <c r="B281" s="30"/>
      <c r="C281" s="30"/>
      <c r="D281" s="30"/>
      <c r="E281" s="30"/>
      <c r="F281" s="29" t="s">
        <v>52</v>
      </c>
      <c r="G281" s="1" t="s">
        <v>1935</v>
      </c>
      <c r="H281" s="1" t="s">
        <v>2025</v>
      </c>
      <c r="I281" s="1" t="s">
        <v>2347</v>
      </c>
      <c r="J281" s="1" t="s">
        <v>52</v>
      </c>
      <c r="K281" s="1" t="s">
        <v>52</v>
      </c>
      <c r="M281" s="1" t="s">
        <v>52</v>
      </c>
      <c r="O281" s="1" t="s">
        <v>52</v>
      </c>
      <c r="P281" s="1" t="s">
        <v>52</v>
      </c>
      <c r="Q281" s="1" t="s">
        <v>52</v>
      </c>
      <c r="R281" s="1" t="s">
        <v>52</v>
      </c>
      <c r="S281" s="1" t="s">
        <v>52</v>
      </c>
      <c r="T281" s="1" t="s">
        <v>52</v>
      </c>
    </row>
    <row r="282" spans="1:20" ht="20.100000000000001" customHeight="1" x14ac:dyDescent="0.3">
      <c r="A282" s="29" t="s">
        <v>2371</v>
      </c>
      <c r="B282" s="30"/>
      <c r="C282" s="30"/>
      <c r="D282" s="30"/>
      <c r="E282" s="30"/>
      <c r="F282" s="29" t="s">
        <v>52</v>
      </c>
      <c r="G282" s="1" t="s">
        <v>1935</v>
      </c>
      <c r="H282" s="1" t="s">
        <v>2025</v>
      </c>
      <c r="I282" s="1" t="s">
        <v>2349</v>
      </c>
      <c r="J282" s="1" t="s">
        <v>52</v>
      </c>
      <c r="K282" s="1" t="s">
        <v>52</v>
      </c>
      <c r="M282" s="1" t="s">
        <v>52</v>
      </c>
      <c r="O282" s="1" t="s">
        <v>52</v>
      </c>
      <c r="P282" s="1" t="s">
        <v>52</v>
      </c>
      <c r="Q282" s="1" t="s">
        <v>52</v>
      </c>
      <c r="R282" s="1" t="s">
        <v>52</v>
      </c>
      <c r="S282" s="1" t="s">
        <v>52</v>
      </c>
      <c r="T282" s="1" t="s">
        <v>52</v>
      </c>
    </row>
    <row r="283" spans="1:20" ht="20.100000000000001" customHeight="1" x14ac:dyDescent="0.3">
      <c r="A283" s="29" t="s">
        <v>2372</v>
      </c>
      <c r="B283" s="30"/>
      <c r="C283" s="30"/>
      <c r="D283" s="30"/>
      <c r="E283" s="30"/>
      <c r="F283" s="29" t="s">
        <v>52</v>
      </c>
      <c r="G283" s="1" t="s">
        <v>1935</v>
      </c>
      <c r="H283" s="1" t="s">
        <v>2025</v>
      </c>
      <c r="I283" s="1" t="s">
        <v>2351</v>
      </c>
      <c r="J283" s="1" t="s">
        <v>52</v>
      </c>
      <c r="K283" s="1" t="s">
        <v>52</v>
      </c>
      <c r="M283" s="1" t="s">
        <v>52</v>
      </c>
      <c r="O283" s="1" t="s">
        <v>52</v>
      </c>
      <c r="P283" s="1" t="s">
        <v>52</v>
      </c>
      <c r="Q283" s="1" t="s">
        <v>52</v>
      </c>
      <c r="R283" s="1" t="s">
        <v>52</v>
      </c>
      <c r="S283" s="1" t="s">
        <v>52</v>
      </c>
      <c r="T283" s="1" t="s">
        <v>52</v>
      </c>
    </row>
    <row r="284" spans="1:20" ht="20.100000000000001" customHeight="1" x14ac:dyDescent="0.3">
      <c r="A284" s="29" t="s">
        <v>2373</v>
      </c>
      <c r="B284" s="30"/>
      <c r="C284" s="30"/>
      <c r="D284" s="30"/>
      <c r="E284" s="30"/>
      <c r="F284" s="29" t="s">
        <v>52</v>
      </c>
      <c r="G284" s="1" t="s">
        <v>1935</v>
      </c>
      <c r="H284" s="1" t="s">
        <v>2025</v>
      </c>
      <c r="I284" s="1" t="s">
        <v>2353</v>
      </c>
      <c r="J284" s="1" t="s">
        <v>52</v>
      </c>
      <c r="K284" s="1" t="s">
        <v>52</v>
      </c>
      <c r="M284" s="1" t="s">
        <v>52</v>
      </c>
      <c r="O284" s="1" t="s">
        <v>52</v>
      </c>
      <c r="P284" s="1" t="s">
        <v>52</v>
      </c>
      <c r="Q284" s="1" t="s">
        <v>52</v>
      </c>
      <c r="R284" s="1" t="s">
        <v>52</v>
      </c>
      <c r="S284" s="1" t="s">
        <v>52</v>
      </c>
      <c r="T284" s="1" t="s">
        <v>52</v>
      </c>
    </row>
    <row r="285" spans="1:20" ht="20.100000000000001" customHeight="1" x14ac:dyDescent="0.3">
      <c r="A285" s="29" t="s">
        <v>2112</v>
      </c>
      <c r="B285" s="30"/>
      <c r="C285" s="30"/>
      <c r="D285" s="30"/>
      <c r="E285" s="30"/>
      <c r="F285" s="29" t="s">
        <v>52</v>
      </c>
      <c r="G285" s="1" t="s">
        <v>1935</v>
      </c>
      <c r="H285" s="1" t="s">
        <v>2025</v>
      </c>
      <c r="I285" s="1" t="s">
        <v>2113</v>
      </c>
      <c r="J285" s="1" t="s">
        <v>52</v>
      </c>
      <c r="K285" s="1" t="s">
        <v>52</v>
      </c>
      <c r="M285" s="1" t="s">
        <v>52</v>
      </c>
      <c r="O285" s="1" t="s">
        <v>52</v>
      </c>
      <c r="P285" s="1" t="s">
        <v>52</v>
      </c>
      <c r="Q285" s="1" t="s">
        <v>52</v>
      </c>
      <c r="R285" s="1" t="s">
        <v>52</v>
      </c>
      <c r="S285" s="1" t="s">
        <v>52</v>
      </c>
      <c r="T285" s="1" t="s">
        <v>52</v>
      </c>
    </row>
    <row r="286" spans="1:20" ht="20.100000000000001" customHeight="1" x14ac:dyDescent="0.3">
      <c r="A286" s="29" t="s">
        <v>2027</v>
      </c>
      <c r="B286" s="30"/>
      <c r="C286" s="30"/>
      <c r="D286" s="30"/>
      <c r="E286" s="30"/>
      <c r="F286" s="29" t="s">
        <v>52</v>
      </c>
      <c r="G286" s="1" t="s">
        <v>1935</v>
      </c>
      <c r="H286" s="1" t="s">
        <v>2025</v>
      </c>
      <c r="I286" s="1" t="s">
        <v>52</v>
      </c>
      <c r="J286" s="1" t="s">
        <v>52</v>
      </c>
      <c r="K286" s="1" t="s">
        <v>52</v>
      </c>
      <c r="M286" s="1" t="s">
        <v>52</v>
      </c>
      <c r="O286" s="1" t="s">
        <v>52</v>
      </c>
      <c r="P286" s="1" t="s">
        <v>52</v>
      </c>
      <c r="Q286" s="1" t="s">
        <v>52</v>
      </c>
      <c r="R286" s="1" t="s">
        <v>52</v>
      </c>
      <c r="S286" s="1" t="s">
        <v>52</v>
      </c>
      <c r="T286" s="1" t="s">
        <v>52</v>
      </c>
    </row>
    <row r="287" spans="1:20" ht="20.100000000000001" customHeight="1" x14ac:dyDescent="0.3">
      <c r="A287" s="29" t="s">
        <v>2354</v>
      </c>
      <c r="B287" s="30"/>
      <c r="C287" s="30"/>
      <c r="D287" s="30"/>
      <c r="E287" s="30"/>
      <c r="F287" s="29" t="s">
        <v>52</v>
      </c>
      <c r="G287" s="1" t="s">
        <v>1935</v>
      </c>
      <c r="H287" s="1" t="s">
        <v>2025</v>
      </c>
      <c r="I287" s="1" t="s">
        <v>2355</v>
      </c>
      <c r="J287" s="1" t="s">
        <v>52</v>
      </c>
      <c r="K287" s="1" t="s">
        <v>52</v>
      </c>
      <c r="M287" s="1" t="s">
        <v>52</v>
      </c>
      <c r="O287" s="1" t="s">
        <v>52</v>
      </c>
      <c r="P287" s="1" t="s">
        <v>52</v>
      </c>
      <c r="Q287" s="1" t="s">
        <v>52</v>
      </c>
      <c r="R287" s="1" t="s">
        <v>52</v>
      </c>
      <c r="S287" s="1" t="s">
        <v>52</v>
      </c>
      <c r="T287" s="1" t="s">
        <v>52</v>
      </c>
    </row>
    <row r="288" spans="1:20" ht="20.100000000000001" customHeight="1" x14ac:dyDescent="0.3">
      <c r="A288" s="29" t="s">
        <v>2374</v>
      </c>
      <c r="B288" s="30"/>
      <c r="C288" s="30"/>
      <c r="D288" s="30"/>
      <c r="E288" s="30"/>
      <c r="F288" s="29" t="s">
        <v>52</v>
      </c>
      <c r="G288" s="1" t="s">
        <v>1935</v>
      </c>
      <c r="H288" s="1" t="s">
        <v>2025</v>
      </c>
      <c r="I288" s="1" t="s">
        <v>2325</v>
      </c>
      <c r="J288" s="1" t="s">
        <v>52</v>
      </c>
      <c r="K288" s="1" t="s">
        <v>52</v>
      </c>
      <c r="M288" s="1" t="s">
        <v>52</v>
      </c>
      <c r="O288" s="1" t="s">
        <v>52</v>
      </c>
      <c r="P288" s="1" t="s">
        <v>52</v>
      </c>
      <c r="Q288" s="1" t="s">
        <v>52</v>
      </c>
      <c r="R288" s="1" t="s">
        <v>52</v>
      </c>
      <c r="S288" s="1" t="s">
        <v>52</v>
      </c>
      <c r="T288" s="1" t="s">
        <v>52</v>
      </c>
    </row>
    <row r="289" spans="1:20" ht="20.100000000000001" customHeight="1" x14ac:dyDescent="0.3">
      <c r="A289" s="29" t="s">
        <v>2375</v>
      </c>
      <c r="B289" s="30"/>
      <c r="C289" s="30"/>
      <c r="D289" s="30"/>
      <c r="E289" s="30"/>
      <c r="F289" s="29" t="s">
        <v>52</v>
      </c>
      <c r="G289" s="1" t="s">
        <v>1935</v>
      </c>
      <c r="H289" s="1" t="s">
        <v>2025</v>
      </c>
      <c r="I289" s="1" t="s">
        <v>2327</v>
      </c>
      <c r="J289" s="1" t="s">
        <v>52</v>
      </c>
      <c r="K289" s="1" t="s">
        <v>52</v>
      </c>
      <c r="M289" s="1" t="s">
        <v>52</v>
      </c>
      <c r="O289" s="1" t="s">
        <v>52</v>
      </c>
      <c r="P289" s="1" t="s">
        <v>52</v>
      </c>
      <c r="Q289" s="1" t="s">
        <v>52</v>
      </c>
      <c r="R289" s="1" t="s">
        <v>52</v>
      </c>
      <c r="S289" s="1" t="s">
        <v>52</v>
      </c>
      <c r="T289" s="1" t="s">
        <v>52</v>
      </c>
    </row>
    <row r="290" spans="1:20" ht="20.100000000000001" customHeight="1" x14ac:dyDescent="0.3">
      <c r="A290" s="29" t="s">
        <v>2376</v>
      </c>
      <c r="B290" s="30"/>
      <c r="C290" s="30"/>
      <c r="D290" s="30"/>
      <c r="E290" s="30"/>
      <c r="F290" s="29" t="s">
        <v>52</v>
      </c>
      <c r="G290" s="1" t="s">
        <v>1935</v>
      </c>
      <c r="H290" s="1" t="s">
        <v>2025</v>
      </c>
      <c r="I290" s="1" t="s">
        <v>2329</v>
      </c>
      <c r="J290" s="1" t="s">
        <v>52</v>
      </c>
      <c r="K290" s="1" t="s">
        <v>52</v>
      </c>
      <c r="M290" s="1" t="s">
        <v>52</v>
      </c>
      <c r="O290" s="1" t="s">
        <v>52</v>
      </c>
      <c r="P290" s="1" t="s">
        <v>52</v>
      </c>
      <c r="Q290" s="1" t="s">
        <v>52</v>
      </c>
      <c r="R290" s="1" t="s">
        <v>52</v>
      </c>
      <c r="S290" s="1" t="s">
        <v>52</v>
      </c>
      <c r="T290" s="1" t="s">
        <v>52</v>
      </c>
    </row>
    <row r="291" spans="1:20" ht="20.100000000000001" customHeight="1" x14ac:dyDescent="0.3">
      <c r="A291" s="29" t="s">
        <v>2112</v>
      </c>
      <c r="B291" s="30"/>
      <c r="C291" s="30"/>
      <c r="D291" s="30"/>
      <c r="E291" s="30"/>
      <c r="F291" s="29" t="s">
        <v>52</v>
      </c>
      <c r="G291" s="1" t="s">
        <v>1935</v>
      </c>
      <c r="H291" s="1" t="s">
        <v>2025</v>
      </c>
      <c r="I291" s="1" t="s">
        <v>2113</v>
      </c>
      <c r="J291" s="1" t="s">
        <v>52</v>
      </c>
      <c r="K291" s="1" t="s">
        <v>52</v>
      </c>
      <c r="M291" s="1" t="s">
        <v>52</v>
      </c>
      <c r="O291" s="1" t="s">
        <v>52</v>
      </c>
      <c r="P291" s="1" t="s">
        <v>52</v>
      </c>
      <c r="Q291" s="1" t="s">
        <v>52</v>
      </c>
      <c r="R291" s="1" t="s">
        <v>52</v>
      </c>
      <c r="S291" s="1" t="s">
        <v>52</v>
      </c>
      <c r="T291" s="1" t="s">
        <v>52</v>
      </c>
    </row>
    <row r="292" spans="1:20" ht="20.100000000000001" customHeight="1" x14ac:dyDescent="0.3">
      <c r="A292" s="29" t="s">
        <v>2027</v>
      </c>
      <c r="B292" s="30"/>
      <c r="C292" s="30"/>
      <c r="D292" s="30"/>
      <c r="E292" s="30"/>
      <c r="F292" s="29" t="s">
        <v>52</v>
      </c>
      <c r="G292" s="1" t="s">
        <v>1935</v>
      </c>
      <c r="H292" s="1" t="s">
        <v>2025</v>
      </c>
      <c r="I292" s="1" t="s">
        <v>52</v>
      </c>
      <c r="J292" s="1" t="s">
        <v>52</v>
      </c>
      <c r="K292" s="1" t="s">
        <v>52</v>
      </c>
      <c r="M292" s="1" t="s">
        <v>52</v>
      </c>
      <c r="O292" s="1" t="s">
        <v>52</v>
      </c>
      <c r="P292" s="1" t="s">
        <v>52</v>
      </c>
      <c r="Q292" s="1" t="s">
        <v>52</v>
      </c>
      <c r="R292" s="1" t="s">
        <v>52</v>
      </c>
      <c r="S292" s="1" t="s">
        <v>52</v>
      </c>
      <c r="T292" s="1" t="s">
        <v>52</v>
      </c>
    </row>
    <row r="293" spans="1:20" ht="20.100000000000001" customHeight="1" x14ac:dyDescent="0.3">
      <c r="A293" s="29" t="s">
        <v>2377</v>
      </c>
      <c r="B293" s="30"/>
      <c r="C293" s="30"/>
      <c r="D293" s="30"/>
      <c r="E293" s="30"/>
      <c r="F293" s="29" t="s">
        <v>52</v>
      </c>
      <c r="G293" s="1" t="s">
        <v>1935</v>
      </c>
      <c r="H293" s="1" t="s">
        <v>2025</v>
      </c>
      <c r="I293" s="1" t="s">
        <v>2360</v>
      </c>
      <c r="J293" s="1" t="s">
        <v>52</v>
      </c>
      <c r="K293" s="1" t="s">
        <v>52</v>
      </c>
      <c r="M293" s="1" t="s">
        <v>52</v>
      </c>
      <c r="O293" s="1" t="s">
        <v>52</v>
      </c>
      <c r="P293" s="1" t="s">
        <v>52</v>
      </c>
      <c r="Q293" s="1" t="s">
        <v>52</v>
      </c>
      <c r="R293" s="1" t="s">
        <v>52</v>
      </c>
      <c r="S293" s="1" t="s">
        <v>52</v>
      </c>
      <c r="T293" s="1" t="s">
        <v>52</v>
      </c>
    </row>
    <row r="294" spans="1:20" ht="20.100000000000001" customHeight="1" x14ac:dyDescent="0.3">
      <c r="A294" s="29" t="s">
        <v>2112</v>
      </c>
      <c r="B294" s="30"/>
      <c r="C294" s="30"/>
      <c r="D294" s="30"/>
      <c r="E294" s="30"/>
      <c r="F294" s="29" t="s">
        <v>52</v>
      </c>
      <c r="G294" s="1" t="s">
        <v>1935</v>
      </c>
      <c r="H294" s="1" t="s">
        <v>2025</v>
      </c>
      <c r="I294" s="1" t="s">
        <v>2113</v>
      </c>
      <c r="J294" s="1" t="s">
        <v>52</v>
      </c>
      <c r="K294" s="1" t="s">
        <v>52</v>
      </c>
      <c r="M294" s="1" t="s">
        <v>52</v>
      </c>
      <c r="O294" s="1" t="s">
        <v>52</v>
      </c>
      <c r="P294" s="1" t="s">
        <v>52</v>
      </c>
      <c r="Q294" s="1" t="s">
        <v>52</v>
      </c>
      <c r="R294" s="1" t="s">
        <v>52</v>
      </c>
      <c r="S294" s="1" t="s">
        <v>52</v>
      </c>
      <c r="T294" s="1" t="s">
        <v>52</v>
      </c>
    </row>
    <row r="295" spans="1:20" ht="20.100000000000001" customHeight="1" x14ac:dyDescent="0.3">
      <c r="A295" s="33" t="s">
        <v>2120</v>
      </c>
      <c r="B295" s="34"/>
      <c r="C295" s="34"/>
      <c r="D295" s="34"/>
      <c r="E295" s="34"/>
      <c r="F295" s="35"/>
    </row>
  </sheetData>
  <phoneticPr fontId="1" type="noConversion"/>
  <pageMargins left="0.78740157480314965" right="0" top="0.39370078740157483" bottom="0.39370078740157483" header="0" footer="0"/>
  <pageSetup paperSize="9" scale="86" fitToHeight="0" orientation="landscape" horizontalDpi="4294967295" verticalDpi="4294967295" r:id="rId1"/>
  <headerFooter>
    <oddFooter>페이지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5CCF-998B-46E5-92D7-0338383885B3}">
  <dimension ref="A1:AB149"/>
  <sheetViews>
    <sheetView view="pageBreakPreview" topLeftCell="B1" zoomScale="75" zoomScaleNormal="100" zoomScaleSheetLayoutView="75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P5" sqref="P5:U149"/>
    </sheetView>
  </sheetViews>
  <sheetFormatPr defaultRowHeight="16.5" x14ac:dyDescent="0.3"/>
  <cols>
    <col min="1" max="1" width="46.875" hidden="1" customWidth="1"/>
    <col min="2" max="2" width="37.25" bestFit="1" customWidth="1"/>
    <col min="3" max="3" width="54.75" bestFit="1" customWidth="1"/>
    <col min="4" max="4" width="5.5" bestFit="1" customWidth="1"/>
    <col min="5" max="5" width="11.75" bestFit="1" customWidth="1"/>
    <col min="6" max="6" width="6.625" bestFit="1" customWidth="1"/>
    <col min="7" max="7" width="11.75" bestFit="1" customWidth="1"/>
    <col min="8" max="8" width="6.625" bestFit="1" customWidth="1"/>
    <col min="9" max="9" width="10.25" bestFit="1" customWidth="1"/>
    <col min="10" max="10" width="6.625" bestFit="1" customWidth="1"/>
    <col min="11" max="11" width="10.375" bestFit="1" customWidth="1"/>
    <col min="12" max="12" width="6.625" bestFit="1" customWidth="1"/>
    <col min="13" max="13" width="11.75" bestFit="1" customWidth="1"/>
    <col min="14" max="14" width="11" bestFit="1" customWidth="1"/>
    <col min="15" max="16" width="11.75" bestFit="1" customWidth="1"/>
    <col min="17" max="17" width="11.25" bestFit="1" customWidth="1"/>
    <col min="18" max="18" width="11.75" bestFit="1" customWidth="1"/>
    <col min="19" max="19" width="10.25" bestFit="1" customWidth="1"/>
    <col min="20" max="21" width="10.375" bestFit="1" customWidth="1"/>
    <col min="22" max="22" width="11.75" bestFit="1" customWidth="1"/>
    <col min="23" max="23" width="8.875" bestFit="1" customWidth="1"/>
    <col min="24" max="24" width="11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187" t="s">
        <v>2378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8" ht="30" customHeight="1" x14ac:dyDescent="0.3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</row>
    <row r="3" spans="1:28" ht="30" customHeight="1" x14ac:dyDescent="0.3">
      <c r="A3" s="188" t="s">
        <v>680</v>
      </c>
      <c r="B3" s="185" t="s">
        <v>2</v>
      </c>
      <c r="C3" s="185" t="s">
        <v>2017</v>
      </c>
      <c r="D3" s="185" t="s">
        <v>4</v>
      </c>
      <c r="E3" s="185" t="s">
        <v>6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 t="s">
        <v>682</v>
      </c>
      <c r="Q3" s="185" t="s">
        <v>683</v>
      </c>
      <c r="R3" s="185"/>
      <c r="S3" s="185"/>
      <c r="T3" s="185"/>
      <c r="U3" s="185"/>
      <c r="V3" s="185"/>
      <c r="W3" s="185" t="s">
        <v>685</v>
      </c>
      <c r="X3" s="185" t="s">
        <v>12</v>
      </c>
      <c r="Y3" s="184" t="s">
        <v>2386</v>
      </c>
      <c r="Z3" s="184" t="s">
        <v>2387</v>
      </c>
      <c r="AA3" s="184" t="s">
        <v>2388</v>
      </c>
      <c r="AB3" s="184" t="s">
        <v>48</v>
      </c>
    </row>
    <row r="4" spans="1:28" ht="30" customHeight="1" x14ac:dyDescent="0.3">
      <c r="A4" s="188"/>
      <c r="B4" s="185"/>
      <c r="C4" s="185"/>
      <c r="D4" s="185"/>
      <c r="E4" s="39" t="s">
        <v>2379</v>
      </c>
      <c r="F4" s="39" t="s">
        <v>2380</v>
      </c>
      <c r="G4" s="39" t="s">
        <v>2381</v>
      </c>
      <c r="H4" s="39" t="s">
        <v>2380</v>
      </c>
      <c r="I4" s="39" t="s">
        <v>2382</v>
      </c>
      <c r="J4" s="39" t="s">
        <v>2380</v>
      </c>
      <c r="K4" s="39" t="s">
        <v>2383</v>
      </c>
      <c r="L4" s="39" t="s">
        <v>2380</v>
      </c>
      <c r="M4" s="39" t="s">
        <v>2384</v>
      </c>
      <c r="N4" s="39" t="s">
        <v>2380</v>
      </c>
      <c r="O4" s="39" t="s">
        <v>2385</v>
      </c>
      <c r="P4" s="185"/>
      <c r="Q4" s="39" t="s">
        <v>2379</v>
      </c>
      <c r="R4" s="39" t="s">
        <v>2381</v>
      </c>
      <c r="S4" s="39" t="s">
        <v>2382</v>
      </c>
      <c r="T4" s="39" t="s">
        <v>2383</v>
      </c>
      <c r="U4" s="39" t="s">
        <v>2384</v>
      </c>
      <c r="V4" s="39" t="s">
        <v>2385</v>
      </c>
      <c r="W4" s="185"/>
      <c r="X4" s="185"/>
      <c r="Y4" s="184"/>
      <c r="Z4" s="184"/>
      <c r="AA4" s="184"/>
      <c r="AB4" s="184"/>
    </row>
    <row r="5" spans="1:28" ht="30" customHeight="1" x14ac:dyDescent="0.3">
      <c r="A5" s="12" t="s">
        <v>1644</v>
      </c>
      <c r="B5" s="12" t="s">
        <v>1641</v>
      </c>
      <c r="C5" s="12" t="s">
        <v>1642</v>
      </c>
      <c r="D5" s="36" t="s">
        <v>68</v>
      </c>
      <c r="E5" s="37"/>
      <c r="F5" s="12"/>
      <c r="G5" s="37"/>
      <c r="H5" s="12"/>
      <c r="I5" s="37"/>
      <c r="J5" s="12"/>
      <c r="K5" s="37"/>
      <c r="L5" s="12"/>
      <c r="M5" s="37"/>
      <c r="N5" s="12"/>
      <c r="O5" s="37">
        <v>0</v>
      </c>
      <c r="P5" s="37"/>
      <c r="Q5" s="37"/>
      <c r="R5" s="37"/>
      <c r="S5" s="37"/>
      <c r="T5" s="37"/>
      <c r="U5" s="37"/>
      <c r="V5" s="37" t="e">
        <f t="shared" ref="V5:V16" si="0">SMALL(Q5:U5,COUNTIF(Q5:U5,0)+1)</f>
        <v>#NUM!</v>
      </c>
      <c r="W5" s="12" t="s">
        <v>2389</v>
      </c>
      <c r="X5" s="12" t="s">
        <v>1491</v>
      </c>
      <c r="Y5" s="1" t="s">
        <v>52</v>
      </c>
      <c r="Z5" s="1" t="s">
        <v>52</v>
      </c>
      <c r="AA5" s="38"/>
      <c r="AB5" s="1" t="s">
        <v>52</v>
      </c>
    </row>
    <row r="6" spans="1:28" ht="30" customHeight="1" x14ac:dyDescent="0.3">
      <c r="A6" s="12" t="s">
        <v>1872</v>
      </c>
      <c r="B6" s="12" t="s">
        <v>1668</v>
      </c>
      <c r="C6" s="12" t="s">
        <v>1870</v>
      </c>
      <c r="D6" s="36" t="s">
        <v>68</v>
      </c>
      <c r="E6" s="37"/>
      <c r="F6" s="12"/>
      <c r="G6" s="37"/>
      <c r="H6" s="12"/>
      <c r="I6" s="37"/>
      <c r="J6" s="12"/>
      <c r="K6" s="37"/>
      <c r="L6" s="12"/>
      <c r="M6" s="37"/>
      <c r="N6" s="12"/>
      <c r="O6" s="37">
        <v>0</v>
      </c>
      <c r="P6" s="37"/>
      <c r="Q6" s="37"/>
      <c r="R6" s="37"/>
      <c r="S6" s="37"/>
      <c r="T6" s="37"/>
      <c r="U6" s="37"/>
      <c r="V6" s="37" t="e">
        <f t="shared" si="0"/>
        <v>#NUM!</v>
      </c>
      <c r="W6" s="12" t="s">
        <v>2390</v>
      </c>
      <c r="X6" s="12" t="s">
        <v>1491</v>
      </c>
      <c r="Y6" s="1" t="s">
        <v>52</v>
      </c>
      <c r="Z6" s="1" t="s">
        <v>52</v>
      </c>
      <c r="AA6" s="38"/>
      <c r="AB6" s="1" t="s">
        <v>52</v>
      </c>
    </row>
    <row r="7" spans="1:28" ht="30" customHeight="1" x14ac:dyDescent="0.3">
      <c r="A7" s="12" t="s">
        <v>1922</v>
      </c>
      <c r="B7" s="12" t="s">
        <v>1668</v>
      </c>
      <c r="C7" s="12" t="s">
        <v>1920</v>
      </c>
      <c r="D7" s="36" t="s">
        <v>68</v>
      </c>
      <c r="E7" s="37"/>
      <c r="F7" s="12"/>
      <c r="G7" s="37"/>
      <c r="H7" s="12"/>
      <c r="I7" s="37"/>
      <c r="J7" s="12"/>
      <c r="K7" s="37"/>
      <c r="L7" s="12"/>
      <c r="M7" s="37"/>
      <c r="N7" s="12"/>
      <c r="O7" s="37">
        <v>0</v>
      </c>
      <c r="P7" s="37"/>
      <c r="Q7" s="37"/>
      <c r="R7" s="37"/>
      <c r="S7" s="37"/>
      <c r="T7" s="37"/>
      <c r="U7" s="37"/>
      <c r="V7" s="37" t="e">
        <f t="shared" si="0"/>
        <v>#NUM!</v>
      </c>
      <c r="W7" s="12" t="s">
        <v>2391</v>
      </c>
      <c r="X7" s="12" t="s">
        <v>1491</v>
      </c>
      <c r="Y7" s="1" t="s">
        <v>52</v>
      </c>
      <c r="Z7" s="1" t="s">
        <v>52</v>
      </c>
      <c r="AA7" s="38"/>
      <c r="AB7" s="1" t="s">
        <v>52</v>
      </c>
    </row>
    <row r="8" spans="1:28" ht="30" customHeight="1" x14ac:dyDescent="0.3">
      <c r="A8" s="12" t="s">
        <v>2005</v>
      </c>
      <c r="B8" s="12" t="s">
        <v>1668</v>
      </c>
      <c r="C8" s="12" t="s">
        <v>2003</v>
      </c>
      <c r="D8" s="36" t="s">
        <v>68</v>
      </c>
      <c r="E8" s="37"/>
      <c r="F8" s="12"/>
      <c r="G8" s="37"/>
      <c r="H8" s="12"/>
      <c r="I8" s="37"/>
      <c r="J8" s="12"/>
      <c r="K8" s="37"/>
      <c r="L8" s="12"/>
      <c r="M8" s="37"/>
      <c r="N8" s="12"/>
      <c r="O8" s="37">
        <v>0</v>
      </c>
      <c r="P8" s="37"/>
      <c r="Q8" s="37"/>
      <c r="R8" s="37"/>
      <c r="S8" s="37"/>
      <c r="T8" s="37"/>
      <c r="U8" s="37"/>
      <c r="V8" s="37" t="e">
        <f t="shared" si="0"/>
        <v>#NUM!</v>
      </c>
      <c r="W8" s="12" t="s">
        <v>2392</v>
      </c>
      <c r="X8" s="12" t="s">
        <v>1491</v>
      </c>
      <c r="Y8" s="1" t="s">
        <v>52</v>
      </c>
      <c r="Z8" s="1" t="s">
        <v>52</v>
      </c>
      <c r="AA8" s="38"/>
      <c r="AB8" s="1" t="s">
        <v>52</v>
      </c>
    </row>
    <row r="9" spans="1:28" ht="30" customHeight="1" x14ac:dyDescent="0.3">
      <c r="A9" s="12" t="s">
        <v>1671</v>
      </c>
      <c r="B9" s="12" t="s">
        <v>1668</v>
      </c>
      <c r="C9" s="12" t="s">
        <v>1669</v>
      </c>
      <c r="D9" s="36" t="s">
        <v>68</v>
      </c>
      <c r="E9" s="37"/>
      <c r="F9" s="12"/>
      <c r="G9" s="37"/>
      <c r="H9" s="12"/>
      <c r="I9" s="37"/>
      <c r="J9" s="12"/>
      <c r="K9" s="37"/>
      <c r="L9" s="12"/>
      <c r="M9" s="37"/>
      <c r="N9" s="12"/>
      <c r="O9" s="37">
        <v>0</v>
      </c>
      <c r="P9" s="37"/>
      <c r="Q9" s="37"/>
      <c r="R9" s="37"/>
      <c r="S9" s="37"/>
      <c r="T9" s="37"/>
      <c r="U9" s="37"/>
      <c r="V9" s="37" t="e">
        <f t="shared" si="0"/>
        <v>#NUM!</v>
      </c>
      <c r="W9" s="12" t="s">
        <v>2393</v>
      </c>
      <c r="X9" s="12" t="s">
        <v>1491</v>
      </c>
      <c r="Y9" s="1" t="s">
        <v>52</v>
      </c>
      <c r="Z9" s="1" t="s">
        <v>52</v>
      </c>
      <c r="AA9" s="38"/>
      <c r="AB9" s="1" t="s">
        <v>52</v>
      </c>
    </row>
    <row r="10" spans="1:28" ht="30" customHeight="1" x14ac:dyDescent="0.3">
      <c r="A10" s="12" t="s">
        <v>1681</v>
      </c>
      <c r="B10" s="12" t="s">
        <v>1679</v>
      </c>
      <c r="C10" s="12" t="s">
        <v>1669</v>
      </c>
      <c r="D10" s="36" t="s">
        <v>68</v>
      </c>
      <c r="E10" s="37"/>
      <c r="F10" s="12"/>
      <c r="G10" s="37"/>
      <c r="H10" s="12"/>
      <c r="I10" s="37"/>
      <c r="J10" s="12"/>
      <c r="K10" s="37"/>
      <c r="L10" s="12"/>
      <c r="M10" s="37"/>
      <c r="N10" s="12"/>
      <c r="O10" s="37">
        <v>0</v>
      </c>
      <c r="P10" s="37"/>
      <c r="Q10" s="37"/>
      <c r="R10" s="37"/>
      <c r="S10" s="37"/>
      <c r="T10" s="37"/>
      <c r="U10" s="37"/>
      <c r="V10" s="37" t="e">
        <f t="shared" si="0"/>
        <v>#NUM!</v>
      </c>
      <c r="W10" s="12" t="s">
        <v>2394</v>
      </c>
      <c r="X10" s="12" t="s">
        <v>1491</v>
      </c>
      <c r="Y10" s="1" t="s">
        <v>52</v>
      </c>
      <c r="Z10" s="1" t="s">
        <v>52</v>
      </c>
      <c r="AA10" s="38"/>
      <c r="AB10" s="1" t="s">
        <v>52</v>
      </c>
    </row>
    <row r="11" spans="1:28" ht="30" customHeight="1" x14ac:dyDescent="0.3">
      <c r="A11" s="12" t="s">
        <v>1655</v>
      </c>
      <c r="B11" s="12" t="s">
        <v>1652</v>
      </c>
      <c r="C11" s="12" t="s">
        <v>1653</v>
      </c>
      <c r="D11" s="36" t="s">
        <v>68</v>
      </c>
      <c r="E11" s="37"/>
      <c r="F11" s="12"/>
      <c r="G11" s="37"/>
      <c r="H11" s="12"/>
      <c r="I11" s="37"/>
      <c r="J11" s="12"/>
      <c r="K11" s="37"/>
      <c r="L11" s="12"/>
      <c r="M11" s="37"/>
      <c r="N11" s="12"/>
      <c r="O11" s="37">
        <v>0</v>
      </c>
      <c r="P11" s="37"/>
      <c r="Q11" s="37"/>
      <c r="R11" s="37"/>
      <c r="S11" s="37"/>
      <c r="T11" s="37"/>
      <c r="U11" s="37"/>
      <c r="V11" s="37" t="e">
        <f t="shared" si="0"/>
        <v>#NUM!</v>
      </c>
      <c r="W11" s="12" t="s">
        <v>2395</v>
      </c>
      <c r="X11" s="12" t="s">
        <v>1491</v>
      </c>
      <c r="Y11" s="1" t="s">
        <v>52</v>
      </c>
      <c r="Z11" s="1" t="s">
        <v>52</v>
      </c>
      <c r="AA11" s="38"/>
      <c r="AB11" s="1" t="s">
        <v>52</v>
      </c>
    </row>
    <row r="12" spans="1:28" ht="30" customHeight="1" x14ac:dyDescent="0.3">
      <c r="A12" s="12" t="s">
        <v>1492</v>
      </c>
      <c r="B12" s="12" t="s">
        <v>1483</v>
      </c>
      <c r="C12" s="12" t="s">
        <v>1484</v>
      </c>
      <c r="D12" s="36" t="s">
        <v>68</v>
      </c>
      <c r="E12" s="37"/>
      <c r="F12" s="12"/>
      <c r="G12" s="37"/>
      <c r="H12" s="12"/>
      <c r="I12" s="37"/>
      <c r="J12" s="12"/>
      <c r="K12" s="37"/>
      <c r="L12" s="12"/>
      <c r="M12" s="37"/>
      <c r="N12" s="12"/>
      <c r="O12" s="37">
        <v>0</v>
      </c>
      <c r="P12" s="37"/>
      <c r="Q12" s="37"/>
      <c r="R12" s="37"/>
      <c r="S12" s="37"/>
      <c r="T12" s="37"/>
      <c r="U12" s="37"/>
      <c r="V12" s="37" t="e">
        <f t="shared" si="0"/>
        <v>#NUM!</v>
      </c>
      <c r="W12" s="12" t="s">
        <v>2396</v>
      </c>
      <c r="X12" s="12" t="s">
        <v>1491</v>
      </c>
      <c r="Y12" s="1" t="s">
        <v>52</v>
      </c>
      <c r="Z12" s="1" t="s">
        <v>52</v>
      </c>
      <c r="AA12" s="38"/>
      <c r="AB12" s="1" t="s">
        <v>52</v>
      </c>
    </row>
    <row r="13" spans="1:28" ht="30" customHeight="1" x14ac:dyDescent="0.3">
      <c r="A13" s="12" t="s">
        <v>1992</v>
      </c>
      <c r="B13" s="12" t="s">
        <v>1426</v>
      </c>
      <c r="C13" s="12" t="s">
        <v>1427</v>
      </c>
      <c r="D13" s="36" t="s">
        <v>68</v>
      </c>
      <c r="E13" s="37"/>
      <c r="F13" s="12"/>
      <c r="G13" s="37"/>
      <c r="H13" s="12"/>
      <c r="I13" s="37"/>
      <c r="J13" s="12"/>
      <c r="K13" s="37"/>
      <c r="L13" s="12"/>
      <c r="M13" s="37"/>
      <c r="N13" s="12"/>
      <c r="O13" s="37">
        <v>0</v>
      </c>
      <c r="P13" s="37"/>
      <c r="Q13" s="37"/>
      <c r="R13" s="37"/>
      <c r="S13" s="37"/>
      <c r="T13" s="37"/>
      <c r="U13" s="37"/>
      <c r="V13" s="37" t="e">
        <f t="shared" si="0"/>
        <v>#NUM!</v>
      </c>
      <c r="W13" s="12" t="s">
        <v>2397</v>
      </c>
      <c r="X13" s="12" t="s">
        <v>1491</v>
      </c>
      <c r="Y13" s="1" t="s">
        <v>52</v>
      </c>
      <c r="Z13" s="1" t="s">
        <v>52</v>
      </c>
      <c r="AA13" s="38"/>
      <c r="AB13" s="1" t="s">
        <v>52</v>
      </c>
    </row>
    <row r="14" spans="1:28" ht="30" customHeight="1" x14ac:dyDescent="0.3">
      <c r="A14" s="12" t="s">
        <v>1989</v>
      </c>
      <c r="B14" s="12" t="s">
        <v>1420</v>
      </c>
      <c r="C14" s="12" t="s">
        <v>1421</v>
      </c>
      <c r="D14" s="36" t="s">
        <v>68</v>
      </c>
      <c r="E14" s="37"/>
      <c r="F14" s="12"/>
      <c r="G14" s="37"/>
      <c r="H14" s="12"/>
      <c r="I14" s="37"/>
      <c r="J14" s="12"/>
      <c r="K14" s="37"/>
      <c r="L14" s="12"/>
      <c r="M14" s="37"/>
      <c r="N14" s="12"/>
      <c r="O14" s="37">
        <v>0</v>
      </c>
      <c r="P14" s="37"/>
      <c r="Q14" s="37"/>
      <c r="R14" s="37"/>
      <c r="S14" s="37"/>
      <c r="T14" s="37"/>
      <c r="U14" s="37"/>
      <c r="V14" s="37" t="e">
        <f t="shared" si="0"/>
        <v>#NUM!</v>
      </c>
      <c r="W14" s="12" t="s">
        <v>2398</v>
      </c>
      <c r="X14" s="12" t="s">
        <v>1491</v>
      </c>
      <c r="Y14" s="1" t="s">
        <v>52</v>
      </c>
      <c r="Z14" s="1" t="s">
        <v>52</v>
      </c>
      <c r="AA14" s="38"/>
      <c r="AB14" s="1" t="s">
        <v>52</v>
      </c>
    </row>
    <row r="15" spans="1:28" ht="30" customHeight="1" x14ac:dyDescent="0.3">
      <c r="A15" s="12" t="s">
        <v>1980</v>
      </c>
      <c r="B15" s="12" t="s">
        <v>1973</v>
      </c>
      <c r="C15" s="12" t="s">
        <v>1974</v>
      </c>
      <c r="D15" s="36" t="s">
        <v>68</v>
      </c>
      <c r="E15" s="37"/>
      <c r="F15" s="12"/>
      <c r="G15" s="37"/>
      <c r="H15" s="12"/>
      <c r="I15" s="37"/>
      <c r="J15" s="12"/>
      <c r="K15" s="37"/>
      <c r="L15" s="12"/>
      <c r="M15" s="37"/>
      <c r="N15" s="12"/>
      <c r="O15" s="37">
        <v>0</v>
      </c>
      <c r="P15" s="37"/>
      <c r="Q15" s="37"/>
      <c r="R15" s="37"/>
      <c r="S15" s="37"/>
      <c r="T15" s="37"/>
      <c r="U15" s="37"/>
      <c r="V15" s="37" t="e">
        <f t="shared" si="0"/>
        <v>#NUM!</v>
      </c>
      <c r="W15" s="12" t="s">
        <v>2399</v>
      </c>
      <c r="X15" s="12" t="s">
        <v>1491</v>
      </c>
      <c r="Y15" s="1" t="s">
        <v>52</v>
      </c>
      <c r="Z15" s="1" t="s">
        <v>52</v>
      </c>
      <c r="AA15" s="38"/>
      <c r="AB15" s="1" t="s">
        <v>52</v>
      </c>
    </row>
    <row r="16" spans="1:28" ht="30" customHeight="1" x14ac:dyDescent="0.3">
      <c r="A16" s="12" t="s">
        <v>1862</v>
      </c>
      <c r="B16" s="12" t="s">
        <v>1859</v>
      </c>
      <c r="C16" s="12" t="s">
        <v>1860</v>
      </c>
      <c r="D16" s="36" t="s">
        <v>68</v>
      </c>
      <c r="E16" s="37"/>
      <c r="F16" s="12"/>
      <c r="G16" s="37"/>
      <c r="H16" s="12"/>
      <c r="I16" s="37"/>
      <c r="J16" s="12"/>
      <c r="K16" s="37"/>
      <c r="L16" s="12"/>
      <c r="M16" s="37"/>
      <c r="N16" s="12"/>
      <c r="O16" s="37">
        <v>0</v>
      </c>
      <c r="P16" s="37"/>
      <c r="Q16" s="37"/>
      <c r="R16" s="37"/>
      <c r="S16" s="37"/>
      <c r="T16" s="37"/>
      <c r="U16" s="37"/>
      <c r="V16" s="37" t="e">
        <f t="shared" si="0"/>
        <v>#NUM!</v>
      </c>
      <c r="W16" s="12" t="s">
        <v>2400</v>
      </c>
      <c r="X16" s="12" t="s">
        <v>1491</v>
      </c>
      <c r="Y16" s="1" t="s">
        <v>52</v>
      </c>
      <c r="Z16" s="1" t="s">
        <v>52</v>
      </c>
      <c r="AA16" s="38"/>
      <c r="AB16" s="1" t="s">
        <v>52</v>
      </c>
    </row>
    <row r="17" spans="1:28" ht="30" customHeight="1" x14ac:dyDescent="0.3">
      <c r="A17" s="12" t="s">
        <v>1094</v>
      </c>
      <c r="B17" s="12" t="s">
        <v>665</v>
      </c>
      <c r="C17" s="12" t="s">
        <v>1093</v>
      </c>
      <c r="D17" s="36" t="s">
        <v>497</v>
      </c>
      <c r="E17" s="37"/>
      <c r="F17" s="12"/>
      <c r="G17" s="37"/>
      <c r="H17" s="12"/>
      <c r="I17" s="37"/>
      <c r="J17" s="12"/>
      <c r="K17" s="37"/>
      <c r="L17" s="12"/>
      <c r="M17" s="37"/>
      <c r="N17" s="12"/>
      <c r="O17" s="37">
        <v>0</v>
      </c>
      <c r="P17" s="37"/>
      <c r="Q17" s="37"/>
      <c r="R17" s="37"/>
      <c r="S17" s="37"/>
      <c r="T17" s="37"/>
      <c r="U17" s="37"/>
      <c r="V17" s="37">
        <v>0</v>
      </c>
      <c r="W17" s="12" t="s">
        <v>2401</v>
      </c>
      <c r="X17" s="12" t="s">
        <v>778</v>
      </c>
      <c r="Y17" s="1" t="s">
        <v>52</v>
      </c>
      <c r="Z17" s="1" t="s">
        <v>52</v>
      </c>
      <c r="AA17" s="38"/>
      <c r="AB17" s="1" t="s">
        <v>52</v>
      </c>
    </row>
    <row r="18" spans="1:28" ht="30" customHeight="1" x14ac:dyDescent="0.3">
      <c r="A18" s="12" t="s">
        <v>667</v>
      </c>
      <c r="B18" s="12" t="s">
        <v>665</v>
      </c>
      <c r="C18" s="12" t="s">
        <v>666</v>
      </c>
      <c r="D18" s="36" t="s">
        <v>497</v>
      </c>
      <c r="E18" s="37"/>
      <c r="F18" s="12"/>
      <c r="G18" s="37"/>
      <c r="H18" s="12"/>
      <c r="I18" s="37"/>
      <c r="J18" s="12"/>
      <c r="K18" s="37"/>
      <c r="L18" s="12"/>
      <c r="M18" s="37"/>
      <c r="N18" s="12"/>
      <c r="O18" s="37" t="e">
        <f t="shared" ref="O18:O38" si="1">SMALL(E18:M18,COUNTIF(E18:M18,0)+1)</f>
        <v>#NUM!</v>
      </c>
      <c r="P18" s="37"/>
      <c r="Q18" s="37"/>
      <c r="R18" s="37"/>
      <c r="S18" s="37"/>
      <c r="T18" s="37"/>
      <c r="U18" s="37"/>
      <c r="V18" s="37">
        <v>0</v>
      </c>
      <c r="W18" s="12" t="s">
        <v>2402</v>
      </c>
      <c r="X18" s="12" t="s">
        <v>52</v>
      </c>
      <c r="Y18" s="1" t="s">
        <v>52</v>
      </c>
      <c r="Z18" s="1" t="s">
        <v>52</v>
      </c>
      <c r="AA18" s="38"/>
      <c r="AB18" s="1" t="s">
        <v>52</v>
      </c>
    </row>
    <row r="19" spans="1:28" ht="30" customHeight="1" x14ac:dyDescent="0.3">
      <c r="A19" s="12" t="s">
        <v>1513</v>
      </c>
      <c r="B19" s="12" t="s">
        <v>1511</v>
      </c>
      <c r="C19" s="12" t="s">
        <v>1512</v>
      </c>
      <c r="D19" s="36" t="s">
        <v>74</v>
      </c>
      <c r="E19" s="37"/>
      <c r="F19" s="12"/>
      <c r="G19" s="37"/>
      <c r="H19" s="12"/>
      <c r="I19" s="37"/>
      <c r="J19" s="12"/>
      <c r="K19" s="37"/>
      <c r="L19" s="12"/>
      <c r="M19" s="37"/>
      <c r="N19" s="12"/>
      <c r="O19" s="37" t="e">
        <f t="shared" si="1"/>
        <v>#NUM!</v>
      </c>
      <c r="P19" s="37"/>
      <c r="Q19" s="37"/>
      <c r="R19" s="37"/>
      <c r="S19" s="37"/>
      <c r="T19" s="37"/>
      <c r="U19" s="37"/>
      <c r="V19" s="37">
        <v>0</v>
      </c>
      <c r="W19" s="12" t="s">
        <v>2403</v>
      </c>
      <c r="X19" s="12" t="s">
        <v>52</v>
      </c>
      <c r="Y19" s="1" t="s">
        <v>52</v>
      </c>
      <c r="Z19" s="1" t="s">
        <v>52</v>
      </c>
      <c r="AA19" s="38"/>
      <c r="AB19" s="1" t="s">
        <v>52</v>
      </c>
    </row>
    <row r="20" spans="1:28" ht="30" customHeight="1" x14ac:dyDescent="0.3">
      <c r="A20" s="12" t="s">
        <v>674</v>
      </c>
      <c r="B20" s="12" t="s">
        <v>671</v>
      </c>
      <c r="C20" s="12" t="s">
        <v>672</v>
      </c>
      <c r="D20" s="36" t="s">
        <v>200</v>
      </c>
      <c r="E20" s="37"/>
      <c r="F20" s="12"/>
      <c r="G20" s="37"/>
      <c r="H20" s="12"/>
      <c r="I20" s="37"/>
      <c r="J20" s="12"/>
      <c r="K20" s="37"/>
      <c r="L20" s="12"/>
      <c r="M20" s="37"/>
      <c r="N20" s="12"/>
      <c r="O20" s="37" t="e">
        <f t="shared" si="1"/>
        <v>#NUM!</v>
      </c>
      <c r="P20" s="37"/>
      <c r="Q20" s="37"/>
      <c r="R20" s="37"/>
      <c r="S20" s="37"/>
      <c r="T20" s="37"/>
      <c r="U20" s="37"/>
      <c r="V20" s="37">
        <v>0</v>
      </c>
      <c r="W20" s="12" t="s">
        <v>2404</v>
      </c>
      <c r="X20" s="12" t="s">
        <v>673</v>
      </c>
      <c r="Y20" s="1" t="s">
        <v>52</v>
      </c>
      <c r="Z20" s="1" t="s">
        <v>52</v>
      </c>
      <c r="AA20" s="38"/>
      <c r="AB20" s="1" t="s">
        <v>52</v>
      </c>
    </row>
    <row r="21" spans="1:28" ht="30" customHeight="1" x14ac:dyDescent="0.3">
      <c r="A21" s="12" t="s">
        <v>677</v>
      </c>
      <c r="B21" s="12" t="s">
        <v>671</v>
      </c>
      <c r="C21" s="12" t="s">
        <v>676</v>
      </c>
      <c r="D21" s="36" t="s">
        <v>200</v>
      </c>
      <c r="E21" s="37"/>
      <c r="F21" s="12"/>
      <c r="G21" s="37"/>
      <c r="H21" s="12"/>
      <c r="I21" s="37"/>
      <c r="J21" s="12"/>
      <c r="K21" s="37"/>
      <c r="L21" s="12"/>
      <c r="M21" s="37"/>
      <c r="N21" s="12"/>
      <c r="O21" s="37" t="e">
        <f t="shared" si="1"/>
        <v>#NUM!</v>
      </c>
      <c r="P21" s="37"/>
      <c r="Q21" s="37"/>
      <c r="R21" s="37"/>
      <c r="S21" s="37"/>
      <c r="T21" s="37"/>
      <c r="U21" s="37"/>
      <c r="V21" s="37">
        <v>0</v>
      </c>
      <c r="W21" s="12" t="s">
        <v>2405</v>
      </c>
      <c r="X21" s="12" t="s">
        <v>673</v>
      </c>
      <c r="Y21" s="1" t="s">
        <v>52</v>
      </c>
      <c r="Z21" s="1" t="s">
        <v>52</v>
      </c>
      <c r="AA21" s="38"/>
      <c r="AB21" s="1" t="s">
        <v>52</v>
      </c>
    </row>
    <row r="22" spans="1:28" ht="30" customHeight="1" x14ac:dyDescent="0.3">
      <c r="A22" s="12" t="s">
        <v>179</v>
      </c>
      <c r="B22" s="12" t="s">
        <v>176</v>
      </c>
      <c r="C22" s="12" t="s">
        <v>177</v>
      </c>
      <c r="D22" s="36" t="s">
        <v>74</v>
      </c>
      <c r="E22" s="37"/>
      <c r="F22" s="12"/>
      <c r="G22" s="37"/>
      <c r="H22" s="12"/>
      <c r="I22" s="37"/>
      <c r="J22" s="12"/>
      <c r="K22" s="37"/>
      <c r="L22" s="12"/>
      <c r="M22" s="37"/>
      <c r="N22" s="12"/>
      <c r="O22" s="37" t="e">
        <f t="shared" si="1"/>
        <v>#NUM!</v>
      </c>
      <c r="P22" s="37"/>
      <c r="Q22" s="37"/>
      <c r="R22" s="37"/>
      <c r="S22" s="37"/>
      <c r="T22" s="37"/>
      <c r="U22" s="37"/>
      <c r="V22" s="37">
        <v>0</v>
      </c>
      <c r="W22" s="12" t="s">
        <v>2406</v>
      </c>
      <c r="X22" s="12" t="s">
        <v>178</v>
      </c>
      <c r="Y22" s="1" t="s">
        <v>52</v>
      </c>
      <c r="Z22" s="1" t="s">
        <v>52</v>
      </c>
      <c r="AA22" s="38"/>
      <c r="AB22" s="1" t="s">
        <v>52</v>
      </c>
    </row>
    <row r="23" spans="1:28" ht="30" customHeight="1" x14ac:dyDescent="0.3">
      <c r="A23" s="12" t="s">
        <v>1496</v>
      </c>
      <c r="B23" s="12" t="s">
        <v>1494</v>
      </c>
      <c r="C23" s="12" t="s">
        <v>1495</v>
      </c>
      <c r="D23" s="36" t="s">
        <v>1136</v>
      </c>
      <c r="E23" s="37"/>
      <c r="F23" s="12"/>
      <c r="G23" s="37"/>
      <c r="H23" s="12"/>
      <c r="I23" s="37"/>
      <c r="J23" s="12"/>
      <c r="K23" s="37"/>
      <c r="L23" s="12"/>
      <c r="M23" s="37"/>
      <c r="N23" s="12"/>
      <c r="O23" s="37" t="e">
        <f t="shared" si="1"/>
        <v>#NUM!</v>
      </c>
      <c r="P23" s="37"/>
      <c r="Q23" s="37"/>
      <c r="R23" s="37"/>
      <c r="S23" s="37"/>
      <c r="T23" s="37"/>
      <c r="U23" s="37"/>
      <c r="V23" s="37">
        <v>0</v>
      </c>
      <c r="W23" s="12" t="s">
        <v>2407</v>
      </c>
      <c r="X23" s="12" t="s">
        <v>52</v>
      </c>
      <c r="Y23" s="1" t="s">
        <v>52</v>
      </c>
      <c r="Z23" s="1" t="s">
        <v>52</v>
      </c>
      <c r="AA23" s="38"/>
      <c r="AB23" s="1" t="s">
        <v>52</v>
      </c>
    </row>
    <row r="24" spans="1:28" ht="30" customHeight="1" x14ac:dyDescent="0.3">
      <c r="A24" s="12" t="s">
        <v>1659</v>
      </c>
      <c r="B24" s="12" t="s">
        <v>1657</v>
      </c>
      <c r="C24" s="12" t="s">
        <v>1658</v>
      </c>
      <c r="D24" s="36" t="s">
        <v>1136</v>
      </c>
      <c r="E24" s="37"/>
      <c r="F24" s="12"/>
      <c r="G24" s="37"/>
      <c r="H24" s="12"/>
      <c r="I24" s="37"/>
      <c r="J24" s="12"/>
      <c r="K24" s="37"/>
      <c r="L24" s="12"/>
      <c r="M24" s="37"/>
      <c r="N24" s="12"/>
      <c r="O24" s="37" t="e">
        <f t="shared" si="1"/>
        <v>#NUM!</v>
      </c>
      <c r="P24" s="37"/>
      <c r="Q24" s="37"/>
      <c r="R24" s="37"/>
      <c r="S24" s="37"/>
      <c r="T24" s="37"/>
      <c r="U24" s="37"/>
      <c r="V24" s="37">
        <v>0</v>
      </c>
      <c r="W24" s="12" t="s">
        <v>2408</v>
      </c>
      <c r="X24" s="12" t="s">
        <v>52</v>
      </c>
      <c r="Y24" s="1" t="s">
        <v>52</v>
      </c>
      <c r="Z24" s="1" t="s">
        <v>52</v>
      </c>
      <c r="AA24" s="38"/>
      <c r="AB24" s="1" t="s">
        <v>52</v>
      </c>
    </row>
    <row r="25" spans="1:28" ht="30" customHeight="1" x14ac:dyDescent="0.3">
      <c r="A25" s="12" t="s">
        <v>1896</v>
      </c>
      <c r="B25" s="12" t="s">
        <v>1895</v>
      </c>
      <c r="C25" s="12" t="s">
        <v>52</v>
      </c>
      <c r="D25" s="36" t="s">
        <v>200</v>
      </c>
      <c r="E25" s="37"/>
      <c r="F25" s="12"/>
      <c r="G25" s="37"/>
      <c r="H25" s="12"/>
      <c r="I25" s="37"/>
      <c r="J25" s="12"/>
      <c r="K25" s="37"/>
      <c r="L25" s="12"/>
      <c r="M25" s="37"/>
      <c r="N25" s="12"/>
      <c r="O25" s="37" t="e">
        <f t="shared" si="1"/>
        <v>#NUM!</v>
      </c>
      <c r="P25" s="37"/>
      <c r="Q25" s="37"/>
      <c r="R25" s="37"/>
      <c r="S25" s="37"/>
      <c r="T25" s="37"/>
      <c r="U25" s="37"/>
      <c r="V25" s="37">
        <v>0</v>
      </c>
      <c r="W25" s="12" t="s">
        <v>2409</v>
      </c>
      <c r="X25" s="12" t="s">
        <v>52</v>
      </c>
      <c r="Y25" s="1" t="s">
        <v>52</v>
      </c>
      <c r="Z25" s="1" t="s">
        <v>52</v>
      </c>
      <c r="AA25" s="38"/>
      <c r="AB25" s="1" t="s">
        <v>52</v>
      </c>
    </row>
    <row r="26" spans="1:28" ht="30" customHeight="1" x14ac:dyDescent="0.3">
      <c r="A26" s="12" t="s">
        <v>927</v>
      </c>
      <c r="B26" s="12" t="s">
        <v>925</v>
      </c>
      <c r="C26" s="12" t="s">
        <v>926</v>
      </c>
      <c r="D26" s="36" t="s">
        <v>200</v>
      </c>
      <c r="E26" s="37"/>
      <c r="F26" s="12"/>
      <c r="G26" s="37"/>
      <c r="H26" s="12"/>
      <c r="I26" s="37"/>
      <c r="J26" s="12"/>
      <c r="K26" s="37"/>
      <c r="L26" s="12"/>
      <c r="M26" s="37"/>
      <c r="N26" s="12"/>
      <c r="O26" s="37" t="e">
        <f t="shared" si="1"/>
        <v>#NUM!</v>
      </c>
      <c r="P26" s="37"/>
      <c r="Q26" s="37"/>
      <c r="R26" s="37"/>
      <c r="S26" s="37"/>
      <c r="T26" s="37"/>
      <c r="U26" s="37"/>
      <c r="V26" s="37">
        <v>0</v>
      </c>
      <c r="W26" s="12" t="s">
        <v>2410</v>
      </c>
      <c r="X26" s="12" t="s">
        <v>52</v>
      </c>
      <c r="Y26" s="1" t="s">
        <v>52</v>
      </c>
      <c r="Z26" s="1" t="s">
        <v>52</v>
      </c>
      <c r="AA26" s="38"/>
      <c r="AB26" s="1" t="s">
        <v>52</v>
      </c>
    </row>
    <row r="27" spans="1:28" ht="30" customHeight="1" x14ac:dyDescent="0.3">
      <c r="A27" s="12" t="s">
        <v>1686</v>
      </c>
      <c r="B27" s="12" t="s">
        <v>1684</v>
      </c>
      <c r="C27" s="12" t="s">
        <v>1685</v>
      </c>
      <c r="D27" s="36" t="s">
        <v>200</v>
      </c>
      <c r="E27" s="37"/>
      <c r="F27" s="12"/>
      <c r="G27" s="37"/>
      <c r="H27" s="12"/>
      <c r="I27" s="37"/>
      <c r="J27" s="12"/>
      <c r="K27" s="37"/>
      <c r="L27" s="12"/>
      <c r="M27" s="37"/>
      <c r="N27" s="12"/>
      <c r="O27" s="37" t="e">
        <f t="shared" si="1"/>
        <v>#NUM!</v>
      </c>
      <c r="P27" s="37"/>
      <c r="Q27" s="37"/>
      <c r="R27" s="37"/>
      <c r="S27" s="37"/>
      <c r="T27" s="37"/>
      <c r="U27" s="37"/>
      <c r="V27" s="37">
        <v>0</v>
      </c>
      <c r="W27" s="12" t="s">
        <v>2411</v>
      </c>
      <c r="X27" s="12" t="s">
        <v>52</v>
      </c>
      <c r="Y27" s="1" t="s">
        <v>52</v>
      </c>
      <c r="Z27" s="1" t="s">
        <v>52</v>
      </c>
      <c r="AA27" s="38"/>
      <c r="AB27" s="1" t="s">
        <v>52</v>
      </c>
    </row>
    <row r="28" spans="1:28" ht="30" customHeight="1" x14ac:dyDescent="0.3">
      <c r="A28" s="12" t="s">
        <v>1690</v>
      </c>
      <c r="B28" s="12" t="s">
        <v>1688</v>
      </c>
      <c r="C28" s="12" t="s">
        <v>1689</v>
      </c>
      <c r="D28" s="36" t="s">
        <v>200</v>
      </c>
      <c r="E28" s="37"/>
      <c r="F28" s="12"/>
      <c r="G28" s="37"/>
      <c r="H28" s="12"/>
      <c r="I28" s="37"/>
      <c r="J28" s="12"/>
      <c r="K28" s="37"/>
      <c r="L28" s="12"/>
      <c r="M28" s="37"/>
      <c r="N28" s="12"/>
      <c r="O28" s="37" t="e">
        <f t="shared" si="1"/>
        <v>#NUM!</v>
      </c>
      <c r="P28" s="37"/>
      <c r="Q28" s="37"/>
      <c r="R28" s="37"/>
      <c r="S28" s="37"/>
      <c r="T28" s="37"/>
      <c r="U28" s="37"/>
      <c r="V28" s="37">
        <v>0</v>
      </c>
      <c r="W28" s="12" t="s">
        <v>2412</v>
      </c>
      <c r="X28" s="12" t="s">
        <v>52</v>
      </c>
      <c r="Y28" s="1" t="s">
        <v>52</v>
      </c>
      <c r="Z28" s="1" t="s">
        <v>52</v>
      </c>
      <c r="AA28" s="38"/>
      <c r="AB28" s="1" t="s">
        <v>52</v>
      </c>
    </row>
    <row r="29" spans="1:28" ht="30" customHeight="1" x14ac:dyDescent="0.3">
      <c r="A29" s="12" t="s">
        <v>799</v>
      </c>
      <c r="B29" s="12" t="s">
        <v>797</v>
      </c>
      <c r="C29" s="12" t="s">
        <v>798</v>
      </c>
      <c r="D29" s="36" t="s">
        <v>219</v>
      </c>
      <c r="E29" s="37"/>
      <c r="F29" s="12"/>
      <c r="G29" s="37"/>
      <c r="H29" s="12"/>
      <c r="I29" s="37"/>
      <c r="J29" s="12"/>
      <c r="K29" s="37"/>
      <c r="L29" s="12"/>
      <c r="M29" s="37"/>
      <c r="N29" s="12"/>
      <c r="O29" s="37" t="e">
        <f t="shared" si="1"/>
        <v>#NUM!</v>
      </c>
      <c r="P29" s="37"/>
      <c r="Q29" s="37"/>
      <c r="R29" s="37"/>
      <c r="S29" s="37"/>
      <c r="T29" s="37"/>
      <c r="U29" s="37"/>
      <c r="V29" s="37">
        <v>0</v>
      </c>
      <c r="W29" s="12" t="s">
        <v>2413</v>
      </c>
      <c r="X29" s="12" t="s">
        <v>52</v>
      </c>
      <c r="Y29" s="1" t="s">
        <v>52</v>
      </c>
      <c r="Z29" s="1" t="s">
        <v>52</v>
      </c>
      <c r="AA29" s="38"/>
      <c r="AB29" s="1" t="s">
        <v>52</v>
      </c>
    </row>
    <row r="30" spans="1:28" ht="30" customHeight="1" x14ac:dyDescent="0.3">
      <c r="A30" s="12" t="s">
        <v>802</v>
      </c>
      <c r="B30" s="12" t="s">
        <v>797</v>
      </c>
      <c r="C30" s="12" t="s">
        <v>801</v>
      </c>
      <c r="D30" s="36" t="s">
        <v>219</v>
      </c>
      <c r="E30" s="37"/>
      <c r="F30" s="12"/>
      <c r="G30" s="37"/>
      <c r="H30" s="12"/>
      <c r="I30" s="37"/>
      <c r="J30" s="12"/>
      <c r="K30" s="37"/>
      <c r="L30" s="12"/>
      <c r="M30" s="37"/>
      <c r="N30" s="12"/>
      <c r="O30" s="37" t="e">
        <f t="shared" si="1"/>
        <v>#NUM!</v>
      </c>
      <c r="P30" s="37"/>
      <c r="Q30" s="37"/>
      <c r="R30" s="37"/>
      <c r="S30" s="37"/>
      <c r="T30" s="37"/>
      <c r="U30" s="37"/>
      <c r="V30" s="37">
        <v>0</v>
      </c>
      <c r="W30" s="12" t="s">
        <v>2414</v>
      </c>
      <c r="X30" s="12" t="s">
        <v>52</v>
      </c>
      <c r="Y30" s="1" t="s">
        <v>52</v>
      </c>
      <c r="Z30" s="1" t="s">
        <v>52</v>
      </c>
      <c r="AA30" s="38"/>
      <c r="AB30" s="1" t="s">
        <v>52</v>
      </c>
    </row>
    <row r="31" spans="1:28" ht="30" customHeight="1" x14ac:dyDescent="0.3">
      <c r="A31" s="12" t="s">
        <v>201</v>
      </c>
      <c r="B31" s="12" t="s">
        <v>198</v>
      </c>
      <c r="C31" s="12" t="s">
        <v>199</v>
      </c>
      <c r="D31" s="36" t="s">
        <v>200</v>
      </c>
      <c r="E31" s="37"/>
      <c r="F31" s="12"/>
      <c r="G31" s="37"/>
      <c r="H31" s="12"/>
      <c r="I31" s="37"/>
      <c r="J31" s="12"/>
      <c r="K31" s="37"/>
      <c r="L31" s="12"/>
      <c r="M31" s="37"/>
      <c r="N31" s="12"/>
      <c r="O31" s="37" t="e">
        <f t="shared" si="1"/>
        <v>#NUM!</v>
      </c>
      <c r="P31" s="37"/>
      <c r="Q31" s="37"/>
      <c r="R31" s="37"/>
      <c r="S31" s="37"/>
      <c r="T31" s="37"/>
      <c r="U31" s="37"/>
      <c r="V31" s="37">
        <v>0</v>
      </c>
      <c r="W31" s="12" t="s">
        <v>2415</v>
      </c>
      <c r="X31" s="12" t="s">
        <v>52</v>
      </c>
      <c r="Y31" s="1" t="s">
        <v>52</v>
      </c>
      <c r="Z31" s="1" t="s">
        <v>52</v>
      </c>
      <c r="AA31" s="38"/>
      <c r="AB31" s="1" t="s">
        <v>52</v>
      </c>
    </row>
    <row r="32" spans="1:28" ht="30" customHeight="1" x14ac:dyDescent="0.3">
      <c r="A32" s="12" t="s">
        <v>1012</v>
      </c>
      <c r="B32" s="12" t="s">
        <v>198</v>
      </c>
      <c r="C32" s="12" t="s">
        <v>1011</v>
      </c>
      <c r="D32" s="36" t="s">
        <v>200</v>
      </c>
      <c r="E32" s="37"/>
      <c r="F32" s="12"/>
      <c r="G32" s="37"/>
      <c r="H32" s="12"/>
      <c r="I32" s="37"/>
      <c r="J32" s="12"/>
      <c r="K32" s="37"/>
      <c r="L32" s="12"/>
      <c r="M32" s="37"/>
      <c r="N32" s="12"/>
      <c r="O32" s="37" t="e">
        <f t="shared" si="1"/>
        <v>#NUM!</v>
      </c>
      <c r="P32" s="37"/>
      <c r="Q32" s="37"/>
      <c r="R32" s="37"/>
      <c r="S32" s="37"/>
      <c r="T32" s="37"/>
      <c r="U32" s="37"/>
      <c r="V32" s="37">
        <v>0</v>
      </c>
      <c r="W32" s="12" t="s">
        <v>2416</v>
      </c>
      <c r="X32" s="12" t="s">
        <v>52</v>
      </c>
      <c r="Y32" s="1" t="s">
        <v>52</v>
      </c>
      <c r="Z32" s="1" t="s">
        <v>52</v>
      </c>
      <c r="AA32" s="38"/>
      <c r="AB32" s="1" t="s">
        <v>52</v>
      </c>
    </row>
    <row r="33" spans="1:28" ht="30" customHeight="1" x14ac:dyDescent="0.3">
      <c r="A33" s="12" t="s">
        <v>1009</v>
      </c>
      <c r="B33" s="12" t="s">
        <v>198</v>
      </c>
      <c r="C33" s="12" t="s">
        <v>1008</v>
      </c>
      <c r="D33" s="36" t="s">
        <v>200</v>
      </c>
      <c r="E33" s="37"/>
      <c r="F33" s="12"/>
      <c r="G33" s="37"/>
      <c r="H33" s="12"/>
      <c r="I33" s="37"/>
      <c r="J33" s="12"/>
      <c r="K33" s="37"/>
      <c r="L33" s="12"/>
      <c r="M33" s="37"/>
      <c r="N33" s="12"/>
      <c r="O33" s="37" t="e">
        <f t="shared" si="1"/>
        <v>#NUM!</v>
      </c>
      <c r="P33" s="37"/>
      <c r="Q33" s="37"/>
      <c r="R33" s="37"/>
      <c r="S33" s="37"/>
      <c r="T33" s="37"/>
      <c r="U33" s="37"/>
      <c r="V33" s="37">
        <v>0</v>
      </c>
      <c r="W33" s="12" t="s">
        <v>2417</v>
      </c>
      <c r="X33" s="12" t="s">
        <v>52</v>
      </c>
      <c r="Y33" s="1" t="s">
        <v>52</v>
      </c>
      <c r="Z33" s="1" t="s">
        <v>52</v>
      </c>
      <c r="AA33" s="38"/>
      <c r="AB33" s="1" t="s">
        <v>52</v>
      </c>
    </row>
    <row r="34" spans="1:28" ht="30" customHeight="1" x14ac:dyDescent="0.3">
      <c r="A34" s="12" t="s">
        <v>1006</v>
      </c>
      <c r="B34" s="12" t="s">
        <v>1004</v>
      </c>
      <c r="C34" s="12" t="s">
        <v>1005</v>
      </c>
      <c r="D34" s="36" t="s">
        <v>200</v>
      </c>
      <c r="E34" s="37"/>
      <c r="F34" s="12"/>
      <c r="G34" s="37"/>
      <c r="H34" s="12"/>
      <c r="I34" s="37"/>
      <c r="J34" s="12"/>
      <c r="K34" s="37"/>
      <c r="L34" s="12"/>
      <c r="M34" s="37"/>
      <c r="N34" s="12"/>
      <c r="O34" s="37" t="e">
        <f t="shared" si="1"/>
        <v>#NUM!</v>
      </c>
      <c r="P34" s="37"/>
      <c r="Q34" s="37"/>
      <c r="R34" s="37"/>
      <c r="S34" s="37"/>
      <c r="T34" s="37"/>
      <c r="U34" s="37"/>
      <c r="V34" s="37">
        <v>0</v>
      </c>
      <c r="W34" s="12" t="s">
        <v>2418</v>
      </c>
      <c r="X34" s="12" t="s">
        <v>52</v>
      </c>
      <c r="Y34" s="1" t="s">
        <v>52</v>
      </c>
      <c r="Z34" s="1" t="s">
        <v>52</v>
      </c>
      <c r="AA34" s="38"/>
      <c r="AB34" s="1" t="s">
        <v>52</v>
      </c>
    </row>
    <row r="35" spans="1:28" ht="30" customHeight="1" x14ac:dyDescent="0.3">
      <c r="A35" s="12" t="s">
        <v>923</v>
      </c>
      <c r="B35" s="12" t="s">
        <v>921</v>
      </c>
      <c r="C35" s="12" t="s">
        <v>922</v>
      </c>
      <c r="D35" s="36" t="s">
        <v>109</v>
      </c>
      <c r="E35" s="37"/>
      <c r="F35" s="12"/>
      <c r="G35" s="37"/>
      <c r="H35" s="12"/>
      <c r="I35" s="37"/>
      <c r="J35" s="12"/>
      <c r="K35" s="37"/>
      <c r="L35" s="12"/>
      <c r="M35" s="37"/>
      <c r="N35" s="12"/>
      <c r="O35" s="37" t="e">
        <f t="shared" si="1"/>
        <v>#NUM!</v>
      </c>
      <c r="P35" s="37"/>
      <c r="Q35" s="37"/>
      <c r="R35" s="37"/>
      <c r="S35" s="37"/>
      <c r="T35" s="37"/>
      <c r="U35" s="37"/>
      <c r="V35" s="37">
        <v>0</v>
      </c>
      <c r="W35" s="12" t="s">
        <v>2419</v>
      </c>
      <c r="X35" s="12" t="s">
        <v>52</v>
      </c>
      <c r="Y35" s="1" t="s">
        <v>52</v>
      </c>
      <c r="Z35" s="1" t="s">
        <v>52</v>
      </c>
      <c r="AA35" s="38"/>
      <c r="AB35" s="1" t="s">
        <v>52</v>
      </c>
    </row>
    <row r="36" spans="1:28" ht="30" customHeight="1" x14ac:dyDescent="0.3">
      <c r="A36" s="12" t="s">
        <v>1694</v>
      </c>
      <c r="B36" s="12" t="s">
        <v>1693</v>
      </c>
      <c r="C36" s="12" t="s">
        <v>52</v>
      </c>
      <c r="D36" s="36" t="s">
        <v>200</v>
      </c>
      <c r="E36" s="37"/>
      <c r="F36" s="12"/>
      <c r="G36" s="37"/>
      <c r="H36" s="12"/>
      <c r="I36" s="37"/>
      <c r="J36" s="12"/>
      <c r="K36" s="37"/>
      <c r="L36" s="12"/>
      <c r="M36" s="37"/>
      <c r="N36" s="12"/>
      <c r="O36" s="37" t="e">
        <f t="shared" si="1"/>
        <v>#NUM!</v>
      </c>
      <c r="P36" s="37"/>
      <c r="Q36" s="37"/>
      <c r="R36" s="37"/>
      <c r="S36" s="37"/>
      <c r="T36" s="37"/>
      <c r="U36" s="37"/>
      <c r="V36" s="37">
        <v>0</v>
      </c>
      <c r="W36" s="12" t="s">
        <v>2420</v>
      </c>
      <c r="X36" s="12" t="s">
        <v>52</v>
      </c>
      <c r="Y36" s="1" t="s">
        <v>52</v>
      </c>
      <c r="Z36" s="1" t="s">
        <v>52</v>
      </c>
      <c r="AA36" s="38"/>
      <c r="AB36" s="1" t="s">
        <v>52</v>
      </c>
    </row>
    <row r="37" spans="1:28" ht="30" customHeight="1" x14ac:dyDescent="0.3">
      <c r="A37" s="12" t="s">
        <v>1517</v>
      </c>
      <c r="B37" s="12" t="s">
        <v>1515</v>
      </c>
      <c r="C37" s="12" t="s">
        <v>1516</v>
      </c>
      <c r="D37" s="36" t="s">
        <v>497</v>
      </c>
      <c r="E37" s="37"/>
      <c r="F37" s="12"/>
      <c r="G37" s="37"/>
      <c r="H37" s="12"/>
      <c r="I37" s="37"/>
      <c r="J37" s="12"/>
      <c r="K37" s="37"/>
      <c r="L37" s="12"/>
      <c r="M37" s="37"/>
      <c r="N37" s="12"/>
      <c r="O37" s="37" t="e">
        <f t="shared" si="1"/>
        <v>#NUM!</v>
      </c>
      <c r="P37" s="37"/>
      <c r="Q37" s="37"/>
      <c r="R37" s="37"/>
      <c r="S37" s="37"/>
      <c r="T37" s="37"/>
      <c r="U37" s="37"/>
      <c r="V37" s="37">
        <v>0</v>
      </c>
      <c r="W37" s="12" t="s">
        <v>2421</v>
      </c>
      <c r="X37" s="12" t="s">
        <v>52</v>
      </c>
      <c r="Y37" s="1" t="s">
        <v>52</v>
      </c>
      <c r="Z37" s="1" t="s">
        <v>52</v>
      </c>
      <c r="AA37" s="38"/>
      <c r="AB37" s="1" t="s">
        <v>52</v>
      </c>
    </row>
    <row r="38" spans="1:28" ht="30" customHeight="1" x14ac:dyDescent="0.3">
      <c r="A38" s="12" t="s">
        <v>812</v>
      </c>
      <c r="B38" s="12" t="s">
        <v>810</v>
      </c>
      <c r="C38" s="12" t="s">
        <v>811</v>
      </c>
      <c r="D38" s="36" t="s">
        <v>497</v>
      </c>
      <c r="E38" s="37"/>
      <c r="F38" s="12"/>
      <c r="G38" s="37"/>
      <c r="H38" s="12"/>
      <c r="I38" s="37"/>
      <c r="J38" s="12"/>
      <c r="K38" s="37"/>
      <c r="L38" s="12"/>
      <c r="M38" s="37"/>
      <c r="N38" s="12"/>
      <c r="O38" s="37" t="e">
        <f t="shared" si="1"/>
        <v>#NUM!</v>
      </c>
      <c r="P38" s="37"/>
      <c r="Q38" s="37"/>
      <c r="R38" s="37"/>
      <c r="S38" s="37"/>
      <c r="T38" s="37"/>
      <c r="U38" s="37"/>
      <c r="V38" s="37">
        <v>0</v>
      </c>
      <c r="W38" s="12" t="s">
        <v>2422</v>
      </c>
      <c r="X38" s="12" t="s">
        <v>52</v>
      </c>
      <c r="Y38" s="1" t="s">
        <v>52</v>
      </c>
      <c r="Z38" s="1" t="s">
        <v>52</v>
      </c>
      <c r="AA38" s="38"/>
      <c r="AB38" s="1" t="s">
        <v>52</v>
      </c>
    </row>
    <row r="39" spans="1:28" ht="30" customHeight="1" x14ac:dyDescent="0.3">
      <c r="A39" s="12" t="s">
        <v>1091</v>
      </c>
      <c r="B39" s="12" t="s">
        <v>655</v>
      </c>
      <c r="C39" s="12" t="s">
        <v>1090</v>
      </c>
      <c r="D39" s="36" t="s">
        <v>200</v>
      </c>
      <c r="E39" s="37"/>
      <c r="F39" s="12"/>
      <c r="G39" s="37"/>
      <c r="H39" s="12"/>
      <c r="I39" s="37"/>
      <c r="J39" s="12"/>
      <c r="K39" s="37"/>
      <c r="L39" s="12"/>
      <c r="M39" s="37"/>
      <c r="N39" s="12"/>
      <c r="O39" s="37">
        <v>0</v>
      </c>
      <c r="P39" s="37"/>
      <c r="Q39" s="37"/>
      <c r="R39" s="37"/>
      <c r="S39" s="37"/>
      <c r="T39" s="37"/>
      <c r="U39" s="37"/>
      <c r="V39" s="37">
        <v>0</v>
      </c>
      <c r="W39" s="12" t="s">
        <v>2423</v>
      </c>
      <c r="X39" s="12" t="s">
        <v>778</v>
      </c>
      <c r="Y39" s="1" t="s">
        <v>52</v>
      </c>
      <c r="Z39" s="1" t="s">
        <v>52</v>
      </c>
      <c r="AA39" s="38"/>
      <c r="AB39" s="1" t="s">
        <v>52</v>
      </c>
    </row>
    <row r="40" spans="1:28" ht="30" customHeight="1" x14ac:dyDescent="0.3">
      <c r="A40" s="12" t="s">
        <v>658</v>
      </c>
      <c r="B40" s="12" t="s">
        <v>655</v>
      </c>
      <c r="C40" s="12" t="s">
        <v>656</v>
      </c>
      <c r="D40" s="36" t="s">
        <v>657</v>
      </c>
      <c r="E40" s="37"/>
      <c r="F40" s="12"/>
      <c r="G40" s="37"/>
      <c r="H40" s="12"/>
      <c r="I40" s="37"/>
      <c r="J40" s="12"/>
      <c r="K40" s="37"/>
      <c r="L40" s="12"/>
      <c r="M40" s="37"/>
      <c r="N40" s="12"/>
      <c r="O40" s="37" t="e">
        <f t="shared" ref="O40:O47" si="2">SMALL(E40:M40,COUNTIF(E40:M40,0)+1)</f>
        <v>#NUM!</v>
      </c>
      <c r="P40" s="37"/>
      <c r="Q40" s="37"/>
      <c r="R40" s="37"/>
      <c r="S40" s="37"/>
      <c r="T40" s="37"/>
      <c r="U40" s="37"/>
      <c r="V40" s="37">
        <v>0</v>
      </c>
      <c r="W40" s="12" t="s">
        <v>2424</v>
      </c>
      <c r="X40" s="12" t="s">
        <v>52</v>
      </c>
      <c r="Y40" s="1" t="s">
        <v>52</v>
      </c>
      <c r="Z40" s="1" t="s">
        <v>52</v>
      </c>
      <c r="AA40" s="38"/>
      <c r="AB40" s="1" t="s">
        <v>52</v>
      </c>
    </row>
    <row r="41" spans="1:28" ht="30" customHeight="1" x14ac:dyDescent="0.3">
      <c r="A41" s="12" t="s">
        <v>1570</v>
      </c>
      <c r="B41" s="12" t="s">
        <v>1568</v>
      </c>
      <c r="C41" s="12" t="s">
        <v>1569</v>
      </c>
      <c r="D41" s="36" t="s">
        <v>200</v>
      </c>
      <c r="E41" s="37"/>
      <c r="F41" s="12"/>
      <c r="G41" s="37"/>
      <c r="H41" s="12"/>
      <c r="I41" s="37"/>
      <c r="J41" s="12"/>
      <c r="K41" s="37"/>
      <c r="L41" s="12"/>
      <c r="M41" s="37"/>
      <c r="N41" s="12"/>
      <c r="O41" s="37" t="e">
        <f t="shared" si="2"/>
        <v>#NUM!</v>
      </c>
      <c r="P41" s="37"/>
      <c r="Q41" s="37"/>
      <c r="R41" s="37"/>
      <c r="S41" s="37"/>
      <c r="T41" s="37"/>
      <c r="U41" s="37"/>
      <c r="V41" s="37">
        <v>0</v>
      </c>
      <c r="W41" s="12" t="s">
        <v>2425</v>
      </c>
      <c r="X41" s="12" t="s">
        <v>52</v>
      </c>
      <c r="Y41" s="1" t="s">
        <v>52</v>
      </c>
      <c r="Z41" s="1" t="s">
        <v>52</v>
      </c>
      <c r="AA41" s="38"/>
      <c r="AB41" s="1" t="s">
        <v>52</v>
      </c>
    </row>
    <row r="42" spans="1:28" ht="30" customHeight="1" x14ac:dyDescent="0.3">
      <c r="A42" s="12" t="s">
        <v>1573</v>
      </c>
      <c r="B42" s="12" t="s">
        <v>1568</v>
      </c>
      <c r="C42" s="12" t="s">
        <v>1572</v>
      </c>
      <c r="D42" s="36" t="s">
        <v>200</v>
      </c>
      <c r="E42" s="37"/>
      <c r="F42" s="12"/>
      <c r="G42" s="37"/>
      <c r="H42" s="12"/>
      <c r="I42" s="37"/>
      <c r="J42" s="12"/>
      <c r="K42" s="37"/>
      <c r="L42" s="12"/>
      <c r="M42" s="37"/>
      <c r="N42" s="12"/>
      <c r="O42" s="37" t="e">
        <f t="shared" si="2"/>
        <v>#NUM!</v>
      </c>
      <c r="P42" s="37"/>
      <c r="Q42" s="37"/>
      <c r="R42" s="37"/>
      <c r="S42" s="37"/>
      <c r="T42" s="37"/>
      <c r="U42" s="37"/>
      <c r="V42" s="37">
        <v>0</v>
      </c>
      <c r="W42" s="12" t="s">
        <v>2426</v>
      </c>
      <c r="X42" s="12" t="s">
        <v>52</v>
      </c>
      <c r="Y42" s="1" t="s">
        <v>52</v>
      </c>
      <c r="Z42" s="1" t="s">
        <v>52</v>
      </c>
      <c r="AA42" s="38"/>
      <c r="AB42" s="1" t="s">
        <v>52</v>
      </c>
    </row>
    <row r="43" spans="1:28" ht="30" customHeight="1" x14ac:dyDescent="0.3">
      <c r="A43" s="12" t="s">
        <v>756</v>
      </c>
      <c r="B43" s="12" t="s">
        <v>754</v>
      </c>
      <c r="C43" s="12" t="s">
        <v>755</v>
      </c>
      <c r="D43" s="36" t="s">
        <v>74</v>
      </c>
      <c r="E43" s="37"/>
      <c r="F43" s="12"/>
      <c r="G43" s="37"/>
      <c r="H43" s="12"/>
      <c r="I43" s="37"/>
      <c r="J43" s="12"/>
      <c r="K43" s="37"/>
      <c r="L43" s="12"/>
      <c r="M43" s="37"/>
      <c r="N43" s="12"/>
      <c r="O43" s="37" t="e">
        <f t="shared" si="2"/>
        <v>#NUM!</v>
      </c>
      <c r="P43" s="37"/>
      <c r="Q43" s="37"/>
      <c r="R43" s="37"/>
      <c r="S43" s="37"/>
      <c r="T43" s="37"/>
      <c r="U43" s="37"/>
      <c r="V43" s="37">
        <v>0</v>
      </c>
      <c r="W43" s="12" t="s">
        <v>2427</v>
      </c>
      <c r="X43" s="12" t="s">
        <v>52</v>
      </c>
      <c r="Y43" s="1" t="s">
        <v>52</v>
      </c>
      <c r="Z43" s="1" t="s">
        <v>52</v>
      </c>
      <c r="AA43" s="38"/>
      <c r="AB43" s="1" t="s">
        <v>52</v>
      </c>
    </row>
    <row r="44" spans="1:28" ht="30" customHeight="1" x14ac:dyDescent="0.3">
      <c r="A44" s="12" t="s">
        <v>140</v>
      </c>
      <c r="B44" s="12" t="s">
        <v>137</v>
      </c>
      <c r="C44" s="12" t="s">
        <v>138</v>
      </c>
      <c r="D44" s="36" t="s">
        <v>139</v>
      </c>
      <c r="E44" s="37"/>
      <c r="F44" s="12"/>
      <c r="G44" s="37"/>
      <c r="H44" s="12"/>
      <c r="I44" s="37"/>
      <c r="J44" s="12"/>
      <c r="K44" s="37"/>
      <c r="L44" s="12"/>
      <c r="M44" s="37"/>
      <c r="N44" s="12"/>
      <c r="O44" s="37" t="e">
        <f t="shared" si="2"/>
        <v>#NUM!</v>
      </c>
      <c r="P44" s="37"/>
      <c r="Q44" s="37"/>
      <c r="R44" s="37"/>
      <c r="S44" s="37"/>
      <c r="T44" s="37"/>
      <c r="U44" s="37"/>
      <c r="V44" s="37">
        <v>0</v>
      </c>
      <c r="W44" s="12" t="s">
        <v>2428</v>
      </c>
      <c r="X44" s="12" t="s">
        <v>52</v>
      </c>
      <c r="Y44" s="1" t="s">
        <v>52</v>
      </c>
      <c r="Z44" s="1" t="s">
        <v>52</v>
      </c>
      <c r="AA44" s="38"/>
      <c r="AB44" s="1" t="s">
        <v>52</v>
      </c>
    </row>
    <row r="45" spans="1:28" ht="30" customHeight="1" x14ac:dyDescent="0.3">
      <c r="A45" s="12" t="s">
        <v>146</v>
      </c>
      <c r="B45" s="12" t="s">
        <v>137</v>
      </c>
      <c r="C45" s="12" t="s">
        <v>145</v>
      </c>
      <c r="D45" s="36" t="s">
        <v>139</v>
      </c>
      <c r="E45" s="37"/>
      <c r="F45" s="12"/>
      <c r="G45" s="37"/>
      <c r="H45" s="12"/>
      <c r="I45" s="37"/>
      <c r="J45" s="12"/>
      <c r="K45" s="37"/>
      <c r="L45" s="12"/>
      <c r="M45" s="37"/>
      <c r="N45" s="12"/>
      <c r="O45" s="37" t="e">
        <f t="shared" si="2"/>
        <v>#NUM!</v>
      </c>
      <c r="P45" s="37"/>
      <c r="Q45" s="37"/>
      <c r="R45" s="37"/>
      <c r="S45" s="37"/>
      <c r="T45" s="37"/>
      <c r="U45" s="37"/>
      <c r="V45" s="37">
        <v>0</v>
      </c>
      <c r="W45" s="12" t="s">
        <v>2429</v>
      </c>
      <c r="X45" s="12" t="s">
        <v>52</v>
      </c>
      <c r="Y45" s="1" t="s">
        <v>52</v>
      </c>
      <c r="Z45" s="1" t="s">
        <v>52</v>
      </c>
      <c r="AA45" s="38"/>
      <c r="AB45" s="1" t="s">
        <v>52</v>
      </c>
    </row>
    <row r="46" spans="1:28" ht="30" customHeight="1" x14ac:dyDescent="0.3">
      <c r="A46" s="12" t="s">
        <v>143</v>
      </c>
      <c r="B46" s="12" t="s">
        <v>137</v>
      </c>
      <c r="C46" s="12" t="s">
        <v>142</v>
      </c>
      <c r="D46" s="36" t="s">
        <v>139</v>
      </c>
      <c r="E46" s="37"/>
      <c r="F46" s="12"/>
      <c r="G46" s="37"/>
      <c r="H46" s="12"/>
      <c r="I46" s="37"/>
      <c r="J46" s="12"/>
      <c r="K46" s="37"/>
      <c r="L46" s="12"/>
      <c r="M46" s="37"/>
      <c r="N46" s="12"/>
      <c r="O46" s="37" t="e">
        <f t="shared" si="2"/>
        <v>#NUM!</v>
      </c>
      <c r="P46" s="37"/>
      <c r="Q46" s="37"/>
      <c r="R46" s="37"/>
      <c r="S46" s="37"/>
      <c r="T46" s="37"/>
      <c r="U46" s="37"/>
      <c r="V46" s="37">
        <v>0</v>
      </c>
      <c r="W46" s="12" t="s">
        <v>2430</v>
      </c>
      <c r="X46" s="12" t="s">
        <v>52</v>
      </c>
      <c r="Y46" s="1" t="s">
        <v>52</v>
      </c>
      <c r="Z46" s="1" t="s">
        <v>52</v>
      </c>
      <c r="AA46" s="38"/>
      <c r="AB46" s="1" t="s">
        <v>52</v>
      </c>
    </row>
    <row r="47" spans="1:28" ht="30" customHeight="1" x14ac:dyDescent="0.3">
      <c r="A47" s="12" t="s">
        <v>94</v>
      </c>
      <c r="B47" s="12" t="s">
        <v>91</v>
      </c>
      <c r="C47" s="12" t="s">
        <v>92</v>
      </c>
      <c r="D47" s="36" t="s">
        <v>93</v>
      </c>
      <c r="E47" s="37"/>
      <c r="F47" s="12"/>
      <c r="G47" s="37"/>
      <c r="H47" s="12"/>
      <c r="I47" s="37"/>
      <c r="J47" s="12"/>
      <c r="K47" s="37"/>
      <c r="L47" s="12"/>
      <c r="M47" s="37"/>
      <c r="N47" s="12"/>
      <c r="O47" s="37" t="e">
        <f t="shared" si="2"/>
        <v>#NUM!</v>
      </c>
      <c r="P47" s="37"/>
      <c r="Q47" s="37"/>
      <c r="R47" s="37"/>
      <c r="S47" s="37"/>
      <c r="T47" s="37"/>
      <c r="U47" s="37"/>
      <c r="V47" s="37">
        <v>0</v>
      </c>
      <c r="W47" s="12" t="s">
        <v>2431</v>
      </c>
      <c r="X47" s="12" t="s">
        <v>52</v>
      </c>
      <c r="Y47" s="1" t="s">
        <v>52</v>
      </c>
      <c r="Z47" s="1" t="s">
        <v>52</v>
      </c>
      <c r="AA47" s="38"/>
      <c r="AB47" s="1" t="s">
        <v>52</v>
      </c>
    </row>
    <row r="48" spans="1:28" ht="30" customHeight="1" x14ac:dyDescent="0.3">
      <c r="A48" s="12" t="s">
        <v>779</v>
      </c>
      <c r="B48" s="12" t="s">
        <v>91</v>
      </c>
      <c r="C48" s="12" t="s">
        <v>777</v>
      </c>
      <c r="D48" s="36" t="s">
        <v>93</v>
      </c>
      <c r="E48" s="37"/>
      <c r="F48" s="12"/>
      <c r="G48" s="37"/>
      <c r="H48" s="12"/>
      <c r="I48" s="37"/>
      <c r="J48" s="12"/>
      <c r="K48" s="37"/>
      <c r="L48" s="12"/>
      <c r="M48" s="37"/>
      <c r="N48" s="12"/>
      <c r="O48" s="37">
        <v>0</v>
      </c>
      <c r="P48" s="37"/>
      <c r="Q48" s="37"/>
      <c r="R48" s="37"/>
      <c r="S48" s="37"/>
      <c r="T48" s="37"/>
      <c r="U48" s="37"/>
      <c r="V48" s="37">
        <v>0</v>
      </c>
      <c r="W48" s="12" t="s">
        <v>2432</v>
      </c>
      <c r="X48" s="12" t="s">
        <v>778</v>
      </c>
      <c r="Y48" s="1" t="s">
        <v>52</v>
      </c>
      <c r="Z48" s="1" t="s">
        <v>52</v>
      </c>
      <c r="AA48" s="38"/>
      <c r="AB48" s="1" t="s">
        <v>52</v>
      </c>
    </row>
    <row r="49" spans="1:28" ht="30" customHeight="1" x14ac:dyDescent="0.3">
      <c r="A49" s="12" t="s">
        <v>117</v>
      </c>
      <c r="B49" s="12" t="s">
        <v>115</v>
      </c>
      <c r="C49" s="12" t="s">
        <v>116</v>
      </c>
      <c r="D49" s="36" t="s">
        <v>74</v>
      </c>
      <c r="E49" s="37"/>
      <c r="F49" s="12"/>
      <c r="G49" s="37"/>
      <c r="H49" s="12"/>
      <c r="I49" s="37"/>
      <c r="J49" s="12"/>
      <c r="K49" s="37"/>
      <c r="L49" s="12"/>
      <c r="M49" s="37"/>
      <c r="N49" s="12"/>
      <c r="O49" s="37" t="e">
        <f t="shared" ref="O49:O94" si="3">SMALL(E49:M49,COUNTIF(E49:M49,0)+1)</f>
        <v>#NUM!</v>
      </c>
      <c r="P49" s="37"/>
      <c r="Q49" s="37"/>
      <c r="R49" s="37"/>
      <c r="S49" s="37"/>
      <c r="T49" s="37"/>
      <c r="U49" s="37"/>
      <c r="V49" s="37">
        <v>0</v>
      </c>
      <c r="W49" s="12" t="s">
        <v>2433</v>
      </c>
      <c r="X49" s="12" t="s">
        <v>52</v>
      </c>
      <c r="Y49" s="1" t="s">
        <v>52</v>
      </c>
      <c r="Z49" s="1" t="s">
        <v>52</v>
      </c>
      <c r="AA49" s="38"/>
      <c r="AB49" s="1" t="s">
        <v>52</v>
      </c>
    </row>
    <row r="50" spans="1:28" ht="30" customHeight="1" x14ac:dyDescent="0.3">
      <c r="A50" s="12" t="s">
        <v>130</v>
      </c>
      <c r="B50" s="12" t="s">
        <v>128</v>
      </c>
      <c r="C50" s="12" t="s">
        <v>129</v>
      </c>
      <c r="D50" s="36" t="s">
        <v>74</v>
      </c>
      <c r="E50" s="37"/>
      <c r="F50" s="12"/>
      <c r="G50" s="37"/>
      <c r="H50" s="12"/>
      <c r="I50" s="37"/>
      <c r="J50" s="12"/>
      <c r="K50" s="37"/>
      <c r="L50" s="12"/>
      <c r="M50" s="37"/>
      <c r="N50" s="12"/>
      <c r="O50" s="37" t="e">
        <f t="shared" si="3"/>
        <v>#NUM!</v>
      </c>
      <c r="P50" s="37"/>
      <c r="Q50" s="37"/>
      <c r="R50" s="37"/>
      <c r="S50" s="37"/>
      <c r="T50" s="37"/>
      <c r="U50" s="37"/>
      <c r="V50" s="37">
        <v>0</v>
      </c>
      <c r="W50" s="12" t="s">
        <v>2434</v>
      </c>
      <c r="X50" s="12" t="s">
        <v>52</v>
      </c>
      <c r="Y50" s="1" t="s">
        <v>52</v>
      </c>
      <c r="Z50" s="1" t="s">
        <v>52</v>
      </c>
      <c r="AA50" s="38"/>
      <c r="AB50" s="1" t="s">
        <v>52</v>
      </c>
    </row>
    <row r="51" spans="1:28" ht="30" customHeight="1" x14ac:dyDescent="0.3">
      <c r="A51" s="12" t="s">
        <v>908</v>
      </c>
      <c r="B51" s="12" t="s">
        <v>906</v>
      </c>
      <c r="C51" s="12" t="s">
        <v>907</v>
      </c>
      <c r="D51" s="36" t="s">
        <v>74</v>
      </c>
      <c r="E51" s="37"/>
      <c r="F51" s="12"/>
      <c r="G51" s="37"/>
      <c r="H51" s="12"/>
      <c r="I51" s="37"/>
      <c r="J51" s="12"/>
      <c r="K51" s="37"/>
      <c r="L51" s="12"/>
      <c r="M51" s="37"/>
      <c r="N51" s="12"/>
      <c r="O51" s="37" t="e">
        <f t="shared" si="3"/>
        <v>#NUM!</v>
      </c>
      <c r="P51" s="37"/>
      <c r="Q51" s="37"/>
      <c r="R51" s="37"/>
      <c r="S51" s="37"/>
      <c r="T51" s="37"/>
      <c r="U51" s="37"/>
      <c r="V51" s="37">
        <v>0</v>
      </c>
      <c r="W51" s="12" t="s">
        <v>2435</v>
      </c>
      <c r="X51" s="12" t="s">
        <v>52</v>
      </c>
      <c r="Y51" s="1" t="s">
        <v>52</v>
      </c>
      <c r="Z51" s="1" t="s">
        <v>52</v>
      </c>
      <c r="AA51" s="38"/>
      <c r="AB51" s="1" t="s">
        <v>52</v>
      </c>
    </row>
    <row r="52" spans="1:28" ht="30" customHeight="1" x14ac:dyDescent="0.3">
      <c r="A52" s="12" t="s">
        <v>936</v>
      </c>
      <c r="B52" s="12" t="s">
        <v>934</v>
      </c>
      <c r="C52" s="12" t="s">
        <v>935</v>
      </c>
      <c r="D52" s="36" t="s">
        <v>74</v>
      </c>
      <c r="E52" s="37"/>
      <c r="F52" s="12"/>
      <c r="G52" s="37"/>
      <c r="H52" s="12"/>
      <c r="I52" s="37"/>
      <c r="J52" s="12"/>
      <c r="K52" s="37"/>
      <c r="L52" s="12"/>
      <c r="M52" s="37"/>
      <c r="N52" s="12"/>
      <c r="O52" s="37" t="e">
        <f t="shared" si="3"/>
        <v>#NUM!</v>
      </c>
      <c r="P52" s="37"/>
      <c r="Q52" s="37"/>
      <c r="R52" s="37"/>
      <c r="S52" s="37"/>
      <c r="T52" s="37"/>
      <c r="U52" s="37"/>
      <c r="V52" s="37">
        <v>0</v>
      </c>
      <c r="W52" s="12" t="s">
        <v>2436</v>
      </c>
      <c r="X52" s="12" t="s">
        <v>52</v>
      </c>
      <c r="Y52" s="1" t="s">
        <v>52</v>
      </c>
      <c r="Z52" s="1" t="s">
        <v>52</v>
      </c>
      <c r="AA52" s="38"/>
      <c r="AB52" s="1" t="s">
        <v>52</v>
      </c>
    </row>
    <row r="53" spans="1:28" ht="30" customHeight="1" x14ac:dyDescent="0.3">
      <c r="A53" s="12" t="s">
        <v>881</v>
      </c>
      <c r="B53" s="12" t="s">
        <v>879</v>
      </c>
      <c r="C53" s="12" t="s">
        <v>880</v>
      </c>
      <c r="D53" s="36" t="s">
        <v>74</v>
      </c>
      <c r="E53" s="37"/>
      <c r="F53" s="12"/>
      <c r="G53" s="37"/>
      <c r="H53" s="12"/>
      <c r="I53" s="37"/>
      <c r="J53" s="12"/>
      <c r="K53" s="37"/>
      <c r="L53" s="12"/>
      <c r="M53" s="37"/>
      <c r="N53" s="12"/>
      <c r="O53" s="37" t="e">
        <f t="shared" si="3"/>
        <v>#NUM!</v>
      </c>
      <c r="P53" s="37"/>
      <c r="Q53" s="37"/>
      <c r="R53" s="37"/>
      <c r="S53" s="37"/>
      <c r="T53" s="37"/>
      <c r="U53" s="37"/>
      <c r="V53" s="37">
        <v>0</v>
      </c>
      <c r="W53" s="12" t="s">
        <v>2437</v>
      </c>
      <c r="X53" s="12" t="s">
        <v>52</v>
      </c>
      <c r="Y53" s="1" t="s">
        <v>52</v>
      </c>
      <c r="Z53" s="1" t="s">
        <v>52</v>
      </c>
      <c r="AA53" s="38"/>
      <c r="AB53" s="1" t="s">
        <v>52</v>
      </c>
    </row>
    <row r="54" spans="1:28" ht="30" customHeight="1" x14ac:dyDescent="0.3">
      <c r="A54" s="12" t="s">
        <v>900</v>
      </c>
      <c r="B54" s="12" t="s">
        <v>879</v>
      </c>
      <c r="C54" s="12" t="s">
        <v>899</v>
      </c>
      <c r="D54" s="36" t="s">
        <v>74</v>
      </c>
      <c r="E54" s="37"/>
      <c r="F54" s="12"/>
      <c r="G54" s="37"/>
      <c r="H54" s="12"/>
      <c r="I54" s="37"/>
      <c r="J54" s="12"/>
      <c r="K54" s="37"/>
      <c r="L54" s="12"/>
      <c r="M54" s="37"/>
      <c r="N54" s="12"/>
      <c r="O54" s="37" t="e">
        <f t="shared" si="3"/>
        <v>#NUM!</v>
      </c>
      <c r="P54" s="37"/>
      <c r="Q54" s="37"/>
      <c r="R54" s="37"/>
      <c r="S54" s="37"/>
      <c r="T54" s="37"/>
      <c r="U54" s="37"/>
      <c r="V54" s="37">
        <v>0</v>
      </c>
      <c r="W54" s="12" t="s">
        <v>2438</v>
      </c>
      <c r="X54" s="12" t="s">
        <v>52</v>
      </c>
      <c r="Y54" s="1" t="s">
        <v>52</v>
      </c>
      <c r="Z54" s="1" t="s">
        <v>52</v>
      </c>
      <c r="AA54" s="38"/>
      <c r="AB54" s="1" t="s">
        <v>52</v>
      </c>
    </row>
    <row r="55" spans="1:28" ht="30" customHeight="1" x14ac:dyDescent="0.3">
      <c r="A55" s="12" t="s">
        <v>866</v>
      </c>
      <c r="B55" s="12" t="s">
        <v>864</v>
      </c>
      <c r="C55" s="12" t="s">
        <v>865</v>
      </c>
      <c r="D55" s="36" t="s">
        <v>109</v>
      </c>
      <c r="E55" s="37"/>
      <c r="F55" s="12"/>
      <c r="G55" s="37"/>
      <c r="H55" s="12"/>
      <c r="I55" s="37"/>
      <c r="J55" s="12"/>
      <c r="K55" s="37"/>
      <c r="L55" s="12"/>
      <c r="M55" s="37"/>
      <c r="N55" s="12"/>
      <c r="O55" s="37" t="e">
        <f t="shared" si="3"/>
        <v>#NUM!</v>
      </c>
      <c r="P55" s="37"/>
      <c r="Q55" s="37"/>
      <c r="R55" s="37"/>
      <c r="S55" s="37"/>
      <c r="T55" s="37"/>
      <c r="U55" s="37"/>
      <c r="V55" s="37">
        <v>0</v>
      </c>
      <c r="W55" s="12" t="s">
        <v>2439</v>
      </c>
      <c r="X55" s="12" t="s">
        <v>52</v>
      </c>
      <c r="Y55" s="1" t="s">
        <v>52</v>
      </c>
      <c r="Z55" s="1" t="s">
        <v>52</v>
      </c>
      <c r="AA55" s="38"/>
      <c r="AB55" s="1" t="s">
        <v>52</v>
      </c>
    </row>
    <row r="56" spans="1:28" ht="30" customHeight="1" x14ac:dyDescent="0.3">
      <c r="A56" s="12" t="s">
        <v>870</v>
      </c>
      <c r="B56" s="12" t="s">
        <v>868</v>
      </c>
      <c r="C56" s="12" t="s">
        <v>869</v>
      </c>
      <c r="D56" s="36" t="s">
        <v>109</v>
      </c>
      <c r="E56" s="37"/>
      <c r="F56" s="12"/>
      <c r="G56" s="37"/>
      <c r="H56" s="12"/>
      <c r="I56" s="37"/>
      <c r="J56" s="12"/>
      <c r="K56" s="37"/>
      <c r="L56" s="12"/>
      <c r="M56" s="37"/>
      <c r="N56" s="12"/>
      <c r="O56" s="37" t="e">
        <f t="shared" si="3"/>
        <v>#NUM!</v>
      </c>
      <c r="P56" s="37"/>
      <c r="Q56" s="37"/>
      <c r="R56" s="37"/>
      <c r="S56" s="37"/>
      <c r="T56" s="37"/>
      <c r="U56" s="37"/>
      <c r="V56" s="37">
        <v>0</v>
      </c>
      <c r="W56" s="12" t="s">
        <v>2440</v>
      </c>
      <c r="X56" s="12" t="s">
        <v>52</v>
      </c>
      <c r="Y56" s="1" t="s">
        <v>52</v>
      </c>
      <c r="Z56" s="1" t="s">
        <v>52</v>
      </c>
      <c r="AA56" s="38"/>
      <c r="AB56" s="1" t="s">
        <v>52</v>
      </c>
    </row>
    <row r="57" spans="1:28" ht="30" customHeight="1" x14ac:dyDescent="0.3">
      <c r="A57" s="12" t="s">
        <v>895</v>
      </c>
      <c r="B57" s="12" t="s">
        <v>893</v>
      </c>
      <c r="C57" s="12" t="s">
        <v>894</v>
      </c>
      <c r="D57" s="36" t="s">
        <v>109</v>
      </c>
      <c r="E57" s="37"/>
      <c r="F57" s="12"/>
      <c r="G57" s="37"/>
      <c r="H57" s="12"/>
      <c r="I57" s="37"/>
      <c r="J57" s="12"/>
      <c r="K57" s="37"/>
      <c r="L57" s="12"/>
      <c r="M57" s="37"/>
      <c r="N57" s="12"/>
      <c r="O57" s="37" t="e">
        <f t="shared" si="3"/>
        <v>#NUM!</v>
      </c>
      <c r="P57" s="37"/>
      <c r="Q57" s="37"/>
      <c r="R57" s="37"/>
      <c r="S57" s="37"/>
      <c r="T57" s="37"/>
      <c r="U57" s="37"/>
      <c r="V57" s="37">
        <v>0</v>
      </c>
      <c r="W57" s="12" t="s">
        <v>2441</v>
      </c>
      <c r="X57" s="12" t="s">
        <v>52</v>
      </c>
      <c r="Y57" s="1" t="s">
        <v>52</v>
      </c>
      <c r="Z57" s="1" t="s">
        <v>52</v>
      </c>
      <c r="AA57" s="38"/>
      <c r="AB57" s="1" t="s">
        <v>52</v>
      </c>
    </row>
    <row r="58" spans="1:28" ht="30" customHeight="1" x14ac:dyDescent="0.3">
      <c r="A58" s="12" t="s">
        <v>891</v>
      </c>
      <c r="B58" s="12" t="s">
        <v>889</v>
      </c>
      <c r="C58" s="12" t="s">
        <v>890</v>
      </c>
      <c r="D58" s="36" t="s">
        <v>109</v>
      </c>
      <c r="E58" s="37"/>
      <c r="F58" s="12"/>
      <c r="G58" s="37"/>
      <c r="H58" s="12"/>
      <c r="I58" s="37"/>
      <c r="J58" s="12"/>
      <c r="K58" s="37"/>
      <c r="L58" s="12"/>
      <c r="M58" s="37"/>
      <c r="N58" s="12"/>
      <c r="O58" s="37" t="e">
        <f t="shared" si="3"/>
        <v>#NUM!</v>
      </c>
      <c r="P58" s="37"/>
      <c r="Q58" s="37"/>
      <c r="R58" s="37"/>
      <c r="S58" s="37"/>
      <c r="T58" s="37"/>
      <c r="U58" s="37"/>
      <c r="V58" s="37">
        <v>0</v>
      </c>
      <c r="W58" s="12" t="s">
        <v>2442</v>
      </c>
      <c r="X58" s="12" t="s">
        <v>52</v>
      </c>
      <c r="Y58" s="1" t="s">
        <v>52</v>
      </c>
      <c r="Z58" s="1" t="s">
        <v>52</v>
      </c>
      <c r="AA58" s="38"/>
      <c r="AB58" s="1" t="s">
        <v>52</v>
      </c>
    </row>
    <row r="59" spans="1:28" ht="30" customHeight="1" x14ac:dyDescent="0.3">
      <c r="A59" s="12" t="s">
        <v>856</v>
      </c>
      <c r="B59" s="12" t="s">
        <v>855</v>
      </c>
      <c r="C59" s="12" t="s">
        <v>155</v>
      </c>
      <c r="D59" s="36" t="s">
        <v>74</v>
      </c>
      <c r="E59" s="37"/>
      <c r="F59" s="12"/>
      <c r="G59" s="37"/>
      <c r="H59" s="12"/>
      <c r="I59" s="37"/>
      <c r="J59" s="12"/>
      <c r="K59" s="37"/>
      <c r="L59" s="12"/>
      <c r="M59" s="37"/>
      <c r="N59" s="12"/>
      <c r="O59" s="37" t="e">
        <f t="shared" si="3"/>
        <v>#NUM!</v>
      </c>
      <c r="P59" s="37"/>
      <c r="Q59" s="37"/>
      <c r="R59" s="37"/>
      <c r="S59" s="37"/>
      <c r="T59" s="37"/>
      <c r="U59" s="37"/>
      <c r="V59" s="37">
        <v>0</v>
      </c>
      <c r="W59" s="12" t="s">
        <v>2443</v>
      </c>
      <c r="X59" s="12" t="s">
        <v>52</v>
      </c>
      <c r="Y59" s="1" t="s">
        <v>52</v>
      </c>
      <c r="Z59" s="1" t="s">
        <v>52</v>
      </c>
      <c r="AA59" s="38"/>
      <c r="AB59" s="1" t="s">
        <v>52</v>
      </c>
    </row>
    <row r="60" spans="1:28" ht="30" customHeight="1" x14ac:dyDescent="0.3">
      <c r="A60" s="12" t="s">
        <v>996</v>
      </c>
      <c r="B60" s="12" t="s">
        <v>994</v>
      </c>
      <c r="C60" s="12" t="s">
        <v>995</v>
      </c>
      <c r="D60" s="36" t="s">
        <v>109</v>
      </c>
      <c r="E60" s="37"/>
      <c r="F60" s="12"/>
      <c r="G60" s="37"/>
      <c r="H60" s="12"/>
      <c r="I60" s="37"/>
      <c r="J60" s="12"/>
      <c r="K60" s="37"/>
      <c r="L60" s="12"/>
      <c r="M60" s="37"/>
      <c r="N60" s="12"/>
      <c r="O60" s="37" t="e">
        <f t="shared" si="3"/>
        <v>#NUM!</v>
      </c>
      <c r="P60" s="37"/>
      <c r="Q60" s="37"/>
      <c r="R60" s="37"/>
      <c r="S60" s="37"/>
      <c r="T60" s="37"/>
      <c r="U60" s="37"/>
      <c r="V60" s="37">
        <v>0</v>
      </c>
      <c r="W60" s="12" t="s">
        <v>2444</v>
      </c>
      <c r="X60" s="12" t="s">
        <v>52</v>
      </c>
      <c r="Y60" s="1" t="s">
        <v>52</v>
      </c>
      <c r="Z60" s="1" t="s">
        <v>52</v>
      </c>
      <c r="AA60" s="38"/>
      <c r="AB60" s="1" t="s">
        <v>52</v>
      </c>
    </row>
    <row r="61" spans="1:28" ht="30" customHeight="1" x14ac:dyDescent="0.3">
      <c r="A61" s="12" t="s">
        <v>1099</v>
      </c>
      <c r="B61" s="12" t="s">
        <v>1097</v>
      </c>
      <c r="C61" s="12" t="s">
        <v>1098</v>
      </c>
      <c r="D61" s="36" t="s">
        <v>60</v>
      </c>
      <c r="E61" s="37"/>
      <c r="F61" s="12"/>
      <c r="G61" s="37"/>
      <c r="H61" s="12"/>
      <c r="I61" s="37"/>
      <c r="J61" s="12"/>
      <c r="K61" s="37"/>
      <c r="L61" s="12"/>
      <c r="M61" s="37"/>
      <c r="N61" s="12"/>
      <c r="O61" s="37" t="e">
        <f t="shared" si="3"/>
        <v>#NUM!</v>
      </c>
      <c r="P61" s="37"/>
      <c r="Q61" s="37"/>
      <c r="R61" s="37"/>
      <c r="S61" s="37"/>
      <c r="T61" s="37"/>
      <c r="U61" s="37"/>
      <c r="V61" s="37">
        <v>0</v>
      </c>
      <c r="W61" s="12" t="s">
        <v>2445</v>
      </c>
      <c r="X61" s="12" t="s">
        <v>1026</v>
      </c>
      <c r="Y61" s="1" t="s">
        <v>52</v>
      </c>
      <c r="Z61" s="1" t="s">
        <v>52</v>
      </c>
      <c r="AA61" s="38"/>
      <c r="AB61" s="1" t="s">
        <v>52</v>
      </c>
    </row>
    <row r="62" spans="1:28" ht="30" customHeight="1" x14ac:dyDescent="0.3">
      <c r="A62" s="12" t="s">
        <v>1103</v>
      </c>
      <c r="B62" s="12" t="s">
        <v>1101</v>
      </c>
      <c r="C62" s="12" t="s">
        <v>1102</v>
      </c>
      <c r="D62" s="36" t="s">
        <v>60</v>
      </c>
      <c r="E62" s="37"/>
      <c r="F62" s="12"/>
      <c r="G62" s="37"/>
      <c r="H62" s="12"/>
      <c r="I62" s="37"/>
      <c r="J62" s="12"/>
      <c r="K62" s="37"/>
      <c r="L62" s="12"/>
      <c r="M62" s="37"/>
      <c r="N62" s="12"/>
      <c r="O62" s="37" t="e">
        <f t="shared" si="3"/>
        <v>#NUM!</v>
      </c>
      <c r="P62" s="37"/>
      <c r="Q62" s="37"/>
      <c r="R62" s="37"/>
      <c r="S62" s="37"/>
      <c r="T62" s="37"/>
      <c r="U62" s="37"/>
      <c r="V62" s="37" t="e">
        <f>SMALL(Q62:U62,COUNTIF(Q62:U62,0)+1)</f>
        <v>#NUM!</v>
      </c>
      <c r="W62" s="12" t="s">
        <v>2446</v>
      </c>
      <c r="X62" s="12" t="s">
        <v>1026</v>
      </c>
      <c r="Y62" s="1" t="s">
        <v>52</v>
      </c>
      <c r="Z62" s="1" t="s">
        <v>52</v>
      </c>
      <c r="AA62" s="38"/>
      <c r="AB62" s="1" t="s">
        <v>52</v>
      </c>
    </row>
    <row r="63" spans="1:28" ht="30" customHeight="1" x14ac:dyDescent="0.3">
      <c r="A63" s="12" t="s">
        <v>310</v>
      </c>
      <c r="B63" s="12" t="s">
        <v>307</v>
      </c>
      <c r="C63" s="12" t="s">
        <v>308</v>
      </c>
      <c r="D63" s="36" t="s">
        <v>309</v>
      </c>
      <c r="E63" s="37"/>
      <c r="F63" s="12"/>
      <c r="G63" s="37"/>
      <c r="H63" s="12"/>
      <c r="I63" s="37"/>
      <c r="J63" s="12"/>
      <c r="K63" s="37"/>
      <c r="L63" s="12"/>
      <c r="M63" s="37"/>
      <c r="N63" s="12"/>
      <c r="O63" s="37" t="e">
        <f t="shared" si="3"/>
        <v>#NUM!</v>
      </c>
      <c r="P63" s="37"/>
      <c r="Q63" s="37"/>
      <c r="R63" s="37"/>
      <c r="S63" s="37"/>
      <c r="T63" s="37"/>
      <c r="U63" s="37"/>
      <c r="V63" s="37">
        <v>0</v>
      </c>
      <c r="W63" s="12" t="s">
        <v>2447</v>
      </c>
      <c r="X63" s="12" t="s">
        <v>52</v>
      </c>
      <c r="Y63" s="1" t="s">
        <v>52</v>
      </c>
      <c r="Z63" s="1" t="s">
        <v>52</v>
      </c>
      <c r="AA63" s="38"/>
      <c r="AB63" s="1" t="s">
        <v>52</v>
      </c>
    </row>
    <row r="64" spans="1:28" ht="30" customHeight="1" x14ac:dyDescent="0.3">
      <c r="A64" s="12" t="s">
        <v>1112</v>
      </c>
      <c r="B64" s="12" t="s">
        <v>1109</v>
      </c>
      <c r="C64" s="12" t="s">
        <v>1110</v>
      </c>
      <c r="D64" s="36" t="s">
        <v>1111</v>
      </c>
      <c r="E64" s="37"/>
      <c r="F64" s="12"/>
      <c r="G64" s="37"/>
      <c r="H64" s="12"/>
      <c r="I64" s="37"/>
      <c r="J64" s="12"/>
      <c r="K64" s="37"/>
      <c r="L64" s="12"/>
      <c r="M64" s="37"/>
      <c r="N64" s="12"/>
      <c r="O64" s="37" t="e">
        <f t="shared" si="3"/>
        <v>#NUM!</v>
      </c>
      <c r="P64" s="37"/>
      <c r="Q64" s="37"/>
      <c r="R64" s="37"/>
      <c r="S64" s="37"/>
      <c r="T64" s="37"/>
      <c r="U64" s="37"/>
      <c r="V64" s="37">
        <v>0</v>
      </c>
      <c r="W64" s="12" t="s">
        <v>2448</v>
      </c>
      <c r="X64" s="12" t="s">
        <v>1026</v>
      </c>
      <c r="Y64" s="1" t="s">
        <v>52</v>
      </c>
      <c r="Z64" s="1" t="s">
        <v>52</v>
      </c>
      <c r="AA64" s="38"/>
      <c r="AB64" s="1" t="s">
        <v>52</v>
      </c>
    </row>
    <row r="65" spans="1:28" ht="30" customHeight="1" x14ac:dyDescent="0.3">
      <c r="A65" s="12" t="s">
        <v>1117</v>
      </c>
      <c r="B65" s="12" t="s">
        <v>1115</v>
      </c>
      <c r="C65" s="12" t="s">
        <v>1116</v>
      </c>
      <c r="D65" s="36" t="s">
        <v>1111</v>
      </c>
      <c r="E65" s="37"/>
      <c r="F65" s="12"/>
      <c r="G65" s="37"/>
      <c r="H65" s="12"/>
      <c r="I65" s="37"/>
      <c r="J65" s="12"/>
      <c r="K65" s="37"/>
      <c r="L65" s="12"/>
      <c r="M65" s="37"/>
      <c r="N65" s="12"/>
      <c r="O65" s="37" t="e">
        <f t="shared" si="3"/>
        <v>#NUM!</v>
      </c>
      <c r="P65" s="37"/>
      <c r="Q65" s="37"/>
      <c r="R65" s="37"/>
      <c r="S65" s="37"/>
      <c r="T65" s="37"/>
      <c r="U65" s="37"/>
      <c r="V65" s="37">
        <v>0</v>
      </c>
      <c r="W65" s="12" t="s">
        <v>2449</v>
      </c>
      <c r="X65" s="12" t="s">
        <v>1026</v>
      </c>
      <c r="Y65" s="1" t="s">
        <v>52</v>
      </c>
      <c r="Z65" s="1" t="s">
        <v>52</v>
      </c>
      <c r="AA65" s="38"/>
      <c r="AB65" s="1" t="s">
        <v>52</v>
      </c>
    </row>
    <row r="66" spans="1:28" ht="30" customHeight="1" x14ac:dyDescent="0.3">
      <c r="A66" s="12" t="s">
        <v>1122</v>
      </c>
      <c r="B66" s="12" t="s">
        <v>1120</v>
      </c>
      <c r="C66" s="12" t="s">
        <v>1121</v>
      </c>
      <c r="D66" s="36" t="s">
        <v>1111</v>
      </c>
      <c r="E66" s="37"/>
      <c r="F66" s="12"/>
      <c r="G66" s="37"/>
      <c r="H66" s="12"/>
      <c r="I66" s="37"/>
      <c r="J66" s="12"/>
      <c r="K66" s="37"/>
      <c r="L66" s="12"/>
      <c r="M66" s="37"/>
      <c r="N66" s="12"/>
      <c r="O66" s="37" t="e">
        <f t="shared" si="3"/>
        <v>#NUM!</v>
      </c>
      <c r="P66" s="37"/>
      <c r="Q66" s="37"/>
      <c r="R66" s="37"/>
      <c r="S66" s="37"/>
      <c r="T66" s="37"/>
      <c r="U66" s="37"/>
      <c r="V66" s="37">
        <v>0</v>
      </c>
      <c r="W66" s="12" t="s">
        <v>2450</v>
      </c>
      <c r="X66" s="12" t="s">
        <v>1026</v>
      </c>
      <c r="Y66" s="1" t="s">
        <v>52</v>
      </c>
      <c r="Z66" s="1" t="s">
        <v>52</v>
      </c>
      <c r="AA66" s="38"/>
      <c r="AB66" s="1" t="s">
        <v>52</v>
      </c>
    </row>
    <row r="67" spans="1:28" ht="30" customHeight="1" x14ac:dyDescent="0.3">
      <c r="A67" s="12" t="s">
        <v>737</v>
      </c>
      <c r="B67" s="12" t="s">
        <v>717</v>
      </c>
      <c r="C67" s="12" t="s">
        <v>736</v>
      </c>
      <c r="D67" s="36" t="s">
        <v>314</v>
      </c>
      <c r="E67" s="37"/>
      <c r="F67" s="12"/>
      <c r="G67" s="37"/>
      <c r="H67" s="12"/>
      <c r="I67" s="37"/>
      <c r="J67" s="12"/>
      <c r="K67" s="37"/>
      <c r="L67" s="12"/>
      <c r="M67" s="37"/>
      <c r="N67" s="12"/>
      <c r="O67" s="37" t="e">
        <f t="shared" si="3"/>
        <v>#NUM!</v>
      </c>
      <c r="P67" s="37"/>
      <c r="Q67" s="37"/>
      <c r="R67" s="37"/>
      <c r="S67" s="37"/>
      <c r="T67" s="37"/>
      <c r="U67" s="37"/>
      <c r="V67" s="37">
        <v>0</v>
      </c>
      <c r="W67" s="12" t="s">
        <v>2451</v>
      </c>
      <c r="X67" s="12" t="s">
        <v>52</v>
      </c>
      <c r="Y67" s="1" t="s">
        <v>52</v>
      </c>
      <c r="Z67" s="1" t="s">
        <v>52</v>
      </c>
      <c r="AA67" s="38"/>
      <c r="AB67" s="1" t="s">
        <v>52</v>
      </c>
    </row>
    <row r="68" spans="1:28" ht="30" customHeight="1" x14ac:dyDescent="0.3">
      <c r="A68" s="12" t="s">
        <v>719</v>
      </c>
      <c r="B68" s="12" t="s">
        <v>717</v>
      </c>
      <c r="C68" s="12" t="s">
        <v>718</v>
      </c>
      <c r="D68" s="36" t="s">
        <v>314</v>
      </c>
      <c r="E68" s="37"/>
      <c r="F68" s="12"/>
      <c r="G68" s="37"/>
      <c r="H68" s="12"/>
      <c r="I68" s="37"/>
      <c r="J68" s="12"/>
      <c r="K68" s="37"/>
      <c r="L68" s="12"/>
      <c r="M68" s="37"/>
      <c r="N68" s="12"/>
      <c r="O68" s="37" t="e">
        <f t="shared" si="3"/>
        <v>#NUM!</v>
      </c>
      <c r="P68" s="37"/>
      <c r="Q68" s="37"/>
      <c r="R68" s="37"/>
      <c r="S68" s="37"/>
      <c r="T68" s="37"/>
      <c r="U68" s="37"/>
      <c r="V68" s="37">
        <v>0</v>
      </c>
      <c r="W68" s="12" t="s">
        <v>2452</v>
      </c>
      <c r="X68" s="12" t="s">
        <v>52</v>
      </c>
      <c r="Y68" s="1" t="s">
        <v>52</v>
      </c>
      <c r="Z68" s="1" t="s">
        <v>52</v>
      </c>
      <c r="AA68" s="38"/>
      <c r="AB68" s="1" t="s">
        <v>52</v>
      </c>
    </row>
    <row r="69" spans="1:28" ht="30" customHeight="1" x14ac:dyDescent="0.3">
      <c r="A69" s="12" t="s">
        <v>722</v>
      </c>
      <c r="B69" s="12" t="s">
        <v>717</v>
      </c>
      <c r="C69" s="12" t="s">
        <v>721</v>
      </c>
      <c r="D69" s="36" t="s">
        <v>314</v>
      </c>
      <c r="E69" s="37"/>
      <c r="F69" s="12"/>
      <c r="G69" s="37"/>
      <c r="H69" s="12"/>
      <c r="I69" s="37"/>
      <c r="J69" s="12"/>
      <c r="K69" s="37"/>
      <c r="L69" s="12"/>
      <c r="M69" s="37"/>
      <c r="N69" s="12"/>
      <c r="O69" s="37" t="e">
        <f t="shared" si="3"/>
        <v>#NUM!</v>
      </c>
      <c r="P69" s="37"/>
      <c r="Q69" s="37"/>
      <c r="R69" s="37"/>
      <c r="S69" s="37"/>
      <c r="T69" s="37"/>
      <c r="U69" s="37"/>
      <c r="V69" s="37">
        <v>0</v>
      </c>
      <c r="W69" s="12" t="s">
        <v>2453</v>
      </c>
      <c r="X69" s="12" t="s">
        <v>52</v>
      </c>
      <c r="Y69" s="1" t="s">
        <v>52</v>
      </c>
      <c r="Z69" s="1" t="s">
        <v>52</v>
      </c>
      <c r="AA69" s="38"/>
      <c r="AB69" s="1" t="s">
        <v>52</v>
      </c>
    </row>
    <row r="70" spans="1:28" ht="30" customHeight="1" x14ac:dyDescent="0.3">
      <c r="A70" s="12" t="s">
        <v>725</v>
      </c>
      <c r="B70" s="12" t="s">
        <v>717</v>
      </c>
      <c r="C70" s="12" t="s">
        <v>724</v>
      </c>
      <c r="D70" s="36" t="s">
        <v>314</v>
      </c>
      <c r="E70" s="37"/>
      <c r="F70" s="12"/>
      <c r="G70" s="37"/>
      <c r="H70" s="12"/>
      <c r="I70" s="37"/>
      <c r="J70" s="12"/>
      <c r="K70" s="37"/>
      <c r="L70" s="12"/>
      <c r="M70" s="37"/>
      <c r="N70" s="12"/>
      <c r="O70" s="37" t="e">
        <f t="shared" si="3"/>
        <v>#NUM!</v>
      </c>
      <c r="P70" s="37"/>
      <c r="Q70" s="37"/>
      <c r="R70" s="37"/>
      <c r="S70" s="37"/>
      <c r="T70" s="37"/>
      <c r="U70" s="37"/>
      <c r="V70" s="37">
        <v>0</v>
      </c>
      <c r="W70" s="12" t="s">
        <v>2454</v>
      </c>
      <c r="X70" s="12" t="s">
        <v>52</v>
      </c>
      <c r="Y70" s="1" t="s">
        <v>52</v>
      </c>
      <c r="Z70" s="1" t="s">
        <v>52</v>
      </c>
      <c r="AA70" s="38"/>
      <c r="AB70" s="1" t="s">
        <v>52</v>
      </c>
    </row>
    <row r="71" spans="1:28" ht="30" customHeight="1" x14ac:dyDescent="0.3">
      <c r="A71" s="12" t="s">
        <v>731</v>
      </c>
      <c r="B71" s="12" t="s">
        <v>717</v>
      </c>
      <c r="C71" s="12" t="s">
        <v>730</v>
      </c>
      <c r="D71" s="36" t="s">
        <v>314</v>
      </c>
      <c r="E71" s="37"/>
      <c r="F71" s="12"/>
      <c r="G71" s="37"/>
      <c r="H71" s="12"/>
      <c r="I71" s="37"/>
      <c r="J71" s="12"/>
      <c r="K71" s="37"/>
      <c r="L71" s="12"/>
      <c r="M71" s="37"/>
      <c r="N71" s="12"/>
      <c r="O71" s="37" t="e">
        <f t="shared" si="3"/>
        <v>#NUM!</v>
      </c>
      <c r="P71" s="37"/>
      <c r="Q71" s="37"/>
      <c r="R71" s="37"/>
      <c r="S71" s="37"/>
      <c r="T71" s="37"/>
      <c r="U71" s="37"/>
      <c r="V71" s="37">
        <v>0</v>
      </c>
      <c r="W71" s="12" t="s">
        <v>2455</v>
      </c>
      <c r="X71" s="12" t="s">
        <v>52</v>
      </c>
      <c r="Y71" s="1" t="s">
        <v>52</v>
      </c>
      <c r="Z71" s="1" t="s">
        <v>52</v>
      </c>
      <c r="AA71" s="38"/>
      <c r="AB71" s="1" t="s">
        <v>52</v>
      </c>
    </row>
    <row r="72" spans="1:28" ht="30" customHeight="1" x14ac:dyDescent="0.3">
      <c r="A72" s="12" t="s">
        <v>734</v>
      </c>
      <c r="B72" s="12" t="s">
        <v>717</v>
      </c>
      <c r="C72" s="12" t="s">
        <v>733</v>
      </c>
      <c r="D72" s="36" t="s">
        <v>314</v>
      </c>
      <c r="E72" s="37"/>
      <c r="F72" s="12"/>
      <c r="G72" s="37"/>
      <c r="H72" s="12"/>
      <c r="I72" s="37"/>
      <c r="J72" s="12"/>
      <c r="K72" s="37"/>
      <c r="L72" s="12"/>
      <c r="M72" s="37"/>
      <c r="N72" s="12"/>
      <c r="O72" s="37" t="e">
        <f t="shared" si="3"/>
        <v>#NUM!</v>
      </c>
      <c r="P72" s="37"/>
      <c r="Q72" s="37"/>
      <c r="R72" s="37"/>
      <c r="S72" s="37"/>
      <c r="T72" s="37"/>
      <c r="U72" s="37"/>
      <c r="V72" s="37">
        <v>0</v>
      </c>
      <c r="W72" s="12" t="s">
        <v>2456</v>
      </c>
      <c r="X72" s="12" t="s">
        <v>52</v>
      </c>
      <c r="Y72" s="1" t="s">
        <v>52</v>
      </c>
      <c r="Z72" s="1" t="s">
        <v>52</v>
      </c>
      <c r="AA72" s="38"/>
      <c r="AB72" s="1" t="s">
        <v>52</v>
      </c>
    </row>
    <row r="73" spans="1:28" ht="30" customHeight="1" x14ac:dyDescent="0.3">
      <c r="A73" s="12" t="s">
        <v>728</v>
      </c>
      <c r="B73" s="12" t="s">
        <v>717</v>
      </c>
      <c r="C73" s="12" t="s">
        <v>727</v>
      </c>
      <c r="D73" s="36" t="s">
        <v>314</v>
      </c>
      <c r="E73" s="37"/>
      <c r="F73" s="12"/>
      <c r="G73" s="37"/>
      <c r="H73" s="12"/>
      <c r="I73" s="37"/>
      <c r="J73" s="12"/>
      <c r="K73" s="37"/>
      <c r="L73" s="12"/>
      <c r="M73" s="37"/>
      <c r="N73" s="12"/>
      <c r="O73" s="37" t="e">
        <f t="shared" si="3"/>
        <v>#NUM!</v>
      </c>
      <c r="P73" s="37"/>
      <c r="Q73" s="37"/>
      <c r="R73" s="37"/>
      <c r="S73" s="37"/>
      <c r="T73" s="37"/>
      <c r="U73" s="37"/>
      <c r="V73" s="37">
        <v>0</v>
      </c>
      <c r="W73" s="12" t="s">
        <v>2457</v>
      </c>
      <c r="X73" s="12" t="s">
        <v>52</v>
      </c>
      <c r="Y73" s="1" t="s">
        <v>52</v>
      </c>
      <c r="Z73" s="1" t="s">
        <v>52</v>
      </c>
      <c r="AA73" s="38"/>
      <c r="AB73" s="1" t="s">
        <v>52</v>
      </c>
    </row>
    <row r="74" spans="1:28" ht="30" customHeight="1" x14ac:dyDescent="0.3">
      <c r="A74" s="12" t="s">
        <v>740</v>
      </c>
      <c r="B74" s="12" t="s">
        <v>717</v>
      </c>
      <c r="C74" s="12" t="s">
        <v>739</v>
      </c>
      <c r="D74" s="36" t="s">
        <v>314</v>
      </c>
      <c r="E74" s="37"/>
      <c r="F74" s="12"/>
      <c r="G74" s="37"/>
      <c r="H74" s="12"/>
      <c r="I74" s="37"/>
      <c r="J74" s="12"/>
      <c r="K74" s="37"/>
      <c r="L74" s="12"/>
      <c r="M74" s="37"/>
      <c r="N74" s="12"/>
      <c r="O74" s="37" t="e">
        <f t="shared" si="3"/>
        <v>#NUM!</v>
      </c>
      <c r="P74" s="37"/>
      <c r="Q74" s="37"/>
      <c r="R74" s="37"/>
      <c r="S74" s="37"/>
      <c r="T74" s="37"/>
      <c r="U74" s="37"/>
      <c r="V74" s="37">
        <v>0</v>
      </c>
      <c r="W74" s="12" t="s">
        <v>2458</v>
      </c>
      <c r="X74" s="12" t="s">
        <v>52</v>
      </c>
      <c r="Y74" s="1" t="s">
        <v>52</v>
      </c>
      <c r="Z74" s="1" t="s">
        <v>52</v>
      </c>
      <c r="AA74" s="38"/>
      <c r="AB74" s="1" t="s">
        <v>52</v>
      </c>
    </row>
    <row r="75" spans="1:28" ht="30" customHeight="1" x14ac:dyDescent="0.3">
      <c r="A75" s="12" t="s">
        <v>743</v>
      </c>
      <c r="B75" s="12" t="s">
        <v>717</v>
      </c>
      <c r="C75" s="12" t="s">
        <v>742</v>
      </c>
      <c r="D75" s="36" t="s">
        <v>314</v>
      </c>
      <c r="E75" s="37"/>
      <c r="F75" s="12"/>
      <c r="G75" s="37"/>
      <c r="H75" s="12"/>
      <c r="I75" s="37"/>
      <c r="J75" s="12"/>
      <c r="K75" s="37"/>
      <c r="L75" s="12"/>
      <c r="M75" s="37"/>
      <c r="N75" s="12"/>
      <c r="O75" s="37" t="e">
        <f t="shared" si="3"/>
        <v>#NUM!</v>
      </c>
      <c r="P75" s="37"/>
      <c r="Q75" s="37"/>
      <c r="R75" s="37"/>
      <c r="S75" s="37"/>
      <c r="T75" s="37"/>
      <c r="U75" s="37"/>
      <c r="V75" s="37">
        <v>0</v>
      </c>
      <c r="W75" s="12" t="s">
        <v>2459</v>
      </c>
      <c r="X75" s="12" t="s">
        <v>52</v>
      </c>
      <c r="Y75" s="1" t="s">
        <v>52</v>
      </c>
      <c r="Z75" s="1" t="s">
        <v>52</v>
      </c>
      <c r="AA75" s="38"/>
      <c r="AB75" s="1" t="s">
        <v>52</v>
      </c>
    </row>
    <row r="76" spans="1:28" ht="30" customHeight="1" x14ac:dyDescent="0.3">
      <c r="A76" s="12" t="s">
        <v>747</v>
      </c>
      <c r="B76" s="12" t="s">
        <v>717</v>
      </c>
      <c r="C76" s="12" t="s">
        <v>745</v>
      </c>
      <c r="D76" s="36" t="s">
        <v>746</v>
      </c>
      <c r="E76" s="37"/>
      <c r="F76" s="12"/>
      <c r="G76" s="37"/>
      <c r="H76" s="12"/>
      <c r="I76" s="37"/>
      <c r="J76" s="12"/>
      <c r="K76" s="37"/>
      <c r="L76" s="12"/>
      <c r="M76" s="37"/>
      <c r="N76" s="12"/>
      <c r="O76" s="37" t="e">
        <f t="shared" si="3"/>
        <v>#NUM!</v>
      </c>
      <c r="P76" s="37"/>
      <c r="Q76" s="37"/>
      <c r="R76" s="37"/>
      <c r="S76" s="37"/>
      <c r="T76" s="37"/>
      <c r="U76" s="37"/>
      <c r="V76" s="37">
        <v>0</v>
      </c>
      <c r="W76" s="12" t="s">
        <v>2460</v>
      </c>
      <c r="X76" s="12" t="s">
        <v>52</v>
      </c>
      <c r="Y76" s="1" t="s">
        <v>52</v>
      </c>
      <c r="Z76" s="1" t="s">
        <v>52</v>
      </c>
      <c r="AA76" s="38"/>
      <c r="AB76" s="1" t="s">
        <v>52</v>
      </c>
    </row>
    <row r="77" spans="1:28" ht="30" customHeight="1" x14ac:dyDescent="0.3">
      <c r="A77" s="12" t="s">
        <v>704</v>
      </c>
      <c r="B77" s="12" t="s">
        <v>701</v>
      </c>
      <c r="C77" s="12" t="s">
        <v>702</v>
      </c>
      <c r="D77" s="36" t="s">
        <v>314</v>
      </c>
      <c r="E77" s="37"/>
      <c r="F77" s="12"/>
      <c r="G77" s="37"/>
      <c r="H77" s="12"/>
      <c r="I77" s="37"/>
      <c r="J77" s="12"/>
      <c r="K77" s="37"/>
      <c r="L77" s="12"/>
      <c r="M77" s="37"/>
      <c r="N77" s="12"/>
      <c r="O77" s="37" t="e">
        <f t="shared" si="3"/>
        <v>#NUM!</v>
      </c>
      <c r="P77" s="37"/>
      <c r="Q77" s="37"/>
      <c r="R77" s="37"/>
      <c r="S77" s="37"/>
      <c r="T77" s="37"/>
      <c r="U77" s="37"/>
      <c r="V77" s="37">
        <v>0</v>
      </c>
      <c r="W77" s="12" t="s">
        <v>2461</v>
      </c>
      <c r="X77" s="12" t="s">
        <v>52</v>
      </c>
      <c r="Y77" s="1" t="s">
        <v>52</v>
      </c>
      <c r="Z77" s="1" t="s">
        <v>52</v>
      </c>
      <c r="AA77" s="38"/>
      <c r="AB77" s="1" t="s">
        <v>52</v>
      </c>
    </row>
    <row r="78" spans="1:28" ht="30" customHeight="1" x14ac:dyDescent="0.3">
      <c r="A78" s="12" t="s">
        <v>931</v>
      </c>
      <c r="B78" s="12" t="s">
        <v>929</v>
      </c>
      <c r="C78" s="12" t="s">
        <v>930</v>
      </c>
      <c r="D78" s="36" t="s">
        <v>200</v>
      </c>
      <c r="E78" s="37"/>
      <c r="F78" s="12"/>
      <c r="G78" s="37"/>
      <c r="H78" s="12"/>
      <c r="I78" s="37"/>
      <c r="J78" s="12"/>
      <c r="K78" s="37"/>
      <c r="L78" s="12"/>
      <c r="M78" s="37"/>
      <c r="N78" s="12"/>
      <c r="O78" s="37" t="e">
        <f t="shared" si="3"/>
        <v>#NUM!</v>
      </c>
      <c r="P78" s="37"/>
      <c r="Q78" s="37"/>
      <c r="R78" s="37"/>
      <c r="S78" s="37"/>
      <c r="T78" s="37"/>
      <c r="U78" s="37"/>
      <c r="V78" s="37">
        <v>0</v>
      </c>
      <c r="W78" s="12" t="s">
        <v>2462</v>
      </c>
      <c r="X78" s="12" t="s">
        <v>52</v>
      </c>
      <c r="Y78" s="1" t="s">
        <v>52</v>
      </c>
      <c r="Z78" s="1" t="s">
        <v>52</v>
      </c>
      <c r="AA78" s="38"/>
      <c r="AB78" s="1" t="s">
        <v>52</v>
      </c>
    </row>
    <row r="79" spans="1:28" ht="30" customHeight="1" x14ac:dyDescent="0.3">
      <c r="A79" s="12" t="s">
        <v>1561</v>
      </c>
      <c r="B79" s="12" t="s">
        <v>929</v>
      </c>
      <c r="C79" s="12" t="s">
        <v>1560</v>
      </c>
      <c r="D79" s="36" t="s">
        <v>200</v>
      </c>
      <c r="E79" s="37"/>
      <c r="F79" s="12"/>
      <c r="G79" s="37"/>
      <c r="H79" s="12"/>
      <c r="I79" s="37"/>
      <c r="J79" s="12"/>
      <c r="K79" s="37"/>
      <c r="L79" s="12"/>
      <c r="M79" s="37"/>
      <c r="N79" s="12"/>
      <c r="O79" s="37" t="e">
        <f t="shared" si="3"/>
        <v>#NUM!</v>
      </c>
      <c r="P79" s="37"/>
      <c r="Q79" s="37"/>
      <c r="R79" s="37"/>
      <c r="S79" s="37"/>
      <c r="T79" s="37"/>
      <c r="U79" s="37"/>
      <c r="V79" s="37">
        <v>0</v>
      </c>
      <c r="W79" s="12" t="s">
        <v>2463</v>
      </c>
      <c r="X79" s="12" t="s">
        <v>52</v>
      </c>
      <c r="Y79" s="1" t="s">
        <v>52</v>
      </c>
      <c r="Z79" s="1" t="s">
        <v>52</v>
      </c>
      <c r="AA79" s="38"/>
      <c r="AB79" s="1" t="s">
        <v>52</v>
      </c>
    </row>
    <row r="80" spans="1:28" ht="30" customHeight="1" x14ac:dyDescent="0.3">
      <c r="A80" s="12" t="s">
        <v>315</v>
      </c>
      <c r="B80" s="12" t="s">
        <v>312</v>
      </c>
      <c r="C80" s="12" t="s">
        <v>313</v>
      </c>
      <c r="D80" s="36" t="s">
        <v>314</v>
      </c>
      <c r="E80" s="37"/>
      <c r="F80" s="12"/>
      <c r="G80" s="37"/>
      <c r="H80" s="12"/>
      <c r="I80" s="37"/>
      <c r="J80" s="12"/>
      <c r="K80" s="37"/>
      <c r="L80" s="12"/>
      <c r="M80" s="37"/>
      <c r="N80" s="12"/>
      <c r="O80" s="37" t="e">
        <f t="shared" si="3"/>
        <v>#NUM!</v>
      </c>
      <c r="P80" s="37"/>
      <c r="Q80" s="37"/>
      <c r="R80" s="37"/>
      <c r="S80" s="37"/>
      <c r="T80" s="37"/>
      <c r="U80" s="37"/>
      <c r="V80" s="37">
        <v>0</v>
      </c>
      <c r="W80" s="12" t="s">
        <v>2464</v>
      </c>
      <c r="X80" s="12" t="s">
        <v>52</v>
      </c>
      <c r="Y80" s="1" t="s">
        <v>52</v>
      </c>
      <c r="Z80" s="1" t="s">
        <v>52</v>
      </c>
      <c r="AA80" s="38"/>
      <c r="AB80" s="1" t="s">
        <v>52</v>
      </c>
    </row>
    <row r="81" spans="1:28" ht="30" customHeight="1" x14ac:dyDescent="0.3">
      <c r="A81" s="12" t="s">
        <v>319</v>
      </c>
      <c r="B81" s="12" t="s">
        <v>317</v>
      </c>
      <c r="C81" s="12" t="s">
        <v>318</v>
      </c>
      <c r="D81" s="36" t="s">
        <v>309</v>
      </c>
      <c r="E81" s="37"/>
      <c r="F81" s="12"/>
      <c r="G81" s="37"/>
      <c r="H81" s="12"/>
      <c r="I81" s="37"/>
      <c r="J81" s="12"/>
      <c r="K81" s="37"/>
      <c r="L81" s="12"/>
      <c r="M81" s="37"/>
      <c r="N81" s="12"/>
      <c r="O81" s="37" t="e">
        <f t="shared" si="3"/>
        <v>#NUM!</v>
      </c>
      <c r="P81" s="37"/>
      <c r="Q81" s="37"/>
      <c r="R81" s="37"/>
      <c r="S81" s="37"/>
      <c r="T81" s="37"/>
      <c r="U81" s="37"/>
      <c r="V81" s="37">
        <v>0</v>
      </c>
      <c r="W81" s="12" t="s">
        <v>2465</v>
      </c>
      <c r="X81" s="12" t="s">
        <v>52</v>
      </c>
      <c r="Y81" s="1" t="s">
        <v>52</v>
      </c>
      <c r="Z81" s="1" t="s">
        <v>52</v>
      </c>
      <c r="AA81" s="38"/>
      <c r="AB81" s="1" t="s">
        <v>52</v>
      </c>
    </row>
    <row r="82" spans="1:28" ht="30" customHeight="1" x14ac:dyDescent="0.3">
      <c r="A82" s="12" t="s">
        <v>326</v>
      </c>
      <c r="B82" s="12" t="s">
        <v>324</v>
      </c>
      <c r="C82" s="12" t="s">
        <v>325</v>
      </c>
      <c r="D82" s="36" t="s">
        <v>314</v>
      </c>
      <c r="E82" s="37"/>
      <c r="F82" s="12"/>
      <c r="G82" s="37"/>
      <c r="H82" s="12"/>
      <c r="I82" s="37"/>
      <c r="J82" s="12"/>
      <c r="K82" s="37"/>
      <c r="L82" s="12"/>
      <c r="M82" s="37"/>
      <c r="N82" s="12"/>
      <c r="O82" s="37" t="e">
        <f t="shared" si="3"/>
        <v>#NUM!</v>
      </c>
      <c r="P82" s="37"/>
      <c r="Q82" s="37"/>
      <c r="R82" s="37"/>
      <c r="S82" s="37"/>
      <c r="T82" s="37"/>
      <c r="U82" s="37"/>
      <c r="V82" s="37">
        <v>0</v>
      </c>
      <c r="W82" s="12" t="s">
        <v>2466</v>
      </c>
      <c r="X82" s="12" t="s">
        <v>52</v>
      </c>
      <c r="Y82" s="1" t="s">
        <v>52</v>
      </c>
      <c r="Z82" s="1" t="s">
        <v>52</v>
      </c>
      <c r="AA82" s="38"/>
      <c r="AB82" s="1" t="s">
        <v>52</v>
      </c>
    </row>
    <row r="83" spans="1:28" ht="30" customHeight="1" x14ac:dyDescent="0.3">
      <c r="A83" s="12" t="s">
        <v>322</v>
      </c>
      <c r="B83" s="12" t="s">
        <v>317</v>
      </c>
      <c r="C83" s="12" t="s">
        <v>321</v>
      </c>
      <c r="D83" s="36" t="s">
        <v>309</v>
      </c>
      <c r="E83" s="37"/>
      <c r="F83" s="12"/>
      <c r="G83" s="37"/>
      <c r="H83" s="12"/>
      <c r="I83" s="37"/>
      <c r="J83" s="12"/>
      <c r="K83" s="37"/>
      <c r="L83" s="12"/>
      <c r="M83" s="37"/>
      <c r="N83" s="12"/>
      <c r="O83" s="37" t="e">
        <f t="shared" si="3"/>
        <v>#NUM!</v>
      </c>
      <c r="P83" s="37"/>
      <c r="Q83" s="37"/>
      <c r="R83" s="37"/>
      <c r="S83" s="37"/>
      <c r="T83" s="37"/>
      <c r="U83" s="37"/>
      <c r="V83" s="37">
        <v>0</v>
      </c>
      <c r="W83" s="12" t="s">
        <v>2467</v>
      </c>
      <c r="X83" s="12" t="s">
        <v>52</v>
      </c>
      <c r="Y83" s="1" t="s">
        <v>52</v>
      </c>
      <c r="Z83" s="1" t="s">
        <v>52</v>
      </c>
      <c r="AA83" s="38"/>
      <c r="AB83" s="1" t="s">
        <v>52</v>
      </c>
    </row>
    <row r="84" spans="1:28" ht="30" customHeight="1" x14ac:dyDescent="0.3">
      <c r="A84" s="12" t="s">
        <v>1231</v>
      </c>
      <c r="B84" s="12" t="s">
        <v>404</v>
      </c>
      <c r="C84" s="12" t="s">
        <v>405</v>
      </c>
      <c r="D84" s="36" t="s">
        <v>139</v>
      </c>
      <c r="E84" s="37"/>
      <c r="F84" s="12"/>
      <c r="G84" s="37"/>
      <c r="H84" s="12"/>
      <c r="I84" s="37"/>
      <c r="J84" s="12"/>
      <c r="K84" s="37"/>
      <c r="L84" s="12"/>
      <c r="M84" s="37"/>
      <c r="N84" s="12"/>
      <c r="O84" s="37" t="e">
        <f t="shared" si="3"/>
        <v>#NUM!</v>
      </c>
      <c r="P84" s="37"/>
      <c r="Q84" s="37"/>
      <c r="R84" s="37"/>
      <c r="S84" s="37"/>
      <c r="T84" s="37"/>
      <c r="U84" s="37"/>
      <c r="V84" s="37">
        <v>0</v>
      </c>
      <c r="W84" s="12" t="s">
        <v>2468</v>
      </c>
      <c r="X84" s="12" t="s">
        <v>52</v>
      </c>
      <c r="Y84" s="1" t="s">
        <v>52</v>
      </c>
      <c r="Z84" s="1" t="s">
        <v>52</v>
      </c>
      <c r="AA84" s="38"/>
      <c r="AB84" s="1" t="s">
        <v>52</v>
      </c>
    </row>
    <row r="85" spans="1:28" ht="30" customHeight="1" x14ac:dyDescent="0.3">
      <c r="A85" s="12" t="s">
        <v>1237</v>
      </c>
      <c r="B85" s="12" t="s">
        <v>409</v>
      </c>
      <c r="C85" s="12" t="s">
        <v>410</v>
      </c>
      <c r="D85" s="36" t="s">
        <v>139</v>
      </c>
      <c r="E85" s="37"/>
      <c r="F85" s="12"/>
      <c r="G85" s="37"/>
      <c r="H85" s="12"/>
      <c r="I85" s="37"/>
      <c r="J85" s="12"/>
      <c r="K85" s="37"/>
      <c r="L85" s="12"/>
      <c r="M85" s="37"/>
      <c r="N85" s="12"/>
      <c r="O85" s="37" t="e">
        <f t="shared" si="3"/>
        <v>#NUM!</v>
      </c>
      <c r="P85" s="37"/>
      <c r="Q85" s="37"/>
      <c r="R85" s="37"/>
      <c r="S85" s="37"/>
      <c r="T85" s="37"/>
      <c r="U85" s="37"/>
      <c r="V85" s="37">
        <v>0</v>
      </c>
      <c r="W85" s="12" t="s">
        <v>2469</v>
      </c>
      <c r="X85" s="12" t="s">
        <v>52</v>
      </c>
      <c r="Y85" s="1" t="s">
        <v>52</v>
      </c>
      <c r="Z85" s="1" t="s">
        <v>52</v>
      </c>
      <c r="AA85" s="38"/>
      <c r="AB85" s="1" t="s">
        <v>52</v>
      </c>
    </row>
    <row r="86" spans="1:28" ht="30" customHeight="1" x14ac:dyDescent="0.3">
      <c r="A86" s="12" t="s">
        <v>380</v>
      </c>
      <c r="B86" s="12" t="s">
        <v>378</v>
      </c>
      <c r="C86" s="12" t="s">
        <v>379</v>
      </c>
      <c r="D86" s="36" t="s">
        <v>139</v>
      </c>
      <c r="E86" s="37"/>
      <c r="F86" s="12"/>
      <c r="G86" s="37"/>
      <c r="H86" s="12"/>
      <c r="I86" s="37"/>
      <c r="J86" s="12"/>
      <c r="K86" s="37"/>
      <c r="L86" s="12"/>
      <c r="M86" s="37"/>
      <c r="N86" s="12"/>
      <c r="O86" s="37" t="e">
        <f t="shared" si="3"/>
        <v>#NUM!</v>
      </c>
      <c r="P86" s="37"/>
      <c r="Q86" s="37"/>
      <c r="R86" s="37"/>
      <c r="S86" s="37"/>
      <c r="T86" s="37"/>
      <c r="U86" s="37"/>
      <c r="V86" s="37">
        <v>0</v>
      </c>
      <c r="W86" s="12" t="s">
        <v>2470</v>
      </c>
      <c r="X86" s="12" t="s">
        <v>52</v>
      </c>
      <c r="Y86" s="1" t="s">
        <v>52</v>
      </c>
      <c r="Z86" s="1" t="s">
        <v>52</v>
      </c>
      <c r="AA86" s="38"/>
      <c r="AB86" s="1" t="s">
        <v>52</v>
      </c>
    </row>
    <row r="87" spans="1:28" ht="30" customHeight="1" x14ac:dyDescent="0.3">
      <c r="A87" s="12" t="s">
        <v>383</v>
      </c>
      <c r="B87" s="12" t="s">
        <v>378</v>
      </c>
      <c r="C87" s="12" t="s">
        <v>382</v>
      </c>
      <c r="D87" s="36" t="s">
        <v>139</v>
      </c>
      <c r="E87" s="37"/>
      <c r="F87" s="12"/>
      <c r="G87" s="37"/>
      <c r="H87" s="12"/>
      <c r="I87" s="37"/>
      <c r="J87" s="12"/>
      <c r="K87" s="37"/>
      <c r="L87" s="12"/>
      <c r="M87" s="37"/>
      <c r="N87" s="12"/>
      <c r="O87" s="37" t="e">
        <f t="shared" si="3"/>
        <v>#NUM!</v>
      </c>
      <c r="P87" s="37"/>
      <c r="Q87" s="37"/>
      <c r="R87" s="37"/>
      <c r="S87" s="37"/>
      <c r="T87" s="37"/>
      <c r="U87" s="37"/>
      <c r="V87" s="37">
        <v>0</v>
      </c>
      <c r="W87" s="12" t="s">
        <v>2471</v>
      </c>
      <c r="X87" s="12" t="s">
        <v>52</v>
      </c>
      <c r="Y87" s="1" t="s">
        <v>52</v>
      </c>
      <c r="Z87" s="1" t="s">
        <v>52</v>
      </c>
      <c r="AA87" s="38"/>
      <c r="AB87" s="1" t="s">
        <v>52</v>
      </c>
    </row>
    <row r="88" spans="1:28" ht="30" customHeight="1" x14ac:dyDescent="0.3">
      <c r="A88" s="12" t="s">
        <v>1244</v>
      </c>
      <c r="B88" s="12" t="s">
        <v>414</v>
      </c>
      <c r="C88" s="12" t="s">
        <v>1243</v>
      </c>
      <c r="D88" s="36" t="s">
        <v>139</v>
      </c>
      <c r="E88" s="37"/>
      <c r="F88" s="12"/>
      <c r="G88" s="37"/>
      <c r="H88" s="12"/>
      <c r="I88" s="37"/>
      <c r="J88" s="12"/>
      <c r="K88" s="37"/>
      <c r="L88" s="12"/>
      <c r="M88" s="37"/>
      <c r="N88" s="12"/>
      <c r="O88" s="37" t="e">
        <f t="shared" si="3"/>
        <v>#NUM!</v>
      </c>
      <c r="P88" s="37"/>
      <c r="Q88" s="37"/>
      <c r="R88" s="37"/>
      <c r="S88" s="37"/>
      <c r="T88" s="37"/>
      <c r="U88" s="37"/>
      <c r="V88" s="37">
        <v>0</v>
      </c>
      <c r="W88" s="12" t="s">
        <v>2472</v>
      </c>
      <c r="X88" s="12" t="s">
        <v>52</v>
      </c>
      <c r="Y88" s="1" t="s">
        <v>52</v>
      </c>
      <c r="Z88" s="1" t="s">
        <v>52</v>
      </c>
      <c r="AA88" s="38"/>
      <c r="AB88" s="1" t="s">
        <v>52</v>
      </c>
    </row>
    <row r="89" spans="1:28" ht="30" customHeight="1" x14ac:dyDescent="0.3">
      <c r="A89" s="12" t="s">
        <v>969</v>
      </c>
      <c r="B89" s="12" t="s">
        <v>207</v>
      </c>
      <c r="C89" s="12" t="s">
        <v>968</v>
      </c>
      <c r="D89" s="36" t="s">
        <v>109</v>
      </c>
      <c r="E89" s="37"/>
      <c r="F89" s="12"/>
      <c r="G89" s="37"/>
      <c r="H89" s="12"/>
      <c r="I89" s="37"/>
      <c r="J89" s="12"/>
      <c r="K89" s="37"/>
      <c r="L89" s="12"/>
      <c r="M89" s="37"/>
      <c r="N89" s="12"/>
      <c r="O89" s="37" t="e">
        <f t="shared" si="3"/>
        <v>#NUM!</v>
      </c>
      <c r="P89" s="37"/>
      <c r="Q89" s="37"/>
      <c r="R89" s="37"/>
      <c r="S89" s="37"/>
      <c r="T89" s="37"/>
      <c r="U89" s="37"/>
      <c r="V89" s="37">
        <v>0</v>
      </c>
      <c r="W89" s="12" t="s">
        <v>2473</v>
      </c>
      <c r="X89" s="12" t="s">
        <v>52</v>
      </c>
      <c r="Y89" s="1" t="s">
        <v>52</v>
      </c>
      <c r="Z89" s="1" t="s">
        <v>52</v>
      </c>
      <c r="AA89" s="38"/>
      <c r="AB89" s="1" t="s">
        <v>52</v>
      </c>
    </row>
    <row r="90" spans="1:28" ht="30" customHeight="1" x14ac:dyDescent="0.3">
      <c r="A90" s="12" t="s">
        <v>1781</v>
      </c>
      <c r="B90" s="12" t="s">
        <v>1779</v>
      </c>
      <c r="C90" s="12" t="s">
        <v>1780</v>
      </c>
      <c r="D90" s="36" t="s">
        <v>746</v>
      </c>
      <c r="E90" s="37"/>
      <c r="F90" s="12"/>
      <c r="G90" s="37"/>
      <c r="H90" s="12"/>
      <c r="I90" s="37"/>
      <c r="J90" s="12"/>
      <c r="K90" s="37"/>
      <c r="L90" s="12"/>
      <c r="M90" s="37"/>
      <c r="N90" s="12"/>
      <c r="O90" s="37" t="e">
        <f t="shared" si="3"/>
        <v>#NUM!</v>
      </c>
      <c r="P90" s="37"/>
      <c r="Q90" s="37"/>
      <c r="R90" s="37"/>
      <c r="S90" s="37"/>
      <c r="T90" s="37"/>
      <c r="U90" s="37"/>
      <c r="V90" s="37">
        <v>0</v>
      </c>
      <c r="W90" s="12" t="s">
        <v>2474</v>
      </c>
      <c r="X90" s="12" t="s">
        <v>52</v>
      </c>
      <c r="Y90" s="1" t="s">
        <v>52</v>
      </c>
      <c r="Z90" s="1" t="s">
        <v>52</v>
      </c>
      <c r="AA90" s="38"/>
      <c r="AB90" s="1" t="s">
        <v>52</v>
      </c>
    </row>
    <row r="91" spans="1:28" ht="30" customHeight="1" x14ac:dyDescent="0.3">
      <c r="A91" s="12" t="s">
        <v>1620</v>
      </c>
      <c r="B91" s="12" t="s">
        <v>1618</v>
      </c>
      <c r="C91" s="12" t="s">
        <v>1619</v>
      </c>
      <c r="D91" s="36" t="s">
        <v>200</v>
      </c>
      <c r="E91" s="37"/>
      <c r="F91" s="12"/>
      <c r="G91" s="37"/>
      <c r="H91" s="12"/>
      <c r="I91" s="37"/>
      <c r="J91" s="12"/>
      <c r="K91" s="37"/>
      <c r="L91" s="12"/>
      <c r="M91" s="37"/>
      <c r="N91" s="12"/>
      <c r="O91" s="37" t="e">
        <f t="shared" si="3"/>
        <v>#NUM!</v>
      </c>
      <c r="P91" s="37"/>
      <c r="Q91" s="37"/>
      <c r="R91" s="37"/>
      <c r="S91" s="37"/>
      <c r="T91" s="37"/>
      <c r="U91" s="37"/>
      <c r="V91" s="37">
        <v>0</v>
      </c>
      <c r="W91" s="12" t="s">
        <v>2475</v>
      </c>
      <c r="X91" s="12" t="s">
        <v>52</v>
      </c>
      <c r="Y91" s="1" t="s">
        <v>52</v>
      </c>
      <c r="Z91" s="1" t="s">
        <v>52</v>
      </c>
      <c r="AA91" s="38"/>
      <c r="AB91" s="1" t="s">
        <v>52</v>
      </c>
    </row>
    <row r="92" spans="1:28" ht="30" customHeight="1" x14ac:dyDescent="0.3">
      <c r="A92" s="12" t="s">
        <v>1805</v>
      </c>
      <c r="B92" s="12" t="s">
        <v>1774</v>
      </c>
      <c r="C92" s="12" t="s">
        <v>1804</v>
      </c>
      <c r="D92" s="36" t="s">
        <v>200</v>
      </c>
      <c r="E92" s="37"/>
      <c r="F92" s="12"/>
      <c r="G92" s="37"/>
      <c r="H92" s="12"/>
      <c r="I92" s="37"/>
      <c r="J92" s="12"/>
      <c r="K92" s="37"/>
      <c r="L92" s="12"/>
      <c r="M92" s="37"/>
      <c r="N92" s="12"/>
      <c r="O92" s="37" t="e">
        <f t="shared" si="3"/>
        <v>#NUM!</v>
      </c>
      <c r="P92" s="37"/>
      <c r="Q92" s="37"/>
      <c r="R92" s="37"/>
      <c r="S92" s="37"/>
      <c r="T92" s="37"/>
      <c r="U92" s="37"/>
      <c r="V92" s="37">
        <v>0</v>
      </c>
      <c r="W92" s="12" t="s">
        <v>2476</v>
      </c>
      <c r="X92" s="12" t="s">
        <v>52</v>
      </c>
      <c r="Y92" s="1" t="s">
        <v>52</v>
      </c>
      <c r="Z92" s="1" t="s">
        <v>52</v>
      </c>
      <c r="AA92" s="38"/>
      <c r="AB92" s="1" t="s">
        <v>52</v>
      </c>
    </row>
    <row r="93" spans="1:28" ht="30" customHeight="1" x14ac:dyDescent="0.3">
      <c r="A93" s="12" t="s">
        <v>1777</v>
      </c>
      <c r="B93" s="12" t="s">
        <v>1774</v>
      </c>
      <c r="C93" s="12" t="s">
        <v>1775</v>
      </c>
      <c r="D93" s="36" t="s">
        <v>200</v>
      </c>
      <c r="E93" s="37"/>
      <c r="F93" s="12"/>
      <c r="G93" s="37"/>
      <c r="H93" s="12"/>
      <c r="I93" s="37"/>
      <c r="J93" s="12"/>
      <c r="K93" s="37"/>
      <c r="L93" s="12"/>
      <c r="M93" s="37"/>
      <c r="N93" s="12"/>
      <c r="O93" s="37" t="e">
        <f t="shared" si="3"/>
        <v>#NUM!</v>
      </c>
      <c r="P93" s="37"/>
      <c r="Q93" s="37"/>
      <c r="R93" s="37"/>
      <c r="S93" s="37"/>
      <c r="T93" s="37"/>
      <c r="U93" s="37"/>
      <c r="V93" s="37">
        <v>0</v>
      </c>
      <c r="W93" s="12" t="s">
        <v>2477</v>
      </c>
      <c r="X93" s="12" t="s">
        <v>1776</v>
      </c>
      <c r="Y93" s="1" t="s">
        <v>52</v>
      </c>
      <c r="Z93" s="1" t="s">
        <v>52</v>
      </c>
      <c r="AA93" s="38"/>
      <c r="AB93" s="1" t="s">
        <v>52</v>
      </c>
    </row>
    <row r="94" spans="1:28" ht="30" customHeight="1" x14ac:dyDescent="0.3">
      <c r="A94" s="12" t="s">
        <v>1027</v>
      </c>
      <c r="B94" s="12" t="s">
        <v>1024</v>
      </c>
      <c r="C94" s="12" t="s">
        <v>1025</v>
      </c>
      <c r="D94" s="36" t="s">
        <v>200</v>
      </c>
      <c r="E94" s="37"/>
      <c r="F94" s="12"/>
      <c r="G94" s="37"/>
      <c r="H94" s="12"/>
      <c r="I94" s="37"/>
      <c r="J94" s="12"/>
      <c r="K94" s="37"/>
      <c r="L94" s="12"/>
      <c r="M94" s="37"/>
      <c r="N94" s="12"/>
      <c r="O94" s="37" t="e">
        <f t="shared" si="3"/>
        <v>#NUM!</v>
      </c>
      <c r="P94" s="37"/>
      <c r="Q94" s="37"/>
      <c r="R94" s="37"/>
      <c r="S94" s="37"/>
      <c r="T94" s="37"/>
      <c r="U94" s="37"/>
      <c r="V94" s="37">
        <v>0</v>
      </c>
      <c r="W94" s="12" t="s">
        <v>2478</v>
      </c>
      <c r="X94" s="12" t="s">
        <v>1026</v>
      </c>
      <c r="Y94" s="1" t="s">
        <v>52</v>
      </c>
      <c r="Z94" s="1" t="s">
        <v>52</v>
      </c>
      <c r="AA94" s="38"/>
      <c r="AB94" s="1" t="s">
        <v>52</v>
      </c>
    </row>
    <row r="95" spans="1:28" ht="30" customHeight="1" x14ac:dyDescent="0.3">
      <c r="A95" s="12" t="s">
        <v>1030</v>
      </c>
      <c r="B95" s="12" t="s">
        <v>1029</v>
      </c>
      <c r="C95" s="12" t="s">
        <v>52</v>
      </c>
      <c r="D95" s="36" t="s">
        <v>200</v>
      </c>
      <c r="E95" s="37"/>
      <c r="F95" s="12"/>
      <c r="G95" s="37"/>
      <c r="H95" s="12"/>
      <c r="I95" s="37"/>
      <c r="J95" s="12"/>
      <c r="K95" s="37"/>
      <c r="L95" s="12"/>
      <c r="M95" s="37"/>
      <c r="N95" s="12"/>
      <c r="O95" s="37">
        <v>0</v>
      </c>
      <c r="P95" s="37"/>
      <c r="Q95" s="37"/>
      <c r="R95" s="37"/>
      <c r="S95" s="37"/>
      <c r="T95" s="37"/>
      <c r="U95" s="37"/>
      <c r="V95" s="37">
        <v>0</v>
      </c>
      <c r="W95" s="12" t="s">
        <v>2479</v>
      </c>
      <c r="X95" s="12" t="s">
        <v>1026</v>
      </c>
      <c r="Y95" s="1" t="s">
        <v>52</v>
      </c>
      <c r="Z95" s="1" t="s">
        <v>52</v>
      </c>
      <c r="AA95" s="38"/>
      <c r="AB95" s="1" t="s">
        <v>52</v>
      </c>
    </row>
    <row r="96" spans="1:28" ht="30" customHeight="1" x14ac:dyDescent="0.3">
      <c r="A96" s="12" t="s">
        <v>1033</v>
      </c>
      <c r="B96" s="12" t="s">
        <v>1032</v>
      </c>
      <c r="C96" s="12" t="s">
        <v>52</v>
      </c>
      <c r="D96" s="36" t="s">
        <v>200</v>
      </c>
      <c r="E96" s="37"/>
      <c r="F96" s="12"/>
      <c r="G96" s="37"/>
      <c r="H96" s="12"/>
      <c r="I96" s="37"/>
      <c r="J96" s="12"/>
      <c r="K96" s="37"/>
      <c r="L96" s="12"/>
      <c r="M96" s="37"/>
      <c r="N96" s="12"/>
      <c r="O96" s="37">
        <v>0</v>
      </c>
      <c r="P96" s="37"/>
      <c r="Q96" s="37"/>
      <c r="R96" s="37"/>
      <c r="S96" s="37"/>
      <c r="T96" s="37"/>
      <c r="U96" s="37"/>
      <c r="V96" s="37">
        <v>0</v>
      </c>
      <c r="W96" s="12" t="s">
        <v>2480</v>
      </c>
      <c r="X96" s="12" t="s">
        <v>1026</v>
      </c>
      <c r="Y96" s="1" t="s">
        <v>52</v>
      </c>
      <c r="Z96" s="1" t="s">
        <v>52</v>
      </c>
      <c r="AA96" s="38"/>
      <c r="AB96" s="1" t="s">
        <v>52</v>
      </c>
    </row>
    <row r="97" spans="1:28" ht="30" customHeight="1" x14ac:dyDescent="0.3">
      <c r="A97" s="12" t="s">
        <v>1036</v>
      </c>
      <c r="B97" s="12" t="s">
        <v>1035</v>
      </c>
      <c r="C97" s="12" t="s">
        <v>52</v>
      </c>
      <c r="D97" s="36" t="s">
        <v>74</v>
      </c>
      <c r="E97" s="37"/>
      <c r="F97" s="12"/>
      <c r="G97" s="37"/>
      <c r="H97" s="12"/>
      <c r="I97" s="37"/>
      <c r="J97" s="12"/>
      <c r="K97" s="37"/>
      <c r="L97" s="12"/>
      <c r="M97" s="37"/>
      <c r="N97" s="12"/>
      <c r="O97" s="37" t="e">
        <f>SMALL(E97:M97,COUNTIF(E97:M97,0)+1)</f>
        <v>#NUM!</v>
      </c>
      <c r="P97" s="37"/>
      <c r="Q97" s="37"/>
      <c r="R97" s="37"/>
      <c r="S97" s="37"/>
      <c r="T97" s="37"/>
      <c r="U97" s="37"/>
      <c r="V97" s="37">
        <v>0</v>
      </c>
      <c r="W97" s="12" t="s">
        <v>2481</v>
      </c>
      <c r="X97" s="12" t="s">
        <v>1026</v>
      </c>
      <c r="Y97" s="1" t="s">
        <v>52</v>
      </c>
      <c r="Z97" s="1" t="s">
        <v>52</v>
      </c>
      <c r="AA97" s="38"/>
      <c r="AB97" s="1" t="s">
        <v>52</v>
      </c>
    </row>
    <row r="98" spans="1:28" ht="30" customHeight="1" x14ac:dyDescent="0.3">
      <c r="A98" s="12" t="s">
        <v>1040</v>
      </c>
      <c r="B98" s="12" t="s">
        <v>1038</v>
      </c>
      <c r="C98" s="12" t="s">
        <v>1039</v>
      </c>
      <c r="D98" s="36" t="s">
        <v>314</v>
      </c>
      <c r="E98" s="37"/>
      <c r="F98" s="12"/>
      <c r="G98" s="37"/>
      <c r="H98" s="12"/>
      <c r="I98" s="37"/>
      <c r="J98" s="12"/>
      <c r="K98" s="37"/>
      <c r="L98" s="12"/>
      <c r="M98" s="37"/>
      <c r="N98" s="12"/>
      <c r="O98" s="37" t="e">
        <f>SMALL(E98:M98,COUNTIF(E98:M98,0)+1)</f>
        <v>#NUM!</v>
      </c>
      <c r="P98" s="37"/>
      <c r="Q98" s="37"/>
      <c r="R98" s="37"/>
      <c r="S98" s="37"/>
      <c r="T98" s="37"/>
      <c r="U98" s="37"/>
      <c r="V98" s="37">
        <v>0</v>
      </c>
      <c r="W98" s="12" t="s">
        <v>2482</v>
      </c>
      <c r="X98" s="12" t="s">
        <v>1026</v>
      </c>
      <c r="Y98" s="1" t="s">
        <v>52</v>
      </c>
      <c r="Z98" s="1" t="s">
        <v>52</v>
      </c>
      <c r="AA98" s="38"/>
      <c r="AB98" s="1" t="s">
        <v>52</v>
      </c>
    </row>
    <row r="99" spans="1:28" ht="30" customHeight="1" x14ac:dyDescent="0.3">
      <c r="A99" s="12" t="s">
        <v>1043</v>
      </c>
      <c r="B99" s="12" t="s">
        <v>1042</v>
      </c>
      <c r="C99" s="12" t="s">
        <v>52</v>
      </c>
      <c r="D99" s="36" t="s">
        <v>74</v>
      </c>
      <c r="E99" s="37"/>
      <c r="F99" s="12"/>
      <c r="G99" s="37"/>
      <c r="H99" s="12"/>
      <c r="I99" s="37"/>
      <c r="J99" s="12"/>
      <c r="K99" s="37"/>
      <c r="L99" s="12"/>
      <c r="M99" s="37"/>
      <c r="N99" s="12"/>
      <c r="O99" s="37" t="e">
        <f>SMALL(E99:M99,COUNTIF(E99:M99,0)+1)</f>
        <v>#NUM!</v>
      </c>
      <c r="P99" s="37"/>
      <c r="Q99" s="37"/>
      <c r="R99" s="37"/>
      <c r="S99" s="37"/>
      <c r="T99" s="37"/>
      <c r="U99" s="37"/>
      <c r="V99" s="37">
        <v>0</v>
      </c>
      <c r="W99" s="12" t="s">
        <v>2483</v>
      </c>
      <c r="X99" s="12" t="s">
        <v>1026</v>
      </c>
      <c r="Y99" s="1" t="s">
        <v>52</v>
      </c>
      <c r="Z99" s="1" t="s">
        <v>52</v>
      </c>
      <c r="AA99" s="38"/>
      <c r="AB99" s="1" t="s">
        <v>52</v>
      </c>
    </row>
    <row r="100" spans="1:28" ht="30" customHeight="1" x14ac:dyDescent="0.3">
      <c r="A100" s="12" t="s">
        <v>1046</v>
      </c>
      <c r="B100" s="12" t="s">
        <v>1045</v>
      </c>
      <c r="C100" s="12" t="s">
        <v>52</v>
      </c>
      <c r="D100" s="36" t="s">
        <v>74</v>
      </c>
      <c r="E100" s="37"/>
      <c r="F100" s="12"/>
      <c r="G100" s="37"/>
      <c r="H100" s="12"/>
      <c r="I100" s="37"/>
      <c r="J100" s="12"/>
      <c r="K100" s="37"/>
      <c r="L100" s="12"/>
      <c r="M100" s="37"/>
      <c r="N100" s="12"/>
      <c r="O100" s="37" t="e">
        <f>SMALL(E100:M100,COUNTIF(E100:M100,0)+1)</f>
        <v>#NUM!</v>
      </c>
      <c r="P100" s="37"/>
      <c r="Q100" s="37"/>
      <c r="R100" s="37"/>
      <c r="S100" s="37"/>
      <c r="T100" s="37"/>
      <c r="U100" s="37"/>
      <c r="V100" s="37">
        <v>0</v>
      </c>
      <c r="W100" s="12" t="s">
        <v>2484</v>
      </c>
      <c r="X100" s="12" t="s">
        <v>1026</v>
      </c>
      <c r="Y100" s="1" t="s">
        <v>52</v>
      </c>
      <c r="Z100" s="1" t="s">
        <v>52</v>
      </c>
      <c r="AA100" s="38"/>
      <c r="AB100" s="1" t="s">
        <v>52</v>
      </c>
    </row>
    <row r="101" spans="1:28" ht="30" customHeight="1" x14ac:dyDescent="0.3">
      <c r="A101" s="12" t="s">
        <v>1050</v>
      </c>
      <c r="B101" s="12" t="s">
        <v>1048</v>
      </c>
      <c r="C101" s="12" t="s">
        <v>1049</v>
      </c>
      <c r="D101" s="36" t="s">
        <v>309</v>
      </c>
      <c r="E101" s="37"/>
      <c r="F101" s="12"/>
      <c r="G101" s="37"/>
      <c r="H101" s="12"/>
      <c r="I101" s="37"/>
      <c r="J101" s="12"/>
      <c r="K101" s="37"/>
      <c r="L101" s="12"/>
      <c r="M101" s="37"/>
      <c r="N101" s="12"/>
      <c r="O101" s="37" t="e">
        <f>SMALL(E101:M101,COUNTIF(E101:M101,0)+1)</f>
        <v>#NUM!</v>
      </c>
      <c r="P101" s="37"/>
      <c r="Q101" s="37"/>
      <c r="R101" s="37"/>
      <c r="S101" s="37"/>
      <c r="T101" s="37"/>
      <c r="U101" s="37"/>
      <c r="V101" s="37">
        <v>0</v>
      </c>
      <c r="W101" s="12" t="s">
        <v>2485</v>
      </c>
      <c r="X101" s="12" t="s">
        <v>1026</v>
      </c>
      <c r="Y101" s="1" t="s">
        <v>52</v>
      </c>
      <c r="Z101" s="1" t="s">
        <v>52</v>
      </c>
      <c r="AA101" s="38"/>
      <c r="AB101" s="1" t="s">
        <v>52</v>
      </c>
    </row>
    <row r="102" spans="1:28" ht="30" customHeight="1" x14ac:dyDescent="0.3">
      <c r="A102" s="12" t="s">
        <v>1054</v>
      </c>
      <c r="B102" s="12" t="s">
        <v>1052</v>
      </c>
      <c r="C102" s="12" t="s">
        <v>52</v>
      </c>
      <c r="D102" s="36" t="s">
        <v>1053</v>
      </c>
      <c r="E102" s="37"/>
      <c r="F102" s="12"/>
      <c r="G102" s="37"/>
      <c r="H102" s="12"/>
      <c r="I102" s="37"/>
      <c r="J102" s="12"/>
      <c r="K102" s="37"/>
      <c r="L102" s="12"/>
      <c r="M102" s="37"/>
      <c r="N102" s="12"/>
      <c r="O102" s="37">
        <v>0</v>
      </c>
      <c r="P102" s="37"/>
      <c r="Q102" s="37"/>
      <c r="R102" s="37"/>
      <c r="S102" s="37"/>
      <c r="T102" s="37"/>
      <c r="U102" s="37"/>
      <c r="V102" s="37">
        <v>0</v>
      </c>
      <c r="W102" s="12" t="s">
        <v>2486</v>
      </c>
      <c r="X102" s="12" t="s">
        <v>1026</v>
      </c>
      <c r="Y102" s="1" t="s">
        <v>52</v>
      </c>
      <c r="Z102" s="1" t="s">
        <v>52</v>
      </c>
      <c r="AA102" s="38"/>
      <c r="AB102" s="1" t="s">
        <v>52</v>
      </c>
    </row>
    <row r="103" spans="1:28" ht="30" customHeight="1" x14ac:dyDescent="0.3">
      <c r="A103" s="12" t="s">
        <v>1057</v>
      </c>
      <c r="B103" s="12" t="s">
        <v>1056</v>
      </c>
      <c r="C103" s="12" t="s">
        <v>52</v>
      </c>
      <c r="D103" s="36" t="s">
        <v>68</v>
      </c>
      <c r="E103" s="37"/>
      <c r="F103" s="12"/>
      <c r="G103" s="37"/>
      <c r="H103" s="12"/>
      <c r="I103" s="37"/>
      <c r="J103" s="12"/>
      <c r="K103" s="37"/>
      <c r="L103" s="12"/>
      <c r="M103" s="37"/>
      <c r="N103" s="12"/>
      <c r="O103" s="37">
        <v>0</v>
      </c>
      <c r="P103" s="37"/>
      <c r="Q103" s="37"/>
      <c r="R103" s="37"/>
      <c r="S103" s="37"/>
      <c r="T103" s="37"/>
      <c r="U103" s="37"/>
      <c r="V103" s="37" t="e">
        <f>SMALL(Q103:U103,COUNTIF(Q103:U103,0)+1)</f>
        <v>#NUM!</v>
      </c>
      <c r="W103" s="12" t="s">
        <v>2487</v>
      </c>
      <c r="X103" s="12" t="s">
        <v>1026</v>
      </c>
      <c r="Y103" s="1" t="s">
        <v>52</v>
      </c>
      <c r="Z103" s="1" t="s">
        <v>52</v>
      </c>
      <c r="AA103" s="38"/>
      <c r="AB103" s="1" t="s">
        <v>52</v>
      </c>
    </row>
    <row r="104" spans="1:28" ht="30" customHeight="1" x14ac:dyDescent="0.3">
      <c r="A104" s="12" t="s">
        <v>1790</v>
      </c>
      <c r="B104" s="12" t="s">
        <v>1788</v>
      </c>
      <c r="C104" s="12" t="s">
        <v>1789</v>
      </c>
      <c r="D104" s="36" t="s">
        <v>1136</v>
      </c>
      <c r="E104" s="37"/>
      <c r="F104" s="12"/>
      <c r="G104" s="37"/>
      <c r="H104" s="12"/>
      <c r="I104" s="37"/>
      <c r="J104" s="12"/>
      <c r="K104" s="37"/>
      <c r="L104" s="12"/>
      <c r="M104" s="37"/>
      <c r="N104" s="12"/>
      <c r="O104" s="37" t="e">
        <f t="shared" ref="O104:O117" si="4">SMALL(E104:M104,COUNTIF(E104:M104,0)+1)</f>
        <v>#NUM!</v>
      </c>
      <c r="P104" s="37"/>
      <c r="Q104" s="37"/>
      <c r="R104" s="37"/>
      <c r="S104" s="37"/>
      <c r="T104" s="37"/>
      <c r="U104" s="37"/>
      <c r="V104" s="37">
        <v>0</v>
      </c>
      <c r="W104" s="12" t="s">
        <v>2488</v>
      </c>
      <c r="X104" s="12" t="s">
        <v>52</v>
      </c>
      <c r="Y104" s="1" t="s">
        <v>52</v>
      </c>
      <c r="Z104" s="1" t="s">
        <v>52</v>
      </c>
      <c r="AA104" s="38"/>
      <c r="AB104" s="1" t="s">
        <v>52</v>
      </c>
    </row>
    <row r="105" spans="1:28" ht="30" customHeight="1" x14ac:dyDescent="0.3">
      <c r="A105" s="12" t="s">
        <v>1771</v>
      </c>
      <c r="B105" s="12" t="s">
        <v>1769</v>
      </c>
      <c r="C105" s="12" t="s">
        <v>1770</v>
      </c>
      <c r="D105" s="36" t="s">
        <v>1136</v>
      </c>
      <c r="E105" s="37"/>
      <c r="F105" s="12"/>
      <c r="G105" s="37"/>
      <c r="H105" s="12"/>
      <c r="I105" s="37"/>
      <c r="J105" s="12"/>
      <c r="K105" s="37"/>
      <c r="L105" s="12"/>
      <c r="M105" s="37"/>
      <c r="N105" s="12"/>
      <c r="O105" s="37" t="e">
        <f t="shared" si="4"/>
        <v>#NUM!</v>
      </c>
      <c r="P105" s="37"/>
      <c r="Q105" s="37"/>
      <c r="R105" s="37"/>
      <c r="S105" s="37"/>
      <c r="T105" s="37"/>
      <c r="U105" s="37"/>
      <c r="V105" s="37">
        <v>0</v>
      </c>
      <c r="W105" s="12" t="s">
        <v>2489</v>
      </c>
      <c r="X105" s="12" t="s">
        <v>52</v>
      </c>
      <c r="Y105" s="1" t="s">
        <v>52</v>
      </c>
      <c r="Z105" s="1" t="s">
        <v>52</v>
      </c>
      <c r="AA105" s="38"/>
      <c r="AB105" s="1" t="s">
        <v>52</v>
      </c>
    </row>
    <row r="106" spans="1:28" ht="30" customHeight="1" x14ac:dyDescent="0.3">
      <c r="A106" s="12" t="s">
        <v>1753</v>
      </c>
      <c r="B106" s="12" t="s">
        <v>1045</v>
      </c>
      <c r="C106" s="12" t="s">
        <v>1752</v>
      </c>
      <c r="D106" s="36" t="s">
        <v>1136</v>
      </c>
      <c r="E106" s="37"/>
      <c r="F106" s="12"/>
      <c r="G106" s="37"/>
      <c r="H106" s="12"/>
      <c r="I106" s="37"/>
      <c r="J106" s="12"/>
      <c r="K106" s="37"/>
      <c r="L106" s="12"/>
      <c r="M106" s="37"/>
      <c r="N106" s="12"/>
      <c r="O106" s="37" t="e">
        <f t="shared" si="4"/>
        <v>#NUM!</v>
      </c>
      <c r="P106" s="37"/>
      <c r="Q106" s="37"/>
      <c r="R106" s="37"/>
      <c r="S106" s="37"/>
      <c r="T106" s="37"/>
      <c r="U106" s="37"/>
      <c r="V106" s="37">
        <v>0</v>
      </c>
      <c r="W106" s="12" t="s">
        <v>2490</v>
      </c>
      <c r="X106" s="12" t="s">
        <v>52</v>
      </c>
      <c r="Y106" s="1" t="s">
        <v>52</v>
      </c>
      <c r="Z106" s="1" t="s">
        <v>52</v>
      </c>
      <c r="AA106" s="38"/>
      <c r="AB106" s="1" t="s">
        <v>52</v>
      </c>
    </row>
    <row r="107" spans="1:28" ht="30" customHeight="1" x14ac:dyDescent="0.3">
      <c r="A107" s="12" t="s">
        <v>1717</v>
      </c>
      <c r="B107" s="12" t="s">
        <v>1045</v>
      </c>
      <c r="C107" s="12" t="s">
        <v>1716</v>
      </c>
      <c r="D107" s="36" t="s">
        <v>1136</v>
      </c>
      <c r="E107" s="37"/>
      <c r="F107" s="12"/>
      <c r="G107" s="37"/>
      <c r="H107" s="12"/>
      <c r="I107" s="37"/>
      <c r="J107" s="12"/>
      <c r="K107" s="37"/>
      <c r="L107" s="12"/>
      <c r="M107" s="37"/>
      <c r="N107" s="12"/>
      <c r="O107" s="37" t="e">
        <f t="shared" si="4"/>
        <v>#NUM!</v>
      </c>
      <c r="P107" s="37"/>
      <c r="Q107" s="37"/>
      <c r="R107" s="37"/>
      <c r="S107" s="37"/>
      <c r="T107" s="37"/>
      <c r="U107" s="37"/>
      <c r="V107" s="37">
        <v>0</v>
      </c>
      <c r="W107" s="12" t="s">
        <v>2491</v>
      </c>
      <c r="X107" s="12" t="s">
        <v>52</v>
      </c>
      <c r="Y107" s="1" t="s">
        <v>52</v>
      </c>
      <c r="Z107" s="1" t="s">
        <v>52</v>
      </c>
      <c r="AA107" s="38"/>
      <c r="AB107" s="1" t="s">
        <v>52</v>
      </c>
    </row>
    <row r="108" spans="1:28" ht="30" customHeight="1" x14ac:dyDescent="0.3">
      <c r="A108" s="12" t="s">
        <v>1761</v>
      </c>
      <c r="B108" s="12" t="s">
        <v>1759</v>
      </c>
      <c r="C108" s="12" t="s">
        <v>1760</v>
      </c>
      <c r="D108" s="36" t="s">
        <v>1136</v>
      </c>
      <c r="E108" s="37"/>
      <c r="F108" s="12"/>
      <c r="G108" s="37"/>
      <c r="H108" s="12"/>
      <c r="I108" s="37"/>
      <c r="J108" s="12"/>
      <c r="K108" s="37"/>
      <c r="L108" s="12"/>
      <c r="M108" s="37"/>
      <c r="N108" s="12"/>
      <c r="O108" s="37" t="e">
        <f t="shared" si="4"/>
        <v>#NUM!</v>
      </c>
      <c r="P108" s="37"/>
      <c r="Q108" s="37"/>
      <c r="R108" s="37"/>
      <c r="S108" s="37"/>
      <c r="T108" s="37"/>
      <c r="U108" s="37"/>
      <c r="V108" s="37">
        <v>0</v>
      </c>
      <c r="W108" s="12" t="s">
        <v>2492</v>
      </c>
      <c r="X108" s="12" t="s">
        <v>52</v>
      </c>
      <c r="Y108" s="1" t="s">
        <v>52</v>
      </c>
      <c r="Z108" s="1" t="s">
        <v>52</v>
      </c>
      <c r="AA108" s="38"/>
      <c r="AB108" s="1" t="s">
        <v>52</v>
      </c>
    </row>
    <row r="109" spans="1:28" ht="30" customHeight="1" x14ac:dyDescent="0.3">
      <c r="A109" s="12" t="s">
        <v>1890</v>
      </c>
      <c r="B109" s="12" t="s">
        <v>1888</v>
      </c>
      <c r="C109" s="12" t="s">
        <v>1889</v>
      </c>
      <c r="D109" s="36" t="s">
        <v>200</v>
      </c>
      <c r="E109" s="37"/>
      <c r="F109" s="12"/>
      <c r="G109" s="37"/>
      <c r="H109" s="12"/>
      <c r="I109" s="37"/>
      <c r="J109" s="12"/>
      <c r="K109" s="37"/>
      <c r="L109" s="12"/>
      <c r="M109" s="37"/>
      <c r="N109" s="12"/>
      <c r="O109" s="37" t="e">
        <f t="shared" si="4"/>
        <v>#NUM!</v>
      </c>
      <c r="P109" s="37"/>
      <c r="Q109" s="37"/>
      <c r="R109" s="37"/>
      <c r="S109" s="37"/>
      <c r="T109" s="37"/>
      <c r="U109" s="37"/>
      <c r="V109" s="37">
        <v>0</v>
      </c>
      <c r="W109" s="12" t="s">
        <v>2493</v>
      </c>
      <c r="X109" s="12" t="s">
        <v>52</v>
      </c>
      <c r="Y109" s="1" t="s">
        <v>52</v>
      </c>
      <c r="Z109" s="1" t="s">
        <v>52</v>
      </c>
      <c r="AA109" s="38"/>
      <c r="AB109" s="1" t="s">
        <v>52</v>
      </c>
    </row>
    <row r="110" spans="1:28" ht="30" customHeight="1" x14ac:dyDescent="0.3">
      <c r="A110" s="12" t="s">
        <v>1893</v>
      </c>
      <c r="B110" s="12" t="s">
        <v>1888</v>
      </c>
      <c r="C110" s="12" t="s">
        <v>1892</v>
      </c>
      <c r="D110" s="36" t="s">
        <v>1136</v>
      </c>
      <c r="E110" s="37"/>
      <c r="F110" s="12"/>
      <c r="G110" s="37"/>
      <c r="H110" s="12"/>
      <c r="I110" s="37"/>
      <c r="J110" s="12"/>
      <c r="K110" s="37"/>
      <c r="L110" s="12"/>
      <c r="M110" s="37"/>
      <c r="N110" s="12"/>
      <c r="O110" s="37" t="e">
        <f t="shared" si="4"/>
        <v>#NUM!</v>
      </c>
      <c r="P110" s="37"/>
      <c r="Q110" s="37"/>
      <c r="R110" s="37"/>
      <c r="S110" s="37"/>
      <c r="T110" s="37"/>
      <c r="U110" s="37"/>
      <c r="V110" s="37">
        <v>0</v>
      </c>
      <c r="W110" s="12" t="s">
        <v>2494</v>
      </c>
      <c r="X110" s="12" t="s">
        <v>52</v>
      </c>
      <c r="Y110" s="1" t="s">
        <v>52</v>
      </c>
      <c r="Z110" s="1" t="s">
        <v>52</v>
      </c>
      <c r="AA110" s="38"/>
      <c r="AB110" s="1" t="s">
        <v>52</v>
      </c>
    </row>
    <row r="111" spans="1:28" ht="30" customHeight="1" x14ac:dyDescent="0.3">
      <c r="A111" s="12" t="s">
        <v>1911</v>
      </c>
      <c r="B111" s="12" t="s">
        <v>1909</v>
      </c>
      <c r="C111" s="12" t="s">
        <v>1910</v>
      </c>
      <c r="D111" s="36" t="s">
        <v>200</v>
      </c>
      <c r="E111" s="37"/>
      <c r="F111" s="12"/>
      <c r="G111" s="37"/>
      <c r="H111" s="12"/>
      <c r="I111" s="37"/>
      <c r="J111" s="12"/>
      <c r="K111" s="37"/>
      <c r="L111" s="12"/>
      <c r="M111" s="37"/>
      <c r="N111" s="12"/>
      <c r="O111" s="37" t="e">
        <f t="shared" si="4"/>
        <v>#NUM!</v>
      </c>
      <c r="P111" s="37"/>
      <c r="Q111" s="37"/>
      <c r="R111" s="37"/>
      <c r="S111" s="37"/>
      <c r="T111" s="37"/>
      <c r="U111" s="37"/>
      <c r="V111" s="37">
        <v>0</v>
      </c>
      <c r="W111" s="12" t="s">
        <v>2495</v>
      </c>
      <c r="X111" s="12" t="s">
        <v>52</v>
      </c>
      <c r="Y111" s="1" t="s">
        <v>52</v>
      </c>
      <c r="Z111" s="1" t="s">
        <v>52</v>
      </c>
      <c r="AA111" s="38"/>
      <c r="AB111" s="1" t="s">
        <v>52</v>
      </c>
    </row>
    <row r="112" spans="1:28" ht="30" customHeight="1" x14ac:dyDescent="0.3">
      <c r="A112" s="12" t="s">
        <v>1900</v>
      </c>
      <c r="B112" s="12" t="s">
        <v>1898</v>
      </c>
      <c r="C112" s="12" t="s">
        <v>1899</v>
      </c>
      <c r="D112" s="36" t="s">
        <v>200</v>
      </c>
      <c r="E112" s="37"/>
      <c r="F112" s="12"/>
      <c r="G112" s="37"/>
      <c r="H112" s="12"/>
      <c r="I112" s="37"/>
      <c r="J112" s="12"/>
      <c r="K112" s="37"/>
      <c r="L112" s="12"/>
      <c r="M112" s="37"/>
      <c r="N112" s="12"/>
      <c r="O112" s="37" t="e">
        <f t="shared" si="4"/>
        <v>#NUM!</v>
      </c>
      <c r="P112" s="37"/>
      <c r="Q112" s="37"/>
      <c r="R112" s="37"/>
      <c r="S112" s="37"/>
      <c r="T112" s="37"/>
      <c r="U112" s="37"/>
      <c r="V112" s="37">
        <v>0</v>
      </c>
      <c r="W112" s="12" t="s">
        <v>2496</v>
      </c>
      <c r="X112" s="12" t="s">
        <v>52</v>
      </c>
      <c r="Y112" s="1" t="s">
        <v>52</v>
      </c>
      <c r="Z112" s="1" t="s">
        <v>52</v>
      </c>
      <c r="AA112" s="38"/>
      <c r="AB112" s="1" t="s">
        <v>52</v>
      </c>
    </row>
    <row r="113" spans="1:28" ht="30" customHeight="1" x14ac:dyDescent="0.3">
      <c r="A113" s="12" t="s">
        <v>1137</v>
      </c>
      <c r="B113" s="12" t="s">
        <v>1134</v>
      </c>
      <c r="C113" s="12" t="s">
        <v>1135</v>
      </c>
      <c r="D113" s="36" t="s">
        <v>1136</v>
      </c>
      <c r="E113" s="37"/>
      <c r="F113" s="12"/>
      <c r="G113" s="37"/>
      <c r="H113" s="12"/>
      <c r="I113" s="37"/>
      <c r="J113" s="12"/>
      <c r="K113" s="37"/>
      <c r="L113" s="12"/>
      <c r="M113" s="37"/>
      <c r="N113" s="12"/>
      <c r="O113" s="37" t="e">
        <f t="shared" si="4"/>
        <v>#NUM!</v>
      </c>
      <c r="P113" s="37"/>
      <c r="Q113" s="37"/>
      <c r="R113" s="37"/>
      <c r="S113" s="37"/>
      <c r="T113" s="37"/>
      <c r="U113" s="37"/>
      <c r="V113" s="37">
        <v>0</v>
      </c>
      <c r="W113" s="12" t="s">
        <v>2497</v>
      </c>
      <c r="X113" s="12" t="s">
        <v>52</v>
      </c>
      <c r="Y113" s="1" t="s">
        <v>52</v>
      </c>
      <c r="Z113" s="1" t="s">
        <v>52</v>
      </c>
      <c r="AA113" s="38"/>
      <c r="AB113" s="1" t="s">
        <v>52</v>
      </c>
    </row>
    <row r="114" spans="1:28" ht="30" customHeight="1" x14ac:dyDescent="0.3">
      <c r="A114" s="12" t="s">
        <v>1756</v>
      </c>
      <c r="B114" s="12" t="s">
        <v>1719</v>
      </c>
      <c r="C114" s="12" t="s">
        <v>1755</v>
      </c>
      <c r="D114" s="36" t="s">
        <v>1136</v>
      </c>
      <c r="E114" s="37"/>
      <c r="F114" s="12"/>
      <c r="G114" s="37"/>
      <c r="H114" s="12"/>
      <c r="I114" s="37"/>
      <c r="J114" s="12"/>
      <c r="K114" s="37"/>
      <c r="L114" s="12"/>
      <c r="M114" s="37"/>
      <c r="N114" s="12"/>
      <c r="O114" s="37" t="e">
        <f t="shared" si="4"/>
        <v>#NUM!</v>
      </c>
      <c r="P114" s="37"/>
      <c r="Q114" s="37"/>
      <c r="R114" s="37"/>
      <c r="S114" s="37"/>
      <c r="T114" s="37"/>
      <c r="U114" s="37"/>
      <c r="V114" s="37">
        <v>0</v>
      </c>
      <c r="W114" s="12" t="s">
        <v>2498</v>
      </c>
      <c r="X114" s="12" t="s">
        <v>52</v>
      </c>
      <c r="Y114" s="1" t="s">
        <v>52</v>
      </c>
      <c r="Z114" s="1" t="s">
        <v>52</v>
      </c>
      <c r="AA114" s="38"/>
      <c r="AB114" s="1" t="s">
        <v>52</v>
      </c>
    </row>
    <row r="115" spans="1:28" ht="30" customHeight="1" x14ac:dyDescent="0.3">
      <c r="A115" s="12" t="s">
        <v>1721</v>
      </c>
      <c r="B115" s="12" t="s">
        <v>1719</v>
      </c>
      <c r="C115" s="12" t="s">
        <v>1720</v>
      </c>
      <c r="D115" s="36" t="s">
        <v>1136</v>
      </c>
      <c r="E115" s="37"/>
      <c r="F115" s="12"/>
      <c r="G115" s="37"/>
      <c r="H115" s="12"/>
      <c r="I115" s="37"/>
      <c r="J115" s="12"/>
      <c r="K115" s="37"/>
      <c r="L115" s="12"/>
      <c r="M115" s="37"/>
      <c r="N115" s="12"/>
      <c r="O115" s="37" t="e">
        <f t="shared" si="4"/>
        <v>#NUM!</v>
      </c>
      <c r="P115" s="37"/>
      <c r="Q115" s="37"/>
      <c r="R115" s="37"/>
      <c r="S115" s="37"/>
      <c r="T115" s="37"/>
      <c r="U115" s="37"/>
      <c r="V115" s="37">
        <v>0</v>
      </c>
      <c r="W115" s="12" t="s">
        <v>2499</v>
      </c>
      <c r="X115" s="12" t="s">
        <v>52</v>
      </c>
      <c r="Y115" s="1" t="s">
        <v>52</v>
      </c>
      <c r="Z115" s="1" t="s">
        <v>52</v>
      </c>
      <c r="AA115" s="38"/>
      <c r="AB115" s="1" t="s">
        <v>52</v>
      </c>
    </row>
    <row r="116" spans="1:28" ht="30" customHeight="1" x14ac:dyDescent="0.3">
      <c r="A116" s="12" t="s">
        <v>961</v>
      </c>
      <c r="B116" s="12" t="s">
        <v>959</v>
      </c>
      <c r="C116" s="12" t="s">
        <v>960</v>
      </c>
      <c r="D116" s="36" t="s">
        <v>109</v>
      </c>
      <c r="E116" s="37"/>
      <c r="F116" s="12"/>
      <c r="G116" s="37"/>
      <c r="H116" s="12"/>
      <c r="I116" s="37"/>
      <c r="J116" s="12"/>
      <c r="K116" s="37"/>
      <c r="L116" s="12"/>
      <c r="M116" s="37"/>
      <c r="N116" s="12"/>
      <c r="O116" s="37" t="e">
        <f t="shared" si="4"/>
        <v>#NUM!</v>
      </c>
      <c r="P116" s="37"/>
      <c r="Q116" s="37"/>
      <c r="R116" s="37"/>
      <c r="S116" s="37"/>
      <c r="T116" s="37"/>
      <c r="U116" s="37"/>
      <c r="V116" s="37">
        <v>0</v>
      </c>
      <c r="W116" s="12" t="s">
        <v>2500</v>
      </c>
      <c r="X116" s="12" t="s">
        <v>52</v>
      </c>
      <c r="Y116" s="1" t="s">
        <v>52</v>
      </c>
      <c r="Z116" s="1" t="s">
        <v>52</v>
      </c>
      <c r="AA116" s="38"/>
      <c r="AB116" s="1" t="s">
        <v>52</v>
      </c>
    </row>
    <row r="117" spans="1:28" ht="30" customHeight="1" x14ac:dyDescent="0.3">
      <c r="A117" s="12" t="s">
        <v>205</v>
      </c>
      <c r="B117" s="12" t="s">
        <v>203</v>
      </c>
      <c r="C117" s="12" t="s">
        <v>204</v>
      </c>
      <c r="D117" s="36" t="s">
        <v>109</v>
      </c>
      <c r="E117" s="37"/>
      <c r="F117" s="12"/>
      <c r="G117" s="37"/>
      <c r="H117" s="12"/>
      <c r="I117" s="37"/>
      <c r="J117" s="12"/>
      <c r="K117" s="37"/>
      <c r="L117" s="12"/>
      <c r="M117" s="37"/>
      <c r="N117" s="12"/>
      <c r="O117" s="37" t="e">
        <f t="shared" si="4"/>
        <v>#NUM!</v>
      </c>
      <c r="P117" s="37"/>
      <c r="Q117" s="37"/>
      <c r="R117" s="37"/>
      <c r="S117" s="37"/>
      <c r="T117" s="37"/>
      <c r="U117" s="37"/>
      <c r="V117" s="37">
        <v>0</v>
      </c>
      <c r="W117" s="12" t="s">
        <v>2501</v>
      </c>
      <c r="X117" s="12" t="s">
        <v>52</v>
      </c>
      <c r="Y117" s="1" t="s">
        <v>52</v>
      </c>
      <c r="Z117" s="1" t="s">
        <v>52</v>
      </c>
      <c r="AA117" s="38"/>
      <c r="AB117" s="1" t="s">
        <v>52</v>
      </c>
    </row>
    <row r="118" spans="1:28" ht="30" customHeight="1" x14ac:dyDescent="0.3">
      <c r="A118" s="12" t="s">
        <v>1266</v>
      </c>
      <c r="B118" s="12" t="s">
        <v>1264</v>
      </c>
      <c r="C118" s="12" t="s">
        <v>1265</v>
      </c>
      <c r="D118" s="36" t="s">
        <v>68</v>
      </c>
      <c r="E118" s="37"/>
      <c r="F118" s="12"/>
      <c r="G118" s="37"/>
      <c r="H118" s="12"/>
      <c r="I118" s="37"/>
      <c r="J118" s="12"/>
      <c r="K118" s="37"/>
      <c r="L118" s="12"/>
      <c r="M118" s="37"/>
      <c r="N118" s="12"/>
      <c r="O118" s="37">
        <v>0</v>
      </c>
      <c r="P118" s="37"/>
      <c r="Q118" s="37"/>
      <c r="R118" s="37"/>
      <c r="S118" s="37"/>
      <c r="T118" s="37"/>
      <c r="U118" s="37"/>
      <c r="V118" s="37" t="e">
        <f>SMALL(Q118:U118,COUNTIF(Q118:U118,0)+1)</f>
        <v>#NUM!</v>
      </c>
      <c r="W118" s="12" t="s">
        <v>2502</v>
      </c>
      <c r="X118" s="12" t="s">
        <v>52</v>
      </c>
      <c r="Y118" s="1" t="s">
        <v>52</v>
      </c>
      <c r="Z118" s="1" t="s">
        <v>52</v>
      </c>
      <c r="AA118" s="38"/>
      <c r="AB118" s="1" t="s">
        <v>52</v>
      </c>
    </row>
    <row r="119" spans="1:28" ht="30" customHeight="1" x14ac:dyDescent="0.3">
      <c r="A119" s="12" t="s">
        <v>1270</v>
      </c>
      <c r="B119" s="12" t="s">
        <v>1268</v>
      </c>
      <c r="C119" s="12" t="s">
        <v>1269</v>
      </c>
      <c r="D119" s="36" t="s">
        <v>68</v>
      </c>
      <c r="E119" s="37"/>
      <c r="F119" s="12"/>
      <c r="G119" s="37"/>
      <c r="H119" s="12"/>
      <c r="I119" s="37"/>
      <c r="J119" s="12"/>
      <c r="K119" s="37"/>
      <c r="L119" s="12"/>
      <c r="M119" s="37"/>
      <c r="N119" s="12"/>
      <c r="O119" s="37">
        <v>0</v>
      </c>
      <c r="P119" s="37"/>
      <c r="Q119" s="37"/>
      <c r="R119" s="37"/>
      <c r="S119" s="37"/>
      <c r="T119" s="37"/>
      <c r="U119" s="37"/>
      <c r="V119" s="37" t="e">
        <f>SMALL(Q119:U119,COUNTIF(Q119:U119,0)+1)</f>
        <v>#NUM!</v>
      </c>
      <c r="W119" s="12" t="s">
        <v>2503</v>
      </c>
      <c r="X119" s="12" t="s">
        <v>52</v>
      </c>
      <c r="Y119" s="1" t="s">
        <v>52</v>
      </c>
      <c r="Z119" s="1" t="s">
        <v>52</v>
      </c>
      <c r="AA119" s="38"/>
      <c r="AB119" s="1" t="s">
        <v>52</v>
      </c>
    </row>
    <row r="120" spans="1:28" ht="30" customHeight="1" x14ac:dyDescent="0.3">
      <c r="A120" s="12" t="s">
        <v>1274</v>
      </c>
      <c r="B120" s="12" t="s">
        <v>1272</v>
      </c>
      <c r="C120" s="12" t="s">
        <v>1273</v>
      </c>
      <c r="D120" s="36" t="s">
        <v>1136</v>
      </c>
      <c r="E120" s="37"/>
      <c r="F120" s="12"/>
      <c r="G120" s="37"/>
      <c r="H120" s="12"/>
      <c r="I120" s="37"/>
      <c r="J120" s="12"/>
      <c r="K120" s="37"/>
      <c r="L120" s="12"/>
      <c r="M120" s="37"/>
      <c r="N120" s="12"/>
      <c r="O120" s="37">
        <v>0</v>
      </c>
      <c r="P120" s="37"/>
      <c r="Q120" s="37"/>
      <c r="R120" s="37"/>
      <c r="S120" s="37"/>
      <c r="T120" s="37"/>
      <c r="U120" s="37"/>
      <c r="V120" s="37" t="e">
        <f>SMALL(Q120:U120,COUNTIF(Q120:U120,0)+1)</f>
        <v>#NUM!</v>
      </c>
      <c r="W120" s="12" t="s">
        <v>2504</v>
      </c>
      <c r="X120" s="12" t="s">
        <v>52</v>
      </c>
      <c r="Y120" s="1" t="s">
        <v>52</v>
      </c>
      <c r="Z120" s="1" t="s">
        <v>52</v>
      </c>
      <c r="AA120" s="38"/>
      <c r="AB120" s="1" t="s">
        <v>52</v>
      </c>
    </row>
    <row r="121" spans="1:28" ht="30" customHeight="1" x14ac:dyDescent="0.3">
      <c r="A121" s="12" t="s">
        <v>761</v>
      </c>
      <c r="B121" s="12" t="s">
        <v>758</v>
      </c>
      <c r="C121" s="12" t="s">
        <v>759</v>
      </c>
      <c r="D121" s="36" t="s">
        <v>760</v>
      </c>
      <c r="E121" s="37"/>
      <c r="F121" s="12"/>
      <c r="G121" s="37"/>
      <c r="H121" s="12"/>
      <c r="I121" s="37"/>
      <c r="J121" s="12"/>
      <c r="K121" s="37"/>
      <c r="L121" s="12"/>
      <c r="M121" s="37"/>
      <c r="N121" s="12"/>
      <c r="O121" s="37">
        <v>0</v>
      </c>
      <c r="P121" s="37"/>
      <c r="Q121" s="37"/>
      <c r="R121" s="37"/>
      <c r="S121" s="37"/>
      <c r="T121" s="37"/>
      <c r="U121" s="37"/>
      <c r="V121" s="37">
        <v>0</v>
      </c>
      <c r="W121" s="12" t="s">
        <v>2505</v>
      </c>
      <c r="X121" s="12" t="s">
        <v>52</v>
      </c>
      <c r="Y121" s="1" t="s">
        <v>2506</v>
      </c>
      <c r="Z121" s="1" t="s">
        <v>52</v>
      </c>
      <c r="AA121" s="38"/>
      <c r="AB121" s="1" t="s">
        <v>52</v>
      </c>
    </row>
    <row r="122" spans="1:28" ht="30" customHeight="1" x14ac:dyDescent="0.3">
      <c r="A122" s="12" t="s">
        <v>916</v>
      </c>
      <c r="B122" s="12" t="s">
        <v>915</v>
      </c>
      <c r="C122" s="12" t="s">
        <v>759</v>
      </c>
      <c r="D122" s="36" t="s">
        <v>760</v>
      </c>
      <c r="E122" s="37"/>
      <c r="F122" s="12"/>
      <c r="G122" s="37"/>
      <c r="H122" s="12"/>
      <c r="I122" s="37"/>
      <c r="J122" s="12"/>
      <c r="K122" s="37"/>
      <c r="L122" s="12"/>
      <c r="M122" s="37"/>
      <c r="N122" s="12"/>
      <c r="O122" s="37">
        <v>0</v>
      </c>
      <c r="P122" s="37"/>
      <c r="Q122" s="37"/>
      <c r="R122" s="37"/>
      <c r="S122" s="37"/>
      <c r="T122" s="37"/>
      <c r="U122" s="37"/>
      <c r="V122" s="37">
        <v>0</v>
      </c>
      <c r="W122" s="12" t="s">
        <v>2507</v>
      </c>
      <c r="X122" s="12" t="s">
        <v>52</v>
      </c>
      <c r="Y122" s="1" t="s">
        <v>2506</v>
      </c>
      <c r="Z122" s="1" t="s">
        <v>52</v>
      </c>
      <c r="AA122" s="38"/>
      <c r="AB122" s="1" t="s">
        <v>52</v>
      </c>
    </row>
    <row r="123" spans="1:28" ht="30" customHeight="1" x14ac:dyDescent="0.3">
      <c r="A123" s="12" t="s">
        <v>1480</v>
      </c>
      <c r="B123" s="12" t="s">
        <v>1479</v>
      </c>
      <c r="C123" s="12" t="s">
        <v>759</v>
      </c>
      <c r="D123" s="36" t="s">
        <v>760</v>
      </c>
      <c r="E123" s="37"/>
      <c r="F123" s="12"/>
      <c r="G123" s="37"/>
      <c r="H123" s="12"/>
      <c r="I123" s="37"/>
      <c r="J123" s="12"/>
      <c r="K123" s="37"/>
      <c r="L123" s="12"/>
      <c r="M123" s="37"/>
      <c r="N123" s="12"/>
      <c r="O123" s="37">
        <v>0</v>
      </c>
      <c r="P123" s="37"/>
      <c r="Q123" s="37"/>
      <c r="R123" s="37"/>
      <c r="S123" s="37"/>
      <c r="T123" s="37"/>
      <c r="U123" s="37"/>
      <c r="V123" s="37">
        <v>0</v>
      </c>
      <c r="W123" s="12" t="s">
        <v>2508</v>
      </c>
      <c r="X123" s="12" t="s">
        <v>52</v>
      </c>
      <c r="Y123" s="1" t="s">
        <v>2506</v>
      </c>
      <c r="Z123" s="1" t="s">
        <v>52</v>
      </c>
      <c r="AA123" s="38"/>
      <c r="AB123" s="1" t="s">
        <v>52</v>
      </c>
    </row>
    <row r="124" spans="1:28" ht="30" customHeight="1" x14ac:dyDescent="0.3">
      <c r="A124" s="12" t="s">
        <v>1527</v>
      </c>
      <c r="B124" s="12" t="s">
        <v>1526</v>
      </c>
      <c r="C124" s="12" t="s">
        <v>759</v>
      </c>
      <c r="D124" s="36" t="s">
        <v>760</v>
      </c>
      <c r="E124" s="37"/>
      <c r="F124" s="12"/>
      <c r="G124" s="37"/>
      <c r="H124" s="12"/>
      <c r="I124" s="37"/>
      <c r="J124" s="12"/>
      <c r="K124" s="37"/>
      <c r="L124" s="12"/>
      <c r="M124" s="37"/>
      <c r="N124" s="12"/>
      <c r="O124" s="37">
        <v>0</v>
      </c>
      <c r="P124" s="37"/>
      <c r="Q124" s="37"/>
      <c r="R124" s="37"/>
      <c r="S124" s="37"/>
      <c r="T124" s="37"/>
      <c r="U124" s="37"/>
      <c r="V124" s="37">
        <v>0</v>
      </c>
      <c r="W124" s="12" t="s">
        <v>2509</v>
      </c>
      <c r="X124" s="12" t="s">
        <v>52</v>
      </c>
      <c r="Y124" s="1" t="s">
        <v>2506</v>
      </c>
      <c r="Z124" s="1" t="s">
        <v>52</v>
      </c>
      <c r="AA124" s="38"/>
      <c r="AB124" s="1" t="s">
        <v>52</v>
      </c>
    </row>
    <row r="125" spans="1:28" ht="30" customHeight="1" x14ac:dyDescent="0.3">
      <c r="A125" s="12" t="s">
        <v>1551</v>
      </c>
      <c r="B125" s="12" t="s">
        <v>1550</v>
      </c>
      <c r="C125" s="12" t="s">
        <v>759</v>
      </c>
      <c r="D125" s="36" t="s">
        <v>760</v>
      </c>
      <c r="E125" s="37"/>
      <c r="F125" s="12"/>
      <c r="G125" s="37"/>
      <c r="H125" s="12"/>
      <c r="I125" s="37"/>
      <c r="J125" s="12"/>
      <c r="K125" s="37"/>
      <c r="L125" s="12"/>
      <c r="M125" s="37"/>
      <c r="N125" s="12"/>
      <c r="O125" s="37">
        <v>0</v>
      </c>
      <c r="P125" s="37"/>
      <c r="Q125" s="37"/>
      <c r="R125" s="37"/>
      <c r="S125" s="37"/>
      <c r="T125" s="37"/>
      <c r="U125" s="37"/>
      <c r="V125" s="37">
        <v>0</v>
      </c>
      <c r="W125" s="12" t="s">
        <v>2510</v>
      </c>
      <c r="X125" s="12" t="s">
        <v>52</v>
      </c>
      <c r="Y125" s="1" t="s">
        <v>2506</v>
      </c>
      <c r="Z125" s="1" t="s">
        <v>52</v>
      </c>
      <c r="AA125" s="38"/>
      <c r="AB125" s="1" t="s">
        <v>52</v>
      </c>
    </row>
    <row r="126" spans="1:28" ht="30" customHeight="1" x14ac:dyDescent="0.3">
      <c r="A126" s="12" t="s">
        <v>983</v>
      </c>
      <c r="B126" s="12" t="s">
        <v>982</v>
      </c>
      <c r="C126" s="12" t="s">
        <v>759</v>
      </c>
      <c r="D126" s="36" t="s">
        <v>760</v>
      </c>
      <c r="E126" s="37"/>
      <c r="F126" s="12"/>
      <c r="G126" s="37"/>
      <c r="H126" s="12"/>
      <c r="I126" s="37"/>
      <c r="J126" s="12"/>
      <c r="K126" s="37"/>
      <c r="L126" s="12"/>
      <c r="M126" s="37"/>
      <c r="N126" s="12"/>
      <c r="O126" s="37">
        <v>0</v>
      </c>
      <c r="P126" s="37"/>
      <c r="Q126" s="37"/>
      <c r="R126" s="37"/>
      <c r="S126" s="37"/>
      <c r="T126" s="37"/>
      <c r="U126" s="37"/>
      <c r="V126" s="37">
        <v>0</v>
      </c>
      <c r="W126" s="12" t="s">
        <v>2511</v>
      </c>
      <c r="X126" s="12" t="s">
        <v>52</v>
      </c>
      <c r="Y126" s="1" t="s">
        <v>2506</v>
      </c>
      <c r="Z126" s="1" t="s">
        <v>52</v>
      </c>
      <c r="AA126" s="38"/>
      <c r="AB126" s="1" t="s">
        <v>52</v>
      </c>
    </row>
    <row r="127" spans="1:28" ht="30" customHeight="1" x14ac:dyDescent="0.3">
      <c r="A127" s="12" t="s">
        <v>986</v>
      </c>
      <c r="B127" s="12" t="s">
        <v>985</v>
      </c>
      <c r="C127" s="12" t="s">
        <v>759</v>
      </c>
      <c r="D127" s="36" t="s">
        <v>760</v>
      </c>
      <c r="E127" s="37"/>
      <c r="F127" s="12"/>
      <c r="G127" s="37"/>
      <c r="H127" s="12"/>
      <c r="I127" s="37"/>
      <c r="J127" s="12"/>
      <c r="K127" s="37"/>
      <c r="L127" s="12"/>
      <c r="M127" s="37"/>
      <c r="N127" s="12"/>
      <c r="O127" s="37">
        <v>0</v>
      </c>
      <c r="P127" s="37"/>
      <c r="Q127" s="37"/>
      <c r="R127" s="37"/>
      <c r="S127" s="37"/>
      <c r="T127" s="37"/>
      <c r="U127" s="37"/>
      <c r="V127" s="37">
        <v>0</v>
      </c>
      <c r="W127" s="12" t="s">
        <v>2512</v>
      </c>
      <c r="X127" s="12" t="s">
        <v>52</v>
      </c>
      <c r="Y127" s="1" t="s">
        <v>2506</v>
      </c>
      <c r="Z127" s="1" t="s">
        <v>52</v>
      </c>
      <c r="AA127" s="38"/>
      <c r="AB127" s="1" t="s">
        <v>52</v>
      </c>
    </row>
    <row r="128" spans="1:28" ht="30" customHeight="1" x14ac:dyDescent="0.3">
      <c r="A128" s="12" t="s">
        <v>1543</v>
      </c>
      <c r="B128" s="12" t="s">
        <v>1542</v>
      </c>
      <c r="C128" s="12" t="s">
        <v>759</v>
      </c>
      <c r="D128" s="36" t="s">
        <v>760</v>
      </c>
      <c r="E128" s="37"/>
      <c r="F128" s="12"/>
      <c r="G128" s="37"/>
      <c r="H128" s="12"/>
      <c r="I128" s="37"/>
      <c r="J128" s="12"/>
      <c r="K128" s="37"/>
      <c r="L128" s="12"/>
      <c r="M128" s="37"/>
      <c r="N128" s="12"/>
      <c r="O128" s="37">
        <v>0</v>
      </c>
      <c r="P128" s="37"/>
      <c r="Q128" s="37"/>
      <c r="R128" s="37"/>
      <c r="S128" s="37"/>
      <c r="T128" s="37"/>
      <c r="U128" s="37"/>
      <c r="V128" s="37">
        <v>0</v>
      </c>
      <c r="W128" s="12" t="s">
        <v>2513</v>
      </c>
      <c r="X128" s="12" t="s">
        <v>52</v>
      </c>
      <c r="Y128" s="1" t="s">
        <v>2506</v>
      </c>
      <c r="Z128" s="1" t="s">
        <v>52</v>
      </c>
      <c r="AA128" s="38"/>
      <c r="AB128" s="1" t="s">
        <v>52</v>
      </c>
    </row>
    <row r="129" spans="1:28" ht="30" customHeight="1" x14ac:dyDescent="0.3">
      <c r="A129" s="12" t="s">
        <v>1417</v>
      </c>
      <c r="B129" s="12" t="s">
        <v>1416</v>
      </c>
      <c r="C129" s="12" t="s">
        <v>759</v>
      </c>
      <c r="D129" s="36" t="s">
        <v>760</v>
      </c>
      <c r="E129" s="37"/>
      <c r="F129" s="12"/>
      <c r="G129" s="37"/>
      <c r="H129" s="12"/>
      <c r="I129" s="37"/>
      <c r="J129" s="12"/>
      <c r="K129" s="37"/>
      <c r="L129" s="12"/>
      <c r="M129" s="37"/>
      <c r="N129" s="12"/>
      <c r="O129" s="37">
        <v>0</v>
      </c>
      <c r="P129" s="37"/>
      <c r="Q129" s="37"/>
      <c r="R129" s="37"/>
      <c r="S129" s="37"/>
      <c r="T129" s="37"/>
      <c r="U129" s="37"/>
      <c r="V129" s="37">
        <v>0</v>
      </c>
      <c r="W129" s="12" t="s">
        <v>2514</v>
      </c>
      <c r="X129" s="12" t="s">
        <v>52</v>
      </c>
      <c r="Y129" s="1" t="s">
        <v>2506</v>
      </c>
      <c r="Z129" s="1" t="s">
        <v>52</v>
      </c>
      <c r="AA129" s="38"/>
      <c r="AB129" s="1" t="s">
        <v>52</v>
      </c>
    </row>
    <row r="130" spans="1:28" ht="30" customHeight="1" x14ac:dyDescent="0.3">
      <c r="A130" s="12" t="s">
        <v>1333</v>
      </c>
      <c r="B130" s="12" t="s">
        <v>1332</v>
      </c>
      <c r="C130" s="12" t="s">
        <v>759</v>
      </c>
      <c r="D130" s="36" t="s">
        <v>760</v>
      </c>
      <c r="E130" s="37"/>
      <c r="F130" s="12"/>
      <c r="G130" s="37"/>
      <c r="H130" s="12"/>
      <c r="I130" s="37"/>
      <c r="J130" s="12"/>
      <c r="K130" s="37"/>
      <c r="L130" s="12"/>
      <c r="M130" s="37"/>
      <c r="N130" s="12"/>
      <c r="O130" s="37">
        <v>0</v>
      </c>
      <c r="P130" s="37"/>
      <c r="Q130" s="37"/>
      <c r="R130" s="37"/>
      <c r="S130" s="37"/>
      <c r="T130" s="37"/>
      <c r="U130" s="37"/>
      <c r="V130" s="37">
        <v>0</v>
      </c>
      <c r="W130" s="12" t="s">
        <v>2515</v>
      </c>
      <c r="X130" s="12" t="s">
        <v>52</v>
      </c>
      <c r="Y130" s="1" t="s">
        <v>2506</v>
      </c>
      <c r="Z130" s="1" t="s">
        <v>52</v>
      </c>
      <c r="AA130" s="38"/>
      <c r="AB130" s="1" t="s">
        <v>52</v>
      </c>
    </row>
    <row r="131" spans="1:28" ht="30" customHeight="1" x14ac:dyDescent="0.3">
      <c r="A131" s="12" t="s">
        <v>771</v>
      </c>
      <c r="B131" s="12" t="s">
        <v>770</v>
      </c>
      <c r="C131" s="12" t="s">
        <v>759</v>
      </c>
      <c r="D131" s="36" t="s">
        <v>760</v>
      </c>
      <c r="E131" s="37"/>
      <c r="F131" s="12"/>
      <c r="G131" s="37"/>
      <c r="H131" s="12"/>
      <c r="I131" s="37"/>
      <c r="J131" s="12"/>
      <c r="K131" s="37"/>
      <c r="L131" s="12"/>
      <c r="M131" s="37"/>
      <c r="N131" s="12"/>
      <c r="O131" s="37">
        <v>0</v>
      </c>
      <c r="P131" s="37"/>
      <c r="Q131" s="37"/>
      <c r="R131" s="37"/>
      <c r="S131" s="37"/>
      <c r="T131" s="37"/>
      <c r="U131" s="37"/>
      <c r="V131" s="37">
        <v>0</v>
      </c>
      <c r="W131" s="12" t="s">
        <v>2516</v>
      </c>
      <c r="X131" s="12" t="s">
        <v>52</v>
      </c>
      <c r="Y131" s="1" t="s">
        <v>2506</v>
      </c>
      <c r="Z131" s="1" t="s">
        <v>52</v>
      </c>
      <c r="AA131" s="38"/>
      <c r="AB131" s="1" t="s">
        <v>52</v>
      </c>
    </row>
    <row r="132" spans="1:28" ht="30" customHeight="1" x14ac:dyDescent="0.3">
      <c r="A132" s="12" t="s">
        <v>1073</v>
      </c>
      <c r="B132" s="12" t="s">
        <v>1072</v>
      </c>
      <c r="C132" s="12" t="s">
        <v>759</v>
      </c>
      <c r="D132" s="36" t="s">
        <v>760</v>
      </c>
      <c r="E132" s="37"/>
      <c r="F132" s="12"/>
      <c r="G132" s="37"/>
      <c r="H132" s="12"/>
      <c r="I132" s="37"/>
      <c r="J132" s="12"/>
      <c r="K132" s="37"/>
      <c r="L132" s="12"/>
      <c r="M132" s="37"/>
      <c r="N132" s="12"/>
      <c r="O132" s="37">
        <v>0</v>
      </c>
      <c r="P132" s="37"/>
      <c r="Q132" s="37"/>
      <c r="R132" s="37"/>
      <c r="S132" s="37"/>
      <c r="T132" s="37"/>
      <c r="U132" s="37"/>
      <c r="V132" s="37">
        <v>0</v>
      </c>
      <c r="W132" s="12" t="s">
        <v>2517</v>
      </c>
      <c r="X132" s="12" t="s">
        <v>52</v>
      </c>
      <c r="Y132" s="1" t="s">
        <v>2506</v>
      </c>
      <c r="Z132" s="1" t="s">
        <v>52</v>
      </c>
      <c r="AA132" s="38"/>
      <c r="AB132" s="1" t="s">
        <v>52</v>
      </c>
    </row>
    <row r="133" spans="1:28" ht="30" customHeight="1" x14ac:dyDescent="0.3">
      <c r="A133" s="12" t="s">
        <v>1357</v>
      </c>
      <c r="B133" s="12" t="s">
        <v>1356</v>
      </c>
      <c r="C133" s="12" t="s">
        <v>759</v>
      </c>
      <c r="D133" s="36" t="s">
        <v>760</v>
      </c>
      <c r="E133" s="37"/>
      <c r="F133" s="12"/>
      <c r="G133" s="37"/>
      <c r="H133" s="12"/>
      <c r="I133" s="37"/>
      <c r="J133" s="12"/>
      <c r="K133" s="37"/>
      <c r="L133" s="12"/>
      <c r="M133" s="37"/>
      <c r="N133" s="12"/>
      <c r="O133" s="37">
        <v>0</v>
      </c>
      <c r="P133" s="37"/>
      <c r="Q133" s="37"/>
      <c r="R133" s="37"/>
      <c r="S133" s="37"/>
      <c r="T133" s="37"/>
      <c r="U133" s="37"/>
      <c r="V133" s="37">
        <v>0</v>
      </c>
      <c r="W133" s="12" t="s">
        <v>2518</v>
      </c>
      <c r="X133" s="12" t="s">
        <v>52</v>
      </c>
      <c r="Y133" s="1" t="s">
        <v>2506</v>
      </c>
      <c r="Z133" s="1" t="s">
        <v>52</v>
      </c>
      <c r="AA133" s="38"/>
      <c r="AB133" s="1" t="s">
        <v>52</v>
      </c>
    </row>
    <row r="134" spans="1:28" ht="30" customHeight="1" x14ac:dyDescent="0.3">
      <c r="A134" s="12" t="s">
        <v>1126</v>
      </c>
      <c r="B134" s="12" t="s">
        <v>1125</v>
      </c>
      <c r="C134" s="12" t="s">
        <v>759</v>
      </c>
      <c r="D134" s="36" t="s">
        <v>760</v>
      </c>
      <c r="E134" s="37"/>
      <c r="F134" s="12"/>
      <c r="G134" s="37"/>
      <c r="H134" s="12"/>
      <c r="I134" s="37"/>
      <c r="J134" s="12"/>
      <c r="K134" s="37"/>
      <c r="L134" s="12"/>
      <c r="M134" s="37"/>
      <c r="N134" s="12"/>
      <c r="O134" s="37">
        <v>0</v>
      </c>
      <c r="P134" s="37"/>
      <c r="Q134" s="37"/>
      <c r="R134" s="37"/>
      <c r="S134" s="37"/>
      <c r="T134" s="37"/>
      <c r="U134" s="37"/>
      <c r="V134" s="37">
        <v>0</v>
      </c>
      <c r="W134" s="12" t="s">
        <v>2519</v>
      </c>
      <c r="X134" s="12" t="s">
        <v>52</v>
      </c>
      <c r="Y134" s="1" t="s">
        <v>2506</v>
      </c>
      <c r="Z134" s="1" t="s">
        <v>52</v>
      </c>
      <c r="AA134" s="38"/>
      <c r="AB134" s="1" t="s">
        <v>52</v>
      </c>
    </row>
    <row r="135" spans="1:28" ht="30" customHeight="1" x14ac:dyDescent="0.3">
      <c r="A135" s="12" t="s">
        <v>1959</v>
      </c>
      <c r="B135" s="12" t="s">
        <v>1958</v>
      </c>
      <c r="C135" s="12" t="s">
        <v>759</v>
      </c>
      <c r="D135" s="36" t="s">
        <v>760</v>
      </c>
      <c r="E135" s="37"/>
      <c r="F135" s="12"/>
      <c r="G135" s="37"/>
      <c r="H135" s="12"/>
      <c r="I135" s="37"/>
      <c r="J135" s="12"/>
      <c r="K135" s="37"/>
      <c r="L135" s="12"/>
      <c r="M135" s="37"/>
      <c r="N135" s="12"/>
      <c r="O135" s="37">
        <v>0</v>
      </c>
      <c r="P135" s="37"/>
      <c r="Q135" s="37"/>
      <c r="R135" s="37"/>
      <c r="S135" s="37"/>
      <c r="T135" s="37"/>
      <c r="U135" s="37"/>
      <c r="V135" s="37">
        <v>0</v>
      </c>
      <c r="W135" s="12" t="s">
        <v>2520</v>
      </c>
      <c r="X135" s="12" t="s">
        <v>52</v>
      </c>
      <c r="Y135" s="1" t="s">
        <v>2506</v>
      </c>
      <c r="Z135" s="1" t="s">
        <v>52</v>
      </c>
      <c r="AA135" s="38"/>
      <c r="AB135" s="1" t="s">
        <v>52</v>
      </c>
    </row>
    <row r="136" spans="1:28" ht="30" customHeight="1" x14ac:dyDescent="0.3">
      <c r="A136" s="12" t="s">
        <v>1635</v>
      </c>
      <c r="B136" s="12" t="s">
        <v>1634</v>
      </c>
      <c r="C136" s="12" t="s">
        <v>759</v>
      </c>
      <c r="D136" s="36" t="s">
        <v>760</v>
      </c>
      <c r="E136" s="37"/>
      <c r="F136" s="12"/>
      <c r="G136" s="37"/>
      <c r="H136" s="12"/>
      <c r="I136" s="37"/>
      <c r="J136" s="12"/>
      <c r="K136" s="37"/>
      <c r="L136" s="12"/>
      <c r="M136" s="37"/>
      <c r="N136" s="12"/>
      <c r="O136" s="37">
        <v>0</v>
      </c>
      <c r="P136" s="37"/>
      <c r="Q136" s="37"/>
      <c r="R136" s="37"/>
      <c r="S136" s="37"/>
      <c r="T136" s="37"/>
      <c r="U136" s="37"/>
      <c r="V136" s="37">
        <v>0</v>
      </c>
      <c r="W136" s="12" t="s">
        <v>2521</v>
      </c>
      <c r="X136" s="12" t="s">
        <v>52</v>
      </c>
      <c r="Y136" s="1" t="s">
        <v>2506</v>
      </c>
      <c r="Z136" s="1" t="s">
        <v>52</v>
      </c>
      <c r="AA136" s="38"/>
      <c r="AB136" s="1" t="s">
        <v>52</v>
      </c>
    </row>
    <row r="137" spans="1:28" ht="30" customHeight="1" x14ac:dyDescent="0.3">
      <c r="A137" s="12" t="s">
        <v>1084</v>
      </c>
      <c r="B137" s="12" t="s">
        <v>1083</v>
      </c>
      <c r="C137" s="12" t="s">
        <v>759</v>
      </c>
      <c r="D137" s="36" t="s">
        <v>760</v>
      </c>
      <c r="E137" s="37"/>
      <c r="F137" s="12"/>
      <c r="G137" s="37"/>
      <c r="H137" s="12"/>
      <c r="I137" s="37"/>
      <c r="J137" s="12"/>
      <c r="K137" s="37"/>
      <c r="L137" s="12"/>
      <c r="M137" s="37"/>
      <c r="N137" s="12"/>
      <c r="O137" s="37">
        <v>0</v>
      </c>
      <c r="P137" s="37"/>
      <c r="Q137" s="37"/>
      <c r="R137" s="37"/>
      <c r="S137" s="37"/>
      <c r="T137" s="37"/>
      <c r="U137" s="37"/>
      <c r="V137" s="37">
        <v>0</v>
      </c>
      <c r="W137" s="12" t="s">
        <v>2522</v>
      </c>
      <c r="X137" s="12" t="s">
        <v>52</v>
      </c>
      <c r="Y137" s="1" t="s">
        <v>2506</v>
      </c>
      <c r="Z137" s="1" t="s">
        <v>52</v>
      </c>
      <c r="AA137" s="38"/>
      <c r="AB137" s="1" t="s">
        <v>52</v>
      </c>
    </row>
    <row r="138" spans="1:28" ht="30" customHeight="1" x14ac:dyDescent="0.3">
      <c r="A138" s="12" t="s">
        <v>1383</v>
      </c>
      <c r="B138" s="12" t="s">
        <v>1382</v>
      </c>
      <c r="C138" s="12" t="s">
        <v>759</v>
      </c>
      <c r="D138" s="36" t="s">
        <v>760</v>
      </c>
      <c r="E138" s="37"/>
      <c r="F138" s="12"/>
      <c r="G138" s="37"/>
      <c r="H138" s="12"/>
      <c r="I138" s="37"/>
      <c r="J138" s="12"/>
      <c r="K138" s="37"/>
      <c r="L138" s="12"/>
      <c r="M138" s="37"/>
      <c r="N138" s="12"/>
      <c r="O138" s="37">
        <v>0</v>
      </c>
      <c r="P138" s="37"/>
      <c r="Q138" s="37"/>
      <c r="R138" s="37"/>
      <c r="S138" s="37"/>
      <c r="T138" s="37"/>
      <c r="U138" s="37"/>
      <c r="V138" s="37">
        <v>0</v>
      </c>
      <c r="W138" s="12" t="s">
        <v>2523</v>
      </c>
      <c r="X138" s="12" t="s">
        <v>52</v>
      </c>
      <c r="Y138" s="1" t="s">
        <v>2506</v>
      </c>
      <c r="Z138" s="1" t="s">
        <v>52</v>
      </c>
      <c r="AA138" s="38"/>
      <c r="AB138" s="1" t="s">
        <v>52</v>
      </c>
    </row>
    <row r="139" spans="1:28" ht="30" customHeight="1" x14ac:dyDescent="0.3">
      <c r="A139" s="12" t="s">
        <v>1725</v>
      </c>
      <c r="B139" s="12" t="s">
        <v>1724</v>
      </c>
      <c r="C139" s="12" t="s">
        <v>759</v>
      </c>
      <c r="D139" s="36" t="s">
        <v>760</v>
      </c>
      <c r="E139" s="37"/>
      <c r="F139" s="12"/>
      <c r="G139" s="37"/>
      <c r="H139" s="12"/>
      <c r="I139" s="37"/>
      <c r="J139" s="12"/>
      <c r="K139" s="37"/>
      <c r="L139" s="12"/>
      <c r="M139" s="37"/>
      <c r="N139" s="12"/>
      <c r="O139" s="37">
        <v>0</v>
      </c>
      <c r="P139" s="37"/>
      <c r="Q139" s="37"/>
      <c r="R139" s="37"/>
      <c r="S139" s="37"/>
      <c r="T139" s="37"/>
      <c r="U139" s="37"/>
      <c r="V139" s="37">
        <v>0</v>
      </c>
      <c r="W139" s="12" t="s">
        <v>2524</v>
      </c>
      <c r="X139" s="12" t="s">
        <v>52</v>
      </c>
      <c r="Y139" s="1" t="s">
        <v>2506</v>
      </c>
      <c r="Z139" s="1" t="s">
        <v>52</v>
      </c>
      <c r="AA139" s="38"/>
      <c r="AB139" s="1" t="s">
        <v>52</v>
      </c>
    </row>
    <row r="140" spans="1:28" ht="30" customHeight="1" x14ac:dyDescent="0.3">
      <c r="A140" s="12" t="s">
        <v>1324</v>
      </c>
      <c r="B140" s="12" t="s">
        <v>1323</v>
      </c>
      <c r="C140" s="12" t="s">
        <v>759</v>
      </c>
      <c r="D140" s="36" t="s">
        <v>760</v>
      </c>
      <c r="E140" s="37"/>
      <c r="F140" s="12"/>
      <c r="G140" s="37"/>
      <c r="H140" s="12"/>
      <c r="I140" s="37"/>
      <c r="J140" s="12"/>
      <c r="K140" s="37"/>
      <c r="L140" s="12"/>
      <c r="M140" s="37"/>
      <c r="N140" s="12"/>
      <c r="O140" s="37">
        <v>0</v>
      </c>
      <c r="P140" s="37"/>
      <c r="Q140" s="37"/>
      <c r="R140" s="37"/>
      <c r="S140" s="37"/>
      <c r="T140" s="37"/>
      <c r="U140" s="37"/>
      <c r="V140" s="37">
        <v>0</v>
      </c>
      <c r="W140" s="12" t="s">
        <v>2525</v>
      </c>
      <c r="X140" s="12" t="s">
        <v>52</v>
      </c>
      <c r="Y140" s="1" t="s">
        <v>2506</v>
      </c>
      <c r="Z140" s="1" t="s">
        <v>52</v>
      </c>
      <c r="AA140" s="38"/>
      <c r="AB140" s="1" t="s">
        <v>52</v>
      </c>
    </row>
    <row r="141" spans="1:28" ht="30" customHeight="1" x14ac:dyDescent="0.3">
      <c r="A141" s="12" t="s">
        <v>1250</v>
      </c>
      <c r="B141" s="12" t="s">
        <v>1249</v>
      </c>
      <c r="C141" s="12" t="s">
        <v>759</v>
      </c>
      <c r="D141" s="36" t="s">
        <v>760</v>
      </c>
      <c r="E141" s="37"/>
      <c r="F141" s="12"/>
      <c r="G141" s="37"/>
      <c r="H141" s="12"/>
      <c r="I141" s="37"/>
      <c r="J141" s="12"/>
      <c r="K141" s="37"/>
      <c r="L141" s="12"/>
      <c r="M141" s="37"/>
      <c r="N141" s="12"/>
      <c r="O141" s="37">
        <v>0</v>
      </c>
      <c r="P141" s="37"/>
      <c r="Q141" s="37"/>
      <c r="R141" s="37"/>
      <c r="S141" s="37"/>
      <c r="T141" s="37"/>
      <c r="U141" s="37"/>
      <c r="V141" s="37">
        <v>0</v>
      </c>
      <c r="W141" s="12" t="s">
        <v>2526</v>
      </c>
      <c r="X141" s="12" t="s">
        <v>52</v>
      </c>
      <c r="Y141" s="1" t="s">
        <v>2506</v>
      </c>
      <c r="Z141" s="1" t="s">
        <v>52</v>
      </c>
      <c r="AA141" s="38"/>
      <c r="AB141" s="1" t="s">
        <v>52</v>
      </c>
    </row>
    <row r="142" spans="1:28" ht="30" customHeight="1" x14ac:dyDescent="0.3">
      <c r="A142" s="12" t="s">
        <v>1591</v>
      </c>
      <c r="B142" s="12" t="s">
        <v>1590</v>
      </c>
      <c r="C142" s="12" t="s">
        <v>759</v>
      </c>
      <c r="D142" s="36" t="s">
        <v>760</v>
      </c>
      <c r="E142" s="37"/>
      <c r="F142" s="12"/>
      <c r="G142" s="37"/>
      <c r="H142" s="12"/>
      <c r="I142" s="37"/>
      <c r="J142" s="12"/>
      <c r="K142" s="37"/>
      <c r="L142" s="12"/>
      <c r="M142" s="37"/>
      <c r="N142" s="12"/>
      <c r="O142" s="37">
        <v>0</v>
      </c>
      <c r="P142" s="37"/>
      <c r="Q142" s="37"/>
      <c r="R142" s="37"/>
      <c r="S142" s="37"/>
      <c r="T142" s="37"/>
      <c r="U142" s="37"/>
      <c r="V142" s="37">
        <v>0</v>
      </c>
      <c r="W142" s="12" t="s">
        <v>2527</v>
      </c>
      <c r="X142" s="12" t="s">
        <v>52</v>
      </c>
      <c r="Y142" s="1" t="s">
        <v>2506</v>
      </c>
      <c r="Z142" s="1" t="s">
        <v>52</v>
      </c>
      <c r="AA142" s="38"/>
      <c r="AB142" s="1" t="s">
        <v>52</v>
      </c>
    </row>
    <row r="143" spans="1:28" ht="30" customHeight="1" x14ac:dyDescent="0.3">
      <c r="A143" s="12" t="s">
        <v>964</v>
      </c>
      <c r="B143" s="12" t="s">
        <v>963</v>
      </c>
      <c r="C143" s="12" t="s">
        <v>759</v>
      </c>
      <c r="D143" s="36" t="s">
        <v>760</v>
      </c>
      <c r="E143" s="37"/>
      <c r="F143" s="12"/>
      <c r="G143" s="37"/>
      <c r="H143" s="12"/>
      <c r="I143" s="37"/>
      <c r="J143" s="12"/>
      <c r="K143" s="37"/>
      <c r="L143" s="12"/>
      <c r="M143" s="37"/>
      <c r="N143" s="12"/>
      <c r="O143" s="37">
        <v>0</v>
      </c>
      <c r="P143" s="37"/>
      <c r="Q143" s="37"/>
      <c r="R143" s="37"/>
      <c r="S143" s="37"/>
      <c r="T143" s="37"/>
      <c r="U143" s="37"/>
      <c r="V143" s="37">
        <v>0</v>
      </c>
      <c r="W143" s="12" t="s">
        <v>2528</v>
      </c>
      <c r="X143" s="12" t="s">
        <v>52</v>
      </c>
      <c r="Y143" s="1" t="s">
        <v>2506</v>
      </c>
      <c r="Z143" s="1" t="s">
        <v>52</v>
      </c>
      <c r="AA143" s="38"/>
      <c r="AB143" s="1" t="s">
        <v>52</v>
      </c>
    </row>
    <row r="144" spans="1:28" ht="30" customHeight="1" x14ac:dyDescent="0.3">
      <c r="A144" s="12" t="s">
        <v>1501</v>
      </c>
      <c r="B144" s="12" t="s">
        <v>1500</v>
      </c>
      <c r="C144" s="12" t="s">
        <v>759</v>
      </c>
      <c r="D144" s="36" t="s">
        <v>760</v>
      </c>
      <c r="E144" s="37"/>
      <c r="F144" s="12"/>
      <c r="G144" s="37"/>
      <c r="H144" s="12"/>
      <c r="I144" s="37"/>
      <c r="J144" s="12"/>
      <c r="K144" s="37"/>
      <c r="L144" s="12"/>
      <c r="M144" s="37"/>
      <c r="N144" s="12"/>
      <c r="O144" s="37">
        <v>0</v>
      </c>
      <c r="P144" s="37"/>
      <c r="Q144" s="37"/>
      <c r="R144" s="37"/>
      <c r="S144" s="37"/>
      <c r="T144" s="37"/>
      <c r="U144" s="37"/>
      <c r="V144" s="37">
        <v>0</v>
      </c>
      <c r="W144" s="12" t="s">
        <v>2529</v>
      </c>
      <c r="X144" s="12" t="s">
        <v>52</v>
      </c>
      <c r="Y144" s="1" t="s">
        <v>2506</v>
      </c>
      <c r="Z144" s="1" t="s">
        <v>52</v>
      </c>
      <c r="AA144" s="38"/>
      <c r="AB144" s="1" t="s">
        <v>52</v>
      </c>
    </row>
    <row r="145" spans="1:28" ht="30" customHeight="1" x14ac:dyDescent="0.3">
      <c r="A145" s="12" t="s">
        <v>1877</v>
      </c>
      <c r="B145" s="12" t="s">
        <v>1876</v>
      </c>
      <c r="C145" s="12" t="s">
        <v>759</v>
      </c>
      <c r="D145" s="36" t="s">
        <v>760</v>
      </c>
      <c r="E145" s="37"/>
      <c r="F145" s="12"/>
      <c r="G145" s="37"/>
      <c r="H145" s="12"/>
      <c r="I145" s="37"/>
      <c r="J145" s="12"/>
      <c r="K145" s="37"/>
      <c r="L145" s="12"/>
      <c r="M145" s="37"/>
      <c r="N145" s="12"/>
      <c r="O145" s="37">
        <v>0</v>
      </c>
      <c r="P145" s="37"/>
      <c r="Q145" s="37"/>
      <c r="R145" s="37"/>
      <c r="S145" s="37"/>
      <c r="T145" s="37"/>
      <c r="U145" s="37"/>
      <c r="V145" s="37">
        <v>0</v>
      </c>
      <c r="W145" s="12" t="s">
        <v>2530</v>
      </c>
      <c r="X145" s="12" t="s">
        <v>52</v>
      </c>
      <c r="Y145" s="1" t="s">
        <v>2506</v>
      </c>
      <c r="Z145" s="1" t="s">
        <v>52</v>
      </c>
      <c r="AA145" s="38"/>
      <c r="AB145" s="1" t="s">
        <v>52</v>
      </c>
    </row>
    <row r="146" spans="1:28" ht="30" customHeight="1" x14ac:dyDescent="0.3">
      <c r="A146" s="12" t="s">
        <v>1664</v>
      </c>
      <c r="B146" s="12" t="s">
        <v>1663</v>
      </c>
      <c r="C146" s="12" t="s">
        <v>759</v>
      </c>
      <c r="D146" s="36" t="s">
        <v>760</v>
      </c>
      <c r="E146" s="37"/>
      <c r="F146" s="12"/>
      <c r="G146" s="37"/>
      <c r="H146" s="12"/>
      <c r="I146" s="37"/>
      <c r="J146" s="12"/>
      <c r="K146" s="37"/>
      <c r="L146" s="12"/>
      <c r="M146" s="37"/>
      <c r="N146" s="12"/>
      <c r="O146" s="37">
        <v>0</v>
      </c>
      <c r="P146" s="37"/>
      <c r="Q146" s="37"/>
      <c r="R146" s="37"/>
      <c r="S146" s="37"/>
      <c r="T146" s="37"/>
      <c r="U146" s="37"/>
      <c r="V146" s="37">
        <v>0</v>
      </c>
      <c r="W146" s="12" t="s">
        <v>2531</v>
      </c>
      <c r="X146" s="12" t="s">
        <v>52</v>
      </c>
      <c r="Y146" s="1" t="s">
        <v>2506</v>
      </c>
      <c r="Z146" s="1" t="s">
        <v>52</v>
      </c>
      <c r="AA146" s="38"/>
      <c r="AB146" s="1" t="s">
        <v>52</v>
      </c>
    </row>
    <row r="147" spans="1:28" ht="30" customHeight="1" x14ac:dyDescent="0.3">
      <c r="A147" s="12" t="s">
        <v>1749</v>
      </c>
      <c r="B147" s="12" t="s">
        <v>1747</v>
      </c>
      <c r="C147" s="12" t="s">
        <v>1748</v>
      </c>
      <c r="D147" s="36" t="s">
        <v>760</v>
      </c>
      <c r="E147" s="37"/>
      <c r="F147" s="12"/>
      <c r="G147" s="37"/>
      <c r="H147" s="12"/>
      <c r="I147" s="37"/>
      <c r="J147" s="12"/>
      <c r="K147" s="37"/>
      <c r="L147" s="12"/>
      <c r="M147" s="37"/>
      <c r="N147" s="12"/>
      <c r="O147" s="37">
        <v>0</v>
      </c>
      <c r="P147" s="37"/>
      <c r="Q147" s="37"/>
      <c r="R147" s="37"/>
      <c r="S147" s="37"/>
      <c r="T147" s="37"/>
      <c r="U147" s="37"/>
      <c r="V147" s="37">
        <v>0</v>
      </c>
      <c r="W147" s="12" t="s">
        <v>2532</v>
      </c>
      <c r="X147" s="12" t="s">
        <v>52</v>
      </c>
      <c r="Y147" s="1" t="s">
        <v>2506</v>
      </c>
      <c r="Z147" s="1" t="s">
        <v>52</v>
      </c>
      <c r="AA147" s="38"/>
      <c r="AB147" s="1" t="s">
        <v>52</v>
      </c>
    </row>
    <row r="148" spans="1:28" ht="30" customHeight="1" x14ac:dyDescent="0.3">
      <c r="A148" s="12" t="s">
        <v>305</v>
      </c>
      <c r="B148" s="12" t="s">
        <v>304</v>
      </c>
      <c r="C148" s="12" t="s">
        <v>52</v>
      </c>
      <c r="D148" s="36" t="s">
        <v>52</v>
      </c>
      <c r="E148" s="37"/>
      <c r="F148" s="12"/>
      <c r="G148" s="37"/>
      <c r="H148" s="12"/>
      <c r="I148" s="37"/>
      <c r="J148" s="12"/>
      <c r="K148" s="37"/>
      <c r="L148" s="12"/>
      <c r="M148" s="37"/>
      <c r="N148" s="12"/>
      <c r="O148" s="37">
        <v>0</v>
      </c>
      <c r="P148" s="37"/>
      <c r="Q148" s="37"/>
      <c r="R148" s="37"/>
      <c r="S148" s="37"/>
      <c r="T148" s="37"/>
      <c r="U148" s="37"/>
      <c r="V148" s="37">
        <v>0</v>
      </c>
      <c r="W148" s="12" t="s">
        <v>2533</v>
      </c>
      <c r="X148" s="12" t="s">
        <v>52</v>
      </c>
      <c r="Y148" s="1" t="s">
        <v>52</v>
      </c>
      <c r="Z148" s="1" t="s">
        <v>52</v>
      </c>
      <c r="AA148" s="38"/>
      <c r="AB148" s="1" t="s">
        <v>52</v>
      </c>
    </row>
    <row r="149" spans="1:28" ht="30" customHeight="1" x14ac:dyDescent="0.3">
      <c r="A149" s="12" t="s">
        <v>277</v>
      </c>
      <c r="B149" s="12" t="s">
        <v>276</v>
      </c>
      <c r="C149" s="12" t="s">
        <v>52</v>
      </c>
      <c r="D149" s="36" t="s">
        <v>52</v>
      </c>
      <c r="E149" s="37"/>
      <c r="F149" s="12"/>
      <c r="G149" s="37"/>
      <c r="H149" s="12"/>
      <c r="I149" s="37"/>
      <c r="J149" s="12"/>
      <c r="K149" s="37"/>
      <c r="L149" s="12"/>
      <c r="M149" s="37"/>
      <c r="N149" s="12"/>
      <c r="O149" s="37">
        <v>0</v>
      </c>
      <c r="P149" s="37"/>
      <c r="Q149" s="37"/>
      <c r="R149" s="37"/>
      <c r="S149" s="37"/>
      <c r="T149" s="37"/>
      <c r="U149" s="37"/>
      <c r="V149" s="37">
        <v>0</v>
      </c>
      <c r="W149" s="12" t="s">
        <v>2534</v>
      </c>
      <c r="X149" s="12" t="s">
        <v>52</v>
      </c>
      <c r="Y149" s="1" t="s">
        <v>52</v>
      </c>
      <c r="Z149" s="1" t="s">
        <v>52</v>
      </c>
      <c r="AA149" s="38"/>
      <c r="AB149" s="1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65" right="0" top="0.35" bottom="0.35" header="0" footer="0"/>
  <pageSetup paperSize="9" scale="41" fitToHeight="0" orientation="landscape" horizontalDpi="4294967295" verticalDpi="4294967295" r:id="rId1"/>
  <headerFooter>
    <oddFooter>페이지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8129-682F-4FF2-B0CE-7C68587670E3}">
  <dimension ref="A1:M43"/>
  <sheetViews>
    <sheetView workbookViewId="0">
      <selection activeCell="O28" sqref="O28"/>
    </sheetView>
  </sheetViews>
  <sheetFormatPr defaultRowHeight="16.5" x14ac:dyDescent="0.3"/>
  <sheetData>
    <row r="1" spans="1:7" x14ac:dyDescent="0.3">
      <c r="A1" t="s">
        <v>2535</v>
      </c>
    </row>
    <row r="2" spans="1:7" x14ac:dyDescent="0.3">
      <c r="A2" s="1" t="s">
        <v>2536</v>
      </c>
      <c r="B2" t="s">
        <v>1490</v>
      </c>
      <c r="C2" s="1" t="s">
        <v>2537</v>
      </c>
    </row>
    <row r="3" spans="1:7" x14ac:dyDescent="0.3">
      <c r="A3" s="1" t="s">
        <v>2538</v>
      </c>
      <c r="B3" t="s">
        <v>2539</v>
      </c>
    </row>
    <row r="4" spans="1:7" x14ac:dyDescent="0.3">
      <c r="A4" s="1" t="s">
        <v>2540</v>
      </c>
      <c r="B4">
        <v>5</v>
      </c>
    </row>
    <row r="5" spans="1:7" x14ac:dyDescent="0.3">
      <c r="A5" s="1" t="s">
        <v>2541</v>
      </c>
      <c r="B5">
        <v>5</v>
      </c>
    </row>
    <row r="6" spans="1:7" x14ac:dyDescent="0.3">
      <c r="A6" s="1" t="s">
        <v>2542</v>
      </c>
      <c r="B6" t="s">
        <v>2543</v>
      </c>
    </row>
    <row r="7" spans="1:7" x14ac:dyDescent="0.3">
      <c r="A7" s="1" t="s">
        <v>2544</v>
      </c>
      <c r="B7" t="s">
        <v>2023</v>
      </c>
      <c r="C7" t="s">
        <v>63</v>
      </c>
    </row>
    <row r="8" spans="1:7" x14ac:dyDescent="0.3">
      <c r="A8" s="1" t="s">
        <v>2545</v>
      </c>
      <c r="B8" t="s">
        <v>2023</v>
      </c>
      <c r="C8">
        <v>2</v>
      </c>
    </row>
    <row r="9" spans="1:7" x14ac:dyDescent="0.3">
      <c r="A9" s="1" t="s">
        <v>2546</v>
      </c>
      <c r="B9" t="s">
        <v>2379</v>
      </c>
      <c r="C9" t="s">
        <v>2381</v>
      </c>
      <c r="D9" t="s">
        <v>2382</v>
      </c>
      <c r="E9" t="s">
        <v>2383</v>
      </c>
      <c r="F9" t="s">
        <v>2384</v>
      </c>
      <c r="G9" t="s">
        <v>2547</v>
      </c>
    </row>
    <row r="10" spans="1:7" x14ac:dyDescent="0.3">
      <c r="A10" s="1" t="s">
        <v>2548</v>
      </c>
      <c r="B10">
        <v>1466</v>
      </c>
      <c r="C10">
        <v>0</v>
      </c>
      <c r="D10">
        <v>0</v>
      </c>
    </row>
    <row r="11" spans="1:7" x14ac:dyDescent="0.3">
      <c r="A11" s="1" t="s">
        <v>2549</v>
      </c>
      <c r="B11" t="s">
        <v>2550</v>
      </c>
      <c r="C11">
        <v>4</v>
      </c>
    </row>
    <row r="12" spans="1:7" x14ac:dyDescent="0.3">
      <c r="A12" s="1" t="s">
        <v>2551</v>
      </c>
      <c r="B12" t="s">
        <v>2550</v>
      </c>
      <c r="C12">
        <v>4</v>
      </c>
    </row>
    <row r="13" spans="1:7" x14ac:dyDescent="0.3">
      <c r="A13" s="1" t="s">
        <v>2552</v>
      </c>
      <c r="B13" t="s">
        <v>2550</v>
      </c>
      <c r="C13">
        <v>3</v>
      </c>
    </row>
    <row r="14" spans="1:7" x14ac:dyDescent="0.3">
      <c r="A14" s="1" t="s">
        <v>2553</v>
      </c>
      <c r="B14" t="s">
        <v>2550</v>
      </c>
      <c r="C14">
        <v>5</v>
      </c>
    </row>
    <row r="15" spans="1:7" x14ac:dyDescent="0.3">
      <c r="A15" s="1" t="s">
        <v>2554</v>
      </c>
      <c r="B15" t="s">
        <v>1490</v>
      </c>
      <c r="C15" t="s">
        <v>2555</v>
      </c>
      <c r="D15" t="s">
        <v>2555</v>
      </c>
      <c r="E15" t="s">
        <v>2555</v>
      </c>
      <c r="F15">
        <v>1</v>
      </c>
    </row>
    <row r="16" spans="1:7" x14ac:dyDescent="0.3">
      <c r="A16" s="1" t="s">
        <v>2556</v>
      </c>
      <c r="B16">
        <v>1.1100000000000001</v>
      </c>
      <c r="C16">
        <v>1.1200000000000001</v>
      </c>
    </row>
    <row r="17" spans="1:13" x14ac:dyDescent="0.3">
      <c r="A17" s="1" t="s">
        <v>2557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2558</v>
      </c>
      <c r="B18">
        <v>1.25</v>
      </c>
      <c r="C18">
        <v>1.071</v>
      </c>
    </row>
    <row r="19" spans="1:13" x14ac:dyDescent="0.3">
      <c r="A19" s="1" t="s">
        <v>2559</v>
      </c>
    </row>
    <row r="20" spans="1:13" x14ac:dyDescent="0.3">
      <c r="A20" s="1" t="s">
        <v>2560</v>
      </c>
      <c r="B20" s="1" t="s">
        <v>2023</v>
      </c>
      <c r="C20">
        <v>1</v>
      </c>
    </row>
    <row r="21" spans="1:13" x14ac:dyDescent="0.3">
      <c r="A21" t="s">
        <v>2015</v>
      </c>
      <c r="B21" t="s">
        <v>2562</v>
      </c>
      <c r="C21" t="s">
        <v>2563</v>
      </c>
    </row>
    <row r="22" spans="1:13" x14ac:dyDescent="0.3">
      <c r="A22">
        <v>1</v>
      </c>
      <c r="B22" s="1" t="s">
        <v>2564</v>
      </c>
      <c r="C22" s="1" t="s">
        <v>2565</v>
      </c>
    </row>
    <row r="23" spans="1:13" x14ac:dyDescent="0.3">
      <c r="A23">
        <v>2</v>
      </c>
      <c r="B23" s="1" t="s">
        <v>2566</v>
      </c>
      <c r="C23" s="1" t="s">
        <v>2567</v>
      </c>
    </row>
    <row r="24" spans="1:13" x14ac:dyDescent="0.3">
      <c r="A24">
        <v>3</v>
      </c>
      <c r="B24" s="1" t="s">
        <v>2568</v>
      </c>
      <c r="C24" s="1" t="s">
        <v>2569</v>
      </c>
    </row>
    <row r="25" spans="1:13" x14ac:dyDescent="0.3">
      <c r="A25">
        <v>4</v>
      </c>
      <c r="B25" s="1" t="s">
        <v>2570</v>
      </c>
      <c r="C25" s="1" t="s">
        <v>2571</v>
      </c>
    </row>
    <row r="26" spans="1:13" x14ac:dyDescent="0.3">
      <c r="A26">
        <v>5</v>
      </c>
      <c r="B26" s="1" t="s">
        <v>2572</v>
      </c>
      <c r="C26" s="1" t="s">
        <v>52</v>
      </c>
    </row>
    <row r="27" spans="1:13" x14ac:dyDescent="0.3">
      <c r="A27">
        <v>6</v>
      </c>
      <c r="B27" s="1" t="s">
        <v>2573</v>
      </c>
      <c r="C27" s="1" t="s">
        <v>52</v>
      </c>
    </row>
    <row r="28" spans="1:13" x14ac:dyDescent="0.3">
      <c r="A28">
        <v>7</v>
      </c>
      <c r="B28" s="1" t="s">
        <v>2573</v>
      </c>
      <c r="C28" s="1" t="s">
        <v>52</v>
      </c>
    </row>
    <row r="29" spans="1:13" x14ac:dyDescent="0.3">
      <c r="A29">
        <v>8</v>
      </c>
      <c r="B29" s="1" t="s">
        <v>2573</v>
      </c>
      <c r="C29" s="1" t="s">
        <v>52</v>
      </c>
    </row>
    <row r="30" spans="1:13" x14ac:dyDescent="0.3">
      <c r="A30">
        <v>9</v>
      </c>
      <c r="B30" s="1" t="s">
        <v>2573</v>
      </c>
      <c r="C30" s="1" t="s">
        <v>52</v>
      </c>
    </row>
    <row r="43" spans="1:2" x14ac:dyDescent="0.3">
      <c r="A43" t="s">
        <v>2561</v>
      </c>
      <c r="B43">
        <v>1234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15</vt:i4>
      </vt:variant>
    </vt:vector>
  </HeadingPairs>
  <TitlesOfParts>
    <vt:vector size="25" baseType="lpstr">
      <vt:lpstr>원가계산</vt:lpstr>
      <vt:lpstr>공종별집계표</vt:lpstr>
      <vt:lpstr>공종별내역서</vt:lpstr>
      <vt:lpstr>일위대가목록</vt:lpstr>
      <vt:lpstr>일위대가</vt:lpstr>
      <vt:lpstr>단가산출목록</vt:lpstr>
      <vt:lpstr>단가산출서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단가산출목록!Print_Area</vt:lpstr>
      <vt:lpstr>단가산출서!Print_Area</vt:lpstr>
      <vt:lpstr>원가계산!Print_Area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단가산출목록!Print_Titles</vt:lpstr>
      <vt:lpstr>단가산출서!Print_Titles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이성복</dc:creator>
  <cp:lastModifiedBy>정희라</cp:lastModifiedBy>
  <cp:lastPrinted>2025-08-26T06:08:53Z</cp:lastPrinted>
  <dcterms:created xsi:type="dcterms:W3CDTF">2025-08-20T03:38:15Z</dcterms:created>
  <dcterms:modified xsi:type="dcterms:W3CDTF">2025-09-04T05:27:32Z</dcterms:modified>
</cp:coreProperties>
</file>